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701NEW\111701share\D_財政班\D05_普通会計決算調査\01普通会計決算\財政状況資料集\Ｒ２年度決算\４．県→国（調査システム報告）\"/>
    </mc:Choice>
  </mc:AlternateContent>
  <bookViews>
    <workbookView xWindow="0" yWindow="0" windowWidth="28800" windowHeight="1222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C38" i="10"/>
  <c r="CO37" i="10"/>
  <c r="BE37" i="10"/>
  <c r="AM37" i="10"/>
  <c r="CO36" i="10"/>
  <c r="BE36" i="10"/>
  <c r="AM36" i="10"/>
  <c r="BW34" i="10"/>
  <c r="C34" i="10"/>
  <c r="BW35" i="10" l="1"/>
  <c r="BW36" i="10" s="1"/>
  <c r="BW37" i="10" s="1"/>
  <c r="BW38" i="10" s="1"/>
  <c r="BW39" i="10" s="1"/>
  <c r="BW40" i="10" s="1"/>
  <c r="BW41" i="10" s="1"/>
  <c r="C35" i="10"/>
  <c r="C36" i="10" s="1"/>
  <c r="C37" i="10" s="1"/>
  <c r="U34" i="10" s="1"/>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AM34" i="10"/>
  <c r="AM35" i="10" s="1"/>
  <c r="BE34" i="10"/>
  <c r="BE35" i="10" s="1"/>
</calcChain>
</file>

<file path=xl/sharedStrings.xml><?xml version="1.0" encoding="utf-8"?>
<sst xmlns="http://schemas.openxmlformats.org/spreadsheetml/2006/main" count="1066" uniqueCount="618">
  <si>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</si>
  <si>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</si>
  <si>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</si>
  <si>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</si>
  <si>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</si>
  <si>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</si>
  <si>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</si>
  <si>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</si>
  <si>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</si>
  <si>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</si>
  <si>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</si>
  <si>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</si>
  <si>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</si>
  <si>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</si>
  <si>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</si>
  <si>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</si>
  <si>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</si>
  <si>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</si>
  <si>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</si>
  <si>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</si>
  <si>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</si>
  <si>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</si>
  <si>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</si>
  <si>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</si>
  <si>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</si>
  <si>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</si>
  <si>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</si>
  <si>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</si>
  <si>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</si>
  <si>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</si>
  <si>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</si>
  <si>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</si>
  <si>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</si>
  <si>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</si>
  <si>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</si>
  <si>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</si>
  <si>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</si>
  <si>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</si>
  <si>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</si>
  <si>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</si>
  <si>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</si>
  <si>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</si>
  <si>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</si>
  <si>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</si>
  <si>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</si>
  <si>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</si>
  <si>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</si>
  <si>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</si>
  <si>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</si>
  <si>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</si>
  <si>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</si>
  <si>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</si>
  <si>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</si>
  <si>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</si>
  <si>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</si>
  <si>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</si>
  <si>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</si>
  <si>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</si>
  <si>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</si>
  <si>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</si>
  <si>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</si>
  <si>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</si>
  <si>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</si>
  <si>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</si>
  <si>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</si>
  <si>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</si>
  <si>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</si>
  <si>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</si>
  <si>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</si>
  <si>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</si>
  <si>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</si>
  <si>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</si>
  <si>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</si>
  <si>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</si>
  <si>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</si>
  <si>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</si>
  <si>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</si>
  <si>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</si>
  <si>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</si>
  <si>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</si>
  <si>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</si>
  <si>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</si>
  <si>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</si>
  <si>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</si>
  <si>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</si>
  <si>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Ⅴ－２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</si>
  <si>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</si>
  <si>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</si>
  <si>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</si>
  <si>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</si>
  <si>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</si>
  <si>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</si>
  <si>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</si>
  <si>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</si>
  <si>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</si>
  <si>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</si>
  <si>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</si>
  <si>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</si>
  <si>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いの町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</si>
  <si>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</si>
  <si>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</si>
  <si>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</si>
  <si>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</si>
  <si>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</si>
  <si>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</si>
  <si>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</si>
  <si>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</si>
  <si>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</si>
  <si>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</si>
  <si>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</si>
  <si>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</si>
  <si>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</si>
  <si>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</si>
  <si>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</si>
  <si>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</si>
  <si>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</si>
  <si>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</si>
  <si>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</si>
  <si>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</si>
  <si>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</si>
  <si>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</si>
  <si>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</si>
  <si>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</si>
  <si>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</si>
  <si>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</si>
  <si>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</si>
  <si>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</si>
  <si>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</si>
  <si>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</si>
  <si>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</si>
  <si>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</si>
  <si>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</si>
  <si>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</si>
  <si>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</si>
  <si>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</si>
  <si>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</si>
  <si>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</si>
  <si>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</si>
  <si>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</si>
  <si>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</si>
  <si>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</si>
  <si>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</si>
  <si>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</si>
  <si>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</si>
  <si>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</si>
  <si>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</si>
  <si>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</si>
  <si>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</si>
  <si>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</si>
  <si>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</si>
  <si>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</si>
  <si>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</si>
  <si>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</si>
  <si>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</si>
  <si>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</si>
  <si>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</si>
  <si>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</si>
  <si>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</si>
  <si>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</si>
  <si>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</si>
  <si>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</si>
  <si>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</si>
  <si>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</si>
  <si>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</si>
  <si>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</si>
  <si>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</si>
  <si>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</si>
  <si>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</si>
  <si>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</si>
  <si>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</si>
  <si>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</si>
  <si>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</si>
  <si>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</si>
  <si>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</si>
  <si>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</si>
  <si>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</si>
  <si>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</si>
  <si>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</si>
  <si>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</si>
  <si>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</si>
  <si>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</si>
  <si>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</si>
  <si>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</si>
  <si>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</si>
  <si>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</si>
  <si>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</si>
  <si>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</si>
  <si>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</si>
  <si>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</si>
  <si>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</si>
  <si>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</si>
  <si>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</si>
  <si>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</si>
  <si>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</si>
  <si>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</si>
  <si>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</si>
  <si>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</si>
  <si>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</si>
  <si>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</si>
  <si>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</si>
  <si>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</si>
  <si>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</si>
  <si>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</si>
  <si>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</si>
  <si>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</si>
  <si>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</si>
  <si>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</si>
  <si>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</si>
  <si>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</si>
  <si>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</si>
  <si>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</si>
  <si>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</si>
  <si>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</si>
  <si>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</si>
  <si>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</si>
  <si>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</si>
  <si>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</si>
  <si>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</si>
  <si>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高知県いの町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</si>
  <si>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</si>
  <si>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</si>
  <si>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</si>
  <si>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</si>
  <si>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</si>
  <si>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</si>
  <si>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</si>
  <si>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</si>
  <si>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</si>
  <si>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</si>
  <si>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</si>
  <si>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</si>
  <si>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</si>
  <si>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</si>
  <si>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</si>
  <si>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</si>
  <si>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</si>
  <si>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</si>
  <si>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</si>
  <si>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</si>
  <si>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</si>
  <si>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</si>
  <si>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</si>
  <si>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</si>
  <si>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</si>
  <si>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</si>
  <si>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</si>
  <si>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</si>
  <si>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</si>
  <si>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</si>
  <si>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</si>
  <si>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</si>
  <si>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</si>
  <si>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</si>
  <si>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</si>
  <si>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</si>
  <si>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</si>
  <si>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</si>
  <si>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</si>
  <si>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</si>
  <si>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</si>
  <si>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</si>
  <si>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</si>
  <si>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</si>
  <si>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</si>
  <si>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</si>
  <si>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</si>
  <si>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</si>
  <si>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</si>
  <si>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</si>
  <si>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</si>
  <si>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</si>
  <si>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</si>
  <si>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</si>
  <si>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</si>
  <si>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</si>
  <si>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</si>
  <si>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</si>
  <si>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</si>
  <si>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</si>
  <si>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</si>
  <si>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</si>
  <si>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</si>
  <si>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</si>
  <si>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</si>
  <si>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</si>
  <si>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</si>
  <si>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</si>
  <si>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</si>
  <si>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</si>
  <si>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</si>
  <si>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</si>
  <si>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</si>
  <si>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</si>
  <si>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</si>
  <si>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</si>
  <si>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</si>
  <si>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</si>
  <si>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</si>
  <si>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</si>
  <si>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</si>
  <si>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</si>
  <si>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</si>
  <si>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</si>
  <si>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</si>
  <si>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</si>
  <si>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</si>
  <si>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</si>
  <si>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</si>
  <si>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</si>
  <si>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</si>
  <si>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</si>
  <si>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</si>
  <si>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</si>
  <si>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</si>
  <si>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</si>
  <si>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</si>
  <si>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</si>
  <si>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</si>
  <si>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</si>
  <si>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</si>
  <si>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</si>
  <si>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</si>
  <si>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</si>
  <si>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</si>
  <si>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</si>
  <si>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</si>
  <si>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</si>
  <si>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</si>
  <si>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</si>
  <si>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</si>
  <si>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</si>
  <si>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</si>
  <si>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</si>
  <si>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</si>
  <si>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</si>
  <si>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</si>
  <si>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</si>
  <si>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</si>
  <si>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</si>
  <si>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</si>
  <si>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</si>
  <si>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</si>
  <si>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</si>
  <si>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</si>
  <si>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</si>
  <si>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</si>
  <si>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</si>
  <si>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</si>
  <si>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</si>
  <si>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</si>
  <si>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</si>
  <si>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</si>
  <si>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</si>
  <si>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</si>
  <si>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</si>
  <si>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</si>
  <si>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</si>
  <si>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</si>
  <si>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</si>
  <si>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</si>
  <si>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</si>
  <si>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</si>
  <si>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</si>
  <si>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</si>
  <si>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</si>
  <si>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</si>
  <si>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</si>
  <si>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</si>
  <si>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</si>
  <si>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</si>
  <si>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</si>
  <si>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</si>
  <si>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</si>
  <si>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高知県いの町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</si>
  <si>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</si>
  <si>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</si>
  <si>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</si>
  <si>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</si>
  <si>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</si>
  <si>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</si>
  <si>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</si>
  <si>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</si>
  <si>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</si>
  <si>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</si>
  <si>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</si>
  <si>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</si>
  <si>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</si>
  <si>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</si>
  <si>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</si>
  <si>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</si>
  <si>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</si>
  <si>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</si>
  <si>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</si>
  <si>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</si>
  <si>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水資源対策特別会計</t>
    <phoneticPr fontId="5"/>
  </si>
  <si>
    <t>墓地公園事業特別会計</t>
    <phoneticPr fontId="5"/>
  </si>
  <si>
    <t>天王地区汚水処理施設事業特別会計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</si>
  <si>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</si>
  <si>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</si>
  <si>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</si>
  <si>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</si>
  <si>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</si>
  <si>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</si>
  <si>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</si>
  <si>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</si>
  <si>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</si>
  <si>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</si>
  <si>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</si>
  <si>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</si>
  <si>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</si>
  <si>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</si>
  <si>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</si>
  <si>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国民健康保険特別会計（直診勘定）</t>
    <phoneticPr fontId="5"/>
  </si>
  <si>
    <t>介護保険特別会計</t>
    <phoneticPr fontId="5"/>
  </si>
  <si>
    <t>後期高齢者医療特別会計</t>
    <phoneticPr fontId="5"/>
  </si>
  <si>
    <t>特別養護老人ホーム特別会計</t>
    <phoneticPr fontId="5"/>
  </si>
  <si>
    <t>水道事業会計</t>
    <phoneticPr fontId="5"/>
  </si>
  <si>
    <t>法適用企業</t>
    <phoneticPr fontId="5"/>
  </si>
  <si>
    <t>病院事業会計</t>
    <phoneticPr fontId="5"/>
  </si>
  <si>
    <t>法適用企業</t>
    <phoneticPr fontId="5"/>
  </si>
  <si>
    <t>下水道事業特別会計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</si>
  <si>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</si>
  <si>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</si>
  <si>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</si>
  <si>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</si>
  <si>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</si>
  <si>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</si>
  <si>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</si>
  <si>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</si>
  <si>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</si>
  <si>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</si>
  <si>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</si>
  <si>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</si>
  <si>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</si>
  <si>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</si>
  <si>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</si>
  <si>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</si>
  <si>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</si>
  <si>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</si>
  <si>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</si>
  <si>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</si>
  <si>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</si>
  <si>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</si>
  <si>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</si>
  <si>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</si>
  <si>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</si>
  <si>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</si>
  <si>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</si>
  <si>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</si>
  <si>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</si>
  <si>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</si>
  <si>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</si>
  <si>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</si>
  <si>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</si>
  <si>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</si>
  <si>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</si>
  <si>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</si>
  <si>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</si>
  <si>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</si>
  <si>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</si>
  <si>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</si>
  <si>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</si>
  <si>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</si>
  <si>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</si>
  <si>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</si>
  <si>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</si>
  <si>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</si>
  <si>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</si>
  <si>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</si>
  <si>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</si>
  <si>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</si>
  <si>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</si>
  <si>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</si>
  <si>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</si>
  <si>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</si>
  <si>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</si>
  <si>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</si>
  <si>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</si>
  <si>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</si>
  <si>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</si>
  <si>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</si>
  <si>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</si>
  <si>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</si>
  <si>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</si>
  <si>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</si>
  <si>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</si>
  <si>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</si>
  <si>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</si>
  <si>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</si>
  <si>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</si>
  <si>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</si>
  <si>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</si>
  <si>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</si>
  <si>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</si>
  <si>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</si>
  <si>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</si>
  <si>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</si>
  <si>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</si>
  <si>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農業集落排水事業特別会計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</si>
  <si>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</si>
  <si>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</si>
  <si>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</si>
  <si>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</si>
  <si>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</si>
  <si>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</si>
  <si>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</si>
  <si>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</si>
  <si>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</si>
  <si>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</si>
  <si>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</si>
  <si>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</si>
  <si>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</si>
  <si>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</si>
  <si>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</si>
  <si>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</si>
  <si>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</si>
  <si>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</si>
  <si>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</si>
  <si>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</si>
  <si>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</si>
  <si>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</si>
  <si>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</si>
  <si>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</si>
  <si>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</si>
  <si>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</si>
  <si>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</si>
  <si>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</si>
  <si>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</si>
  <si>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</si>
  <si>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</si>
  <si>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</si>
  <si>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</si>
  <si>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</si>
  <si>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</si>
  <si>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</si>
  <si>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</si>
  <si>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</si>
  <si>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</si>
  <si>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</si>
  <si>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</si>
  <si>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</si>
  <si>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</si>
  <si>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</si>
  <si>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</si>
  <si>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</si>
  <si>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</si>
  <si>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</si>
  <si>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</si>
  <si>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</si>
  <si>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</si>
  <si>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</si>
  <si>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</si>
  <si>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</si>
  <si>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</si>
  <si>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</si>
  <si>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</si>
  <si>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</si>
  <si>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</si>
  <si>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</si>
  <si>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</si>
  <si>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</si>
  <si>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</si>
  <si>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</si>
  <si>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</si>
  <si>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</si>
  <si>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</si>
  <si>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</si>
  <si>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</si>
  <si>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</si>
  <si>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</si>
  <si>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</si>
  <si>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</si>
  <si>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</si>
  <si>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</si>
  <si>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</si>
  <si>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</si>
  <si>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</si>
  <si>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</si>
  <si>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</si>
  <si>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</si>
  <si>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</si>
  <si>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</si>
  <si>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</si>
  <si>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2.00</t>
  </si>
  <si>
    <t>▲ 3.59</t>
  </si>
  <si>
    <t>▲ 6.25</t>
  </si>
  <si>
    <t>▲ 0.34</t>
  </si>
  <si>
    <t>水道事業会計</t>
  </si>
  <si>
    <t>病院事業会計</t>
  </si>
  <si>
    <t>一般会計</t>
  </si>
  <si>
    <t>介護保険特別会計</t>
  </si>
  <si>
    <t>後期高齢者医療特別会計</t>
  </si>
  <si>
    <t>天王地区汚水処理施設事業特別会計</t>
  </si>
  <si>
    <t>国民健康保険特別会計（事業勘定）</t>
  </si>
  <si>
    <t>水資源対策特別会計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</si>
  <si>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</si>
  <si>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</si>
  <si>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</si>
  <si>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</si>
  <si>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</si>
  <si>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</si>
  <si>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</si>
  <si>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</si>
  <si>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地域振興基金</t>
    <phoneticPr fontId="5"/>
  </si>
  <si>
    <t>施設等整備基金</t>
    <phoneticPr fontId="5"/>
  </si>
  <si>
    <t>水資源対策基金</t>
    <phoneticPr fontId="5"/>
  </si>
  <si>
    <t>地域福祉基金</t>
    <phoneticPr fontId="5"/>
  </si>
  <si>
    <t>天王地区汚水処理施設管理運営基金</t>
    <phoneticPr fontId="5"/>
  </si>
  <si>
    <t>公益財団法人いの町農業公社</t>
  </si>
  <si>
    <t>有限会社むささびの里</t>
  </si>
  <si>
    <t>仁淀川下流衛生事務組合</t>
  </si>
  <si>
    <t>仁淀消防組合</t>
  </si>
  <si>
    <t>高知県広域食肉センター事務組合</t>
  </si>
  <si>
    <t>仁淀川広域市町村圏事務組合</t>
  </si>
  <si>
    <t>高知中央西部焼却処理事務組合</t>
  </si>
  <si>
    <t>こうち人づくり広域連合</t>
  </si>
  <si>
    <t>高知県市町村総合事務組合</t>
  </si>
  <si>
    <t>高知県後期高齢者医療広域連合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</si>
</sst>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47738</c:v>
                </c:pt>
                <c:pt idx="1">
                  <c:v>52191</c:v>
                </c:pt>
                <c:pt idx="2">
                  <c:v>47387</c:v>
                </c:pt>
                <c:pt idx="3">
                  <c:v>51264</c:v>
                </c:pt>
                <c:pt idx="4">
                  <c:v>52068</c:v>
                </c:pt>
              </c:numCache>
            </c:numRef>
          </c:val>
          <c:smooth val="0"/>
          <c:extLst>
            <c:ext xmlns:c16="http://schemas.microsoft.com/office/drawing/2014/chart" uri="{C3380CC4-5D6E-409C-BE32-E72D297353CC}">
              <c16:uniqueId val="{00000000-6B7F-4A07-839B-FD70C4DCBE4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80491</c:v>
                </c:pt>
                <c:pt idx="1">
                  <c:v>166069</c:v>
                </c:pt>
                <c:pt idx="2">
                  <c:v>130646</c:v>
                </c:pt>
                <c:pt idx="3">
                  <c:v>198048</c:v>
                </c:pt>
                <c:pt idx="4">
                  <c:v>160827</c:v>
                </c:pt>
              </c:numCache>
            </c:numRef>
          </c:val>
          <c:smooth val="0"/>
          <c:extLst>
            <c:ext xmlns:c16="http://schemas.microsoft.com/office/drawing/2014/chart" uri="{C3380CC4-5D6E-409C-BE32-E72D297353CC}">
              <c16:uniqueId val="{00000001-6B7F-4A07-839B-FD70C4DCBE4E}"/>
            </c:ext>
          </c:extLst>
        </c:ser>
        <c:dLbls>
          <c:showLegendKey val="0"/>
          <c:showVal val="0"/>
          <c:showCatName val="0"/>
          <c:showSerName val="0"/>
          <c:showPercent val="0"/>
          <c:showBubbleSize val="0"/>
        </c:dLbls>
        <c:marker val="1"/>
        <c:smooth val="0"/>
        <c:axId val="173236224"/>
        <c:axId val="173238144"/>
      </c:lineChart>
      <c:catAx>
        <c:axId val="1732362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3238144"/>
        <c:crosses val="autoZero"/>
        <c:auto val="1"/>
        <c:lblAlgn val="ctr"/>
        <c:lblOffset val="100"/>
        <c:tickLblSkip val="1"/>
        <c:tickMarkSkip val="1"/>
        <c:noMultiLvlLbl val="0"/>
      </c:catAx>
      <c:valAx>
        <c:axId val="173238144"/>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32362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3.69</c:v>
                </c:pt>
                <c:pt idx="1">
                  <c:v>1.76</c:v>
                </c:pt>
                <c:pt idx="2">
                  <c:v>2.65</c:v>
                </c:pt>
                <c:pt idx="3">
                  <c:v>3.11</c:v>
                </c:pt>
                <c:pt idx="4">
                  <c:v>2.3199999999999998</c:v>
                </c:pt>
              </c:numCache>
            </c:numRef>
          </c:val>
          <c:extLst>
            <c:ext xmlns:c16="http://schemas.microsoft.com/office/drawing/2014/chart" uri="{C3380CC4-5D6E-409C-BE32-E72D297353CC}">
              <c16:uniqueId val="{00000000-21ED-4D6F-B9BC-3B276F4CDD9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23.02</c:v>
                </c:pt>
                <c:pt idx="1">
                  <c:v>25.83</c:v>
                </c:pt>
                <c:pt idx="2">
                  <c:v>21.92</c:v>
                </c:pt>
                <c:pt idx="3">
                  <c:v>19.190000000000001</c:v>
                </c:pt>
                <c:pt idx="4">
                  <c:v>18.23</c:v>
                </c:pt>
              </c:numCache>
            </c:numRef>
          </c:val>
          <c:extLst>
            <c:ext xmlns:c16="http://schemas.microsoft.com/office/drawing/2014/chart" uri="{C3380CC4-5D6E-409C-BE32-E72D297353CC}">
              <c16:uniqueId val="{00000001-21ED-4D6F-B9BC-3B276F4CDD99}"/>
            </c:ext>
          </c:extLst>
        </c:ser>
        <c:dLbls>
          <c:showLegendKey val="0"/>
          <c:showVal val="0"/>
          <c:showCatName val="0"/>
          <c:showSerName val="0"/>
          <c:showPercent val="0"/>
          <c:showBubbleSize val="0"/>
        </c:dLbls>
        <c:gapWidth val="250"/>
        <c:overlap val="100"/>
        <c:axId val="233384576"/>
        <c:axId val="2333867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1.28</c:v>
                </c:pt>
                <c:pt idx="1">
                  <c:v>-2</c:v>
                </c:pt>
                <c:pt idx="2">
                  <c:v>-3.59</c:v>
                </c:pt>
                <c:pt idx="3">
                  <c:v>-6.25</c:v>
                </c:pt>
                <c:pt idx="4">
                  <c:v>-0.34</c:v>
                </c:pt>
              </c:numCache>
            </c:numRef>
          </c:val>
          <c:smooth val="0"/>
          <c:extLst>
            <c:ext xmlns:c16="http://schemas.microsoft.com/office/drawing/2014/chart" uri="{C3380CC4-5D6E-409C-BE32-E72D297353CC}">
              <c16:uniqueId val="{00000002-21ED-4D6F-B9BC-3B276F4CDD99}"/>
            </c:ext>
          </c:extLst>
        </c:ser>
        <c:dLbls>
          <c:showLegendKey val="0"/>
          <c:showVal val="0"/>
          <c:showCatName val="0"/>
          <c:showSerName val="0"/>
          <c:showPercent val="0"/>
          <c:showBubbleSize val="0"/>
        </c:dLbls>
        <c:marker val="1"/>
        <c:smooth val="0"/>
        <c:axId val="233384576"/>
        <c:axId val="233386752"/>
      </c:lineChart>
      <c:catAx>
        <c:axId val="233384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33386752"/>
        <c:crosses val="autoZero"/>
        <c:auto val="1"/>
        <c:lblAlgn val="ctr"/>
        <c:lblOffset val="100"/>
        <c:tickLblSkip val="1"/>
        <c:tickMarkSkip val="1"/>
        <c:noMultiLvlLbl val="0"/>
      </c:catAx>
      <c:valAx>
        <c:axId val="2333867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3384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0.04</c:v>
                </c:pt>
                <c:pt idx="2">
                  <c:v>#N/A</c:v>
                </c:pt>
                <c:pt idx="3">
                  <c:v>0.22</c:v>
                </c:pt>
                <c:pt idx="4">
                  <c:v>#N/A</c:v>
                </c:pt>
                <c:pt idx="5">
                  <c:v>0.02</c:v>
                </c:pt>
                <c:pt idx="6">
                  <c:v>#N/A</c:v>
                </c:pt>
                <c:pt idx="7">
                  <c:v>0.01</c:v>
                </c:pt>
                <c:pt idx="8">
                  <c:v>#N/A</c:v>
                </c:pt>
                <c:pt idx="9">
                  <c:v>0.01</c:v>
                </c:pt>
              </c:numCache>
            </c:numRef>
          </c:val>
          <c:extLst>
            <c:ext xmlns:c16="http://schemas.microsoft.com/office/drawing/2014/chart" uri="{C3380CC4-5D6E-409C-BE32-E72D297353CC}">
              <c16:uniqueId val="{00000000-C9F6-4B33-B9CF-FCCB2ECEF46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9F6-4B33-B9CF-FCCB2ECEF466}"/>
            </c:ext>
          </c:extLst>
        </c:ser>
        <c:ser>
          <c:idx val="2"/>
          <c:order val="2"/>
          <c:tx>
            <c:strRef>
              <c:f>データシート!$A$29</c:f>
              <c:strCache>
                <c:ptCount val="1"/>
                <c:pt idx="0">
                  <c:v>水資源対策特別会計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C9F6-4B33-B9CF-FCCB2ECEF466}"/>
            </c:ext>
          </c:extLst>
        </c:ser>
        <c:ser>
          <c:idx val="3"/>
          <c:order val="3"/>
          <c:tx>
            <c:strRef>
              <c:f>データシート!$A$30</c:f>
              <c:strCache>
                <c:ptCount val="1"/>
                <c:pt idx="0">
                  <c:v>国民健康保険特別会計（事業勘定）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0.49</c:v>
                </c:pt>
                <c:pt idx="2">
                  <c:v>#N/A</c:v>
                </c:pt>
                <c:pt idx="3">
                  <c:v>0.95</c:v>
                </c:pt>
                <c:pt idx="4">
                  <c:v>#N/A</c:v>
                </c:pt>
                <c:pt idx="5">
                  <c:v>0.32</c:v>
                </c:pt>
                <c:pt idx="6">
                  <c:v>#N/A</c:v>
                </c:pt>
                <c:pt idx="7">
                  <c:v>0.01</c:v>
                </c:pt>
                <c:pt idx="8">
                  <c:v>#N/A</c:v>
                </c:pt>
                <c:pt idx="9">
                  <c:v>0.02</c:v>
                </c:pt>
              </c:numCache>
            </c:numRef>
          </c:val>
          <c:extLst>
            <c:ext xmlns:c16="http://schemas.microsoft.com/office/drawing/2014/chart" uri="{C3380CC4-5D6E-409C-BE32-E72D297353CC}">
              <c16:uniqueId val="{00000003-C9F6-4B33-B9CF-FCCB2ECEF466}"/>
            </c:ext>
          </c:extLst>
        </c:ser>
        <c:ser>
          <c:idx val="4"/>
          <c:order val="4"/>
          <c:tx>
            <c:strRef>
              <c:f>データシート!$A$31</c:f>
              <c:strCache>
                <c:ptCount val="1"/>
                <c:pt idx="0">
                  <c:v>天王地区汚水処理施設事業特別会計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0.01</c:v>
                </c:pt>
                <c:pt idx="2">
                  <c:v>#N/A</c:v>
                </c:pt>
                <c:pt idx="3">
                  <c:v>0.02</c:v>
                </c:pt>
                <c:pt idx="4">
                  <c:v>#N/A</c:v>
                </c:pt>
                <c:pt idx="5">
                  <c:v>0.01</c:v>
                </c:pt>
                <c:pt idx="6">
                  <c:v>#N/A</c:v>
                </c:pt>
                <c:pt idx="7">
                  <c:v>0.23</c:v>
                </c:pt>
                <c:pt idx="8">
                  <c:v>#N/A</c:v>
                </c:pt>
                <c:pt idx="9">
                  <c:v>0.04</c:v>
                </c:pt>
              </c:numCache>
            </c:numRef>
          </c:val>
          <c:extLst>
            <c:ext xmlns:c16="http://schemas.microsoft.com/office/drawing/2014/chart" uri="{C3380CC4-5D6E-409C-BE32-E72D297353CC}">
              <c16:uniqueId val="{00000004-C9F6-4B33-B9CF-FCCB2ECEF466}"/>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0.1</c:v>
                </c:pt>
                <c:pt idx="2">
                  <c:v>#N/A</c:v>
                </c:pt>
                <c:pt idx="3">
                  <c:v>7.0000000000000007E-2</c:v>
                </c:pt>
                <c:pt idx="4">
                  <c:v>#N/A</c:v>
                </c:pt>
                <c:pt idx="5">
                  <c:v>0.08</c:v>
                </c:pt>
                <c:pt idx="6">
                  <c:v>#N/A</c:v>
                </c:pt>
                <c:pt idx="7">
                  <c:v>0.09</c:v>
                </c:pt>
                <c:pt idx="8">
                  <c:v>#N/A</c:v>
                </c:pt>
                <c:pt idx="9">
                  <c:v>0.06</c:v>
                </c:pt>
              </c:numCache>
            </c:numRef>
          </c:val>
          <c:extLst>
            <c:ext xmlns:c16="http://schemas.microsoft.com/office/drawing/2014/chart" uri="{C3380CC4-5D6E-409C-BE32-E72D297353CC}">
              <c16:uniqueId val="{00000005-C9F6-4B33-B9CF-FCCB2ECEF466}"/>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0.69</c:v>
                </c:pt>
                <c:pt idx="2">
                  <c:v>#N/A</c:v>
                </c:pt>
                <c:pt idx="3">
                  <c:v>0.71</c:v>
                </c:pt>
                <c:pt idx="4">
                  <c:v>#N/A</c:v>
                </c:pt>
                <c:pt idx="5">
                  <c:v>1</c:v>
                </c:pt>
                <c:pt idx="6">
                  <c:v>#N/A</c:v>
                </c:pt>
                <c:pt idx="7">
                  <c:v>1.25</c:v>
                </c:pt>
                <c:pt idx="8">
                  <c:v>#N/A</c:v>
                </c:pt>
                <c:pt idx="9">
                  <c:v>0.63</c:v>
                </c:pt>
              </c:numCache>
            </c:numRef>
          </c:val>
          <c:extLst>
            <c:ext xmlns:c16="http://schemas.microsoft.com/office/drawing/2014/chart" uri="{C3380CC4-5D6E-409C-BE32-E72D297353CC}">
              <c16:uniqueId val="{00000006-C9F6-4B33-B9CF-FCCB2ECEF466}"/>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3.66</c:v>
                </c:pt>
                <c:pt idx="2">
                  <c:v>#N/A</c:v>
                </c:pt>
                <c:pt idx="3">
                  <c:v>1.73</c:v>
                </c:pt>
                <c:pt idx="4">
                  <c:v>#N/A</c:v>
                </c:pt>
                <c:pt idx="5">
                  <c:v>2.62</c:v>
                </c:pt>
                <c:pt idx="6">
                  <c:v>#N/A</c:v>
                </c:pt>
                <c:pt idx="7">
                  <c:v>2.86</c:v>
                </c:pt>
                <c:pt idx="8">
                  <c:v>#N/A</c:v>
                </c:pt>
                <c:pt idx="9">
                  <c:v>2.27</c:v>
                </c:pt>
              </c:numCache>
            </c:numRef>
          </c:val>
          <c:extLst>
            <c:ext xmlns:c16="http://schemas.microsoft.com/office/drawing/2014/chart" uri="{C3380CC4-5D6E-409C-BE32-E72D297353CC}">
              <c16:uniqueId val="{00000007-C9F6-4B33-B9CF-FCCB2ECEF466}"/>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9.4499999999999993</c:v>
                </c:pt>
                <c:pt idx="2">
                  <c:v>#N/A</c:v>
                </c:pt>
                <c:pt idx="3">
                  <c:v>8.36</c:v>
                </c:pt>
                <c:pt idx="4">
                  <c:v>#N/A</c:v>
                </c:pt>
                <c:pt idx="5">
                  <c:v>7.46</c:v>
                </c:pt>
                <c:pt idx="6">
                  <c:v>#N/A</c:v>
                </c:pt>
                <c:pt idx="7">
                  <c:v>6.97</c:v>
                </c:pt>
                <c:pt idx="8">
                  <c:v>#N/A</c:v>
                </c:pt>
                <c:pt idx="9">
                  <c:v>4.62</c:v>
                </c:pt>
              </c:numCache>
            </c:numRef>
          </c:val>
          <c:extLst>
            <c:ext xmlns:c16="http://schemas.microsoft.com/office/drawing/2014/chart" uri="{C3380CC4-5D6E-409C-BE32-E72D297353CC}">
              <c16:uniqueId val="{00000008-C9F6-4B33-B9CF-FCCB2ECEF46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5.24</c:v>
                </c:pt>
                <c:pt idx="2">
                  <c:v>#N/A</c:v>
                </c:pt>
                <c:pt idx="3">
                  <c:v>5.25</c:v>
                </c:pt>
                <c:pt idx="4">
                  <c:v>#N/A</c:v>
                </c:pt>
                <c:pt idx="5">
                  <c:v>4.87</c:v>
                </c:pt>
                <c:pt idx="6">
                  <c:v>#N/A</c:v>
                </c:pt>
                <c:pt idx="7">
                  <c:v>6.06</c:v>
                </c:pt>
                <c:pt idx="8">
                  <c:v>#N/A</c:v>
                </c:pt>
                <c:pt idx="9">
                  <c:v>5.75</c:v>
                </c:pt>
              </c:numCache>
            </c:numRef>
          </c:val>
          <c:extLst>
            <c:ext xmlns:c16="http://schemas.microsoft.com/office/drawing/2014/chart" uri="{C3380CC4-5D6E-409C-BE32-E72D297353CC}">
              <c16:uniqueId val="{00000009-C9F6-4B33-B9CF-FCCB2ECEF466}"/>
            </c:ext>
          </c:extLst>
        </c:ser>
        <c:dLbls>
          <c:showLegendKey val="0"/>
          <c:showVal val="0"/>
          <c:showCatName val="0"/>
          <c:showSerName val="0"/>
          <c:showPercent val="0"/>
          <c:showBubbleSize val="0"/>
        </c:dLbls>
        <c:gapWidth val="150"/>
        <c:overlap val="100"/>
        <c:axId val="233239680"/>
        <c:axId val="233241216"/>
      </c:barChart>
      <c:catAx>
        <c:axId val="233239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3241216"/>
        <c:crosses val="autoZero"/>
        <c:auto val="1"/>
        <c:lblAlgn val="ctr"/>
        <c:lblOffset val="100"/>
        <c:tickLblSkip val="1"/>
        <c:tickMarkSkip val="1"/>
        <c:noMultiLvlLbl val="0"/>
      </c:catAx>
      <c:valAx>
        <c:axId val="2332412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32396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1641</c:v>
                </c:pt>
                <c:pt idx="5">
                  <c:v>1561</c:v>
                </c:pt>
                <c:pt idx="8">
                  <c:v>1497</c:v>
                </c:pt>
                <c:pt idx="11">
                  <c:v>1458</c:v>
                </c:pt>
                <c:pt idx="14">
                  <c:v>1462</c:v>
                </c:pt>
              </c:numCache>
            </c:numRef>
          </c:val>
          <c:extLst>
            <c:ext xmlns:c16="http://schemas.microsoft.com/office/drawing/2014/chart" uri="{C3380CC4-5D6E-409C-BE32-E72D297353CC}">
              <c16:uniqueId val="{00000000-EFF2-4861-8E4D-E3D36D143E8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FF2-4861-8E4D-E3D36D143E8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FF2-4861-8E4D-E3D36D143E8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40</c:v>
                </c:pt>
                <c:pt idx="3">
                  <c:v>41</c:v>
                </c:pt>
                <c:pt idx="6">
                  <c:v>1</c:v>
                </c:pt>
                <c:pt idx="9">
                  <c:v>2</c:v>
                </c:pt>
                <c:pt idx="12">
                  <c:v>3</c:v>
                </c:pt>
              </c:numCache>
            </c:numRef>
          </c:val>
          <c:extLst>
            <c:ext xmlns:c16="http://schemas.microsoft.com/office/drawing/2014/chart" uri="{C3380CC4-5D6E-409C-BE32-E72D297353CC}">
              <c16:uniqueId val="{00000003-EFF2-4861-8E4D-E3D36D143E8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416</c:v>
                </c:pt>
                <c:pt idx="3">
                  <c:v>368</c:v>
                </c:pt>
                <c:pt idx="6">
                  <c:v>354</c:v>
                </c:pt>
                <c:pt idx="9">
                  <c:v>343</c:v>
                </c:pt>
                <c:pt idx="12">
                  <c:v>353</c:v>
                </c:pt>
              </c:numCache>
            </c:numRef>
          </c:val>
          <c:extLst>
            <c:ext xmlns:c16="http://schemas.microsoft.com/office/drawing/2014/chart" uri="{C3380CC4-5D6E-409C-BE32-E72D297353CC}">
              <c16:uniqueId val="{00000004-EFF2-4861-8E4D-E3D36D143E8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FF2-4861-8E4D-E3D36D143E8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FF2-4861-8E4D-E3D36D143E8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1798</c:v>
                </c:pt>
                <c:pt idx="3">
                  <c:v>1740</c:v>
                </c:pt>
                <c:pt idx="6">
                  <c:v>1668</c:v>
                </c:pt>
                <c:pt idx="9">
                  <c:v>1615</c:v>
                </c:pt>
                <c:pt idx="12">
                  <c:v>1747</c:v>
                </c:pt>
              </c:numCache>
            </c:numRef>
          </c:val>
          <c:extLst>
            <c:ext xmlns:c16="http://schemas.microsoft.com/office/drawing/2014/chart" uri="{C3380CC4-5D6E-409C-BE32-E72D297353CC}">
              <c16:uniqueId val="{00000007-EFF2-4861-8E4D-E3D36D143E8C}"/>
            </c:ext>
          </c:extLst>
        </c:ser>
        <c:dLbls>
          <c:showLegendKey val="0"/>
          <c:showVal val="0"/>
          <c:showCatName val="0"/>
          <c:showSerName val="0"/>
          <c:showPercent val="0"/>
          <c:showBubbleSize val="0"/>
        </c:dLbls>
        <c:gapWidth val="100"/>
        <c:overlap val="100"/>
        <c:axId val="172151168"/>
        <c:axId val="1721530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613</c:v>
                </c:pt>
                <c:pt idx="2">
                  <c:v>#N/A</c:v>
                </c:pt>
                <c:pt idx="3">
                  <c:v>#N/A</c:v>
                </c:pt>
                <c:pt idx="4">
                  <c:v>588</c:v>
                </c:pt>
                <c:pt idx="5">
                  <c:v>#N/A</c:v>
                </c:pt>
                <c:pt idx="6">
                  <c:v>#N/A</c:v>
                </c:pt>
                <c:pt idx="7">
                  <c:v>526</c:v>
                </c:pt>
                <c:pt idx="8">
                  <c:v>#N/A</c:v>
                </c:pt>
                <c:pt idx="9">
                  <c:v>#N/A</c:v>
                </c:pt>
                <c:pt idx="10">
                  <c:v>502</c:v>
                </c:pt>
                <c:pt idx="11">
                  <c:v>#N/A</c:v>
                </c:pt>
                <c:pt idx="12">
                  <c:v>#N/A</c:v>
                </c:pt>
                <c:pt idx="13">
                  <c:v>641</c:v>
                </c:pt>
                <c:pt idx="14">
                  <c:v>#N/A</c:v>
                </c:pt>
              </c:numCache>
            </c:numRef>
          </c:val>
          <c:smooth val="0"/>
          <c:extLst>
            <c:ext xmlns:c16="http://schemas.microsoft.com/office/drawing/2014/chart" uri="{C3380CC4-5D6E-409C-BE32-E72D297353CC}">
              <c16:uniqueId val="{00000008-EFF2-4861-8E4D-E3D36D143E8C}"/>
            </c:ext>
          </c:extLst>
        </c:ser>
        <c:dLbls>
          <c:showLegendKey val="0"/>
          <c:showVal val="0"/>
          <c:showCatName val="0"/>
          <c:showSerName val="0"/>
          <c:showPercent val="0"/>
          <c:showBubbleSize val="0"/>
        </c:dLbls>
        <c:marker val="1"/>
        <c:smooth val="0"/>
        <c:axId val="172151168"/>
        <c:axId val="172153088"/>
      </c:lineChart>
      <c:catAx>
        <c:axId val="172151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2153088"/>
        <c:crosses val="autoZero"/>
        <c:auto val="1"/>
        <c:lblAlgn val="ctr"/>
        <c:lblOffset val="100"/>
        <c:tickLblSkip val="1"/>
        <c:tickMarkSkip val="1"/>
        <c:noMultiLvlLbl val="0"/>
      </c:catAx>
      <c:valAx>
        <c:axId val="1721530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2151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14683</c:v>
                </c:pt>
                <c:pt idx="5">
                  <c:v>15364</c:v>
                </c:pt>
                <c:pt idx="8">
                  <c:v>15020</c:v>
                </c:pt>
                <c:pt idx="11">
                  <c:v>15743</c:v>
                </c:pt>
                <c:pt idx="14">
                  <c:v>15707</c:v>
                </c:pt>
              </c:numCache>
            </c:numRef>
          </c:val>
          <c:extLst>
            <c:ext xmlns:c16="http://schemas.microsoft.com/office/drawing/2014/chart" uri="{C3380CC4-5D6E-409C-BE32-E72D297353CC}">
              <c16:uniqueId val="{00000000-AE4A-4CFF-9853-3B12AA2FDC6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44</c:v>
                </c:pt>
                <c:pt idx="5">
                  <c:v>37</c:v>
                </c:pt>
                <c:pt idx="8">
                  <c:v>30</c:v>
                </c:pt>
                <c:pt idx="11">
                  <c:v>22</c:v>
                </c:pt>
                <c:pt idx="14">
                  <c:v>15</c:v>
                </c:pt>
              </c:numCache>
            </c:numRef>
          </c:val>
          <c:extLst>
            <c:ext xmlns:c16="http://schemas.microsoft.com/office/drawing/2014/chart" uri="{C3380CC4-5D6E-409C-BE32-E72D297353CC}">
              <c16:uniqueId val="{00000001-AE4A-4CFF-9853-3B12AA2FDC6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9900</c:v>
                </c:pt>
                <c:pt idx="5">
                  <c:v>9741</c:v>
                </c:pt>
                <c:pt idx="8">
                  <c:v>8777</c:v>
                </c:pt>
                <c:pt idx="11">
                  <c:v>8034</c:v>
                </c:pt>
                <c:pt idx="14">
                  <c:v>7900</c:v>
                </c:pt>
              </c:numCache>
            </c:numRef>
          </c:val>
          <c:extLst>
            <c:ext xmlns:c16="http://schemas.microsoft.com/office/drawing/2014/chart" uri="{C3380CC4-5D6E-409C-BE32-E72D297353CC}">
              <c16:uniqueId val="{00000002-AE4A-4CFF-9853-3B12AA2FDC6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E4A-4CFF-9853-3B12AA2FDC6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E4A-4CFF-9853-3B12AA2FDC6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E4A-4CFF-9853-3B12AA2FDC6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1300</c:v>
                </c:pt>
                <c:pt idx="3">
                  <c:v>1364</c:v>
                </c:pt>
                <c:pt idx="6">
                  <c:v>1118</c:v>
                </c:pt>
                <c:pt idx="9">
                  <c:v>1067</c:v>
                </c:pt>
                <c:pt idx="12">
                  <c:v>966</c:v>
                </c:pt>
              </c:numCache>
            </c:numRef>
          </c:val>
          <c:extLst>
            <c:ext xmlns:c16="http://schemas.microsoft.com/office/drawing/2014/chart" uri="{C3380CC4-5D6E-409C-BE32-E72D297353CC}">
              <c16:uniqueId val="{00000006-AE4A-4CFF-9853-3B12AA2FDC6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25</c:v>
                </c:pt>
                <c:pt idx="3">
                  <c:v>8</c:v>
                </c:pt>
                <c:pt idx="6">
                  <c:v>6</c:v>
                </c:pt>
                <c:pt idx="9">
                  <c:v>12</c:v>
                </c:pt>
                <c:pt idx="12">
                  <c:v>9</c:v>
                </c:pt>
              </c:numCache>
            </c:numRef>
          </c:val>
          <c:extLst>
            <c:ext xmlns:c16="http://schemas.microsoft.com/office/drawing/2014/chart" uri="{C3380CC4-5D6E-409C-BE32-E72D297353CC}">
              <c16:uniqueId val="{00000007-AE4A-4CFF-9853-3B12AA2FDC6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4226</c:v>
                </c:pt>
                <c:pt idx="3">
                  <c:v>3207</c:v>
                </c:pt>
                <c:pt idx="6">
                  <c:v>3634</c:v>
                </c:pt>
                <c:pt idx="9">
                  <c:v>3693</c:v>
                </c:pt>
                <c:pt idx="12">
                  <c:v>3867</c:v>
                </c:pt>
              </c:numCache>
            </c:numRef>
          </c:val>
          <c:extLst>
            <c:ext xmlns:c16="http://schemas.microsoft.com/office/drawing/2014/chart" uri="{C3380CC4-5D6E-409C-BE32-E72D297353CC}">
              <c16:uniqueId val="{00000008-AE4A-4CFF-9853-3B12AA2FDC6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E4A-4CFF-9853-3B12AA2FDC6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13691</c:v>
                </c:pt>
                <c:pt idx="3">
                  <c:v>15201</c:v>
                </c:pt>
                <c:pt idx="6">
                  <c:v>15560</c:v>
                </c:pt>
                <c:pt idx="9">
                  <c:v>16818</c:v>
                </c:pt>
                <c:pt idx="12">
                  <c:v>17386</c:v>
                </c:pt>
              </c:numCache>
            </c:numRef>
          </c:val>
          <c:extLst>
            <c:ext xmlns:c16="http://schemas.microsoft.com/office/drawing/2014/chart" uri="{C3380CC4-5D6E-409C-BE32-E72D297353CC}">
              <c16:uniqueId val="{0000000A-AE4A-4CFF-9853-3B12AA2FDC6E}"/>
            </c:ext>
          </c:extLst>
        </c:ser>
        <c:dLbls>
          <c:showLegendKey val="0"/>
          <c:showVal val="0"/>
          <c:showCatName val="0"/>
          <c:showSerName val="0"/>
          <c:showPercent val="0"/>
          <c:showBubbleSize val="0"/>
        </c:dLbls>
        <c:gapWidth val="100"/>
        <c:overlap val="100"/>
        <c:axId val="233351808"/>
        <c:axId val="2333662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E4A-4CFF-9853-3B12AA2FDC6E}"/>
            </c:ext>
          </c:extLst>
        </c:ser>
        <c:dLbls>
          <c:showLegendKey val="0"/>
          <c:showVal val="0"/>
          <c:showCatName val="0"/>
          <c:showSerName val="0"/>
          <c:showPercent val="0"/>
          <c:showBubbleSize val="0"/>
        </c:dLbls>
        <c:marker val="1"/>
        <c:smooth val="0"/>
        <c:axId val="233351808"/>
        <c:axId val="233366272"/>
      </c:lineChart>
      <c:catAx>
        <c:axId val="233351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33366272"/>
        <c:crosses val="autoZero"/>
        <c:auto val="1"/>
        <c:lblAlgn val="ctr"/>
        <c:lblOffset val="100"/>
        <c:tickLblSkip val="1"/>
        <c:tickMarkSkip val="1"/>
        <c:noMultiLvlLbl val="0"/>
      </c:catAx>
      <c:valAx>
        <c:axId val="2333662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3351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1740</c:v>
                </c:pt>
                <c:pt idx="1">
                  <c:v>1382</c:v>
                </c:pt>
                <c:pt idx="2">
                  <c:v>1491</c:v>
                </c:pt>
              </c:numCache>
            </c:numRef>
          </c:val>
          <c:extLst>
            <c:ext xmlns:c16="http://schemas.microsoft.com/office/drawing/2014/chart" uri="{C3380CC4-5D6E-409C-BE32-E72D297353CC}">
              <c16:uniqueId val="{00000000-0C32-440A-9014-2EB129A3A7C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2838</c:v>
                </c:pt>
                <c:pt idx="1">
                  <c:v>2565</c:v>
                </c:pt>
                <c:pt idx="2">
                  <c:v>2473</c:v>
                </c:pt>
              </c:numCache>
            </c:numRef>
          </c:val>
          <c:extLst>
            <c:ext xmlns:c16="http://schemas.microsoft.com/office/drawing/2014/chart" uri="{C3380CC4-5D6E-409C-BE32-E72D297353CC}">
              <c16:uniqueId val="{00000001-0C32-440A-9014-2EB129A3A7C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5612</c:v>
                </c:pt>
                <c:pt idx="1">
                  <c:v>5417</c:v>
                </c:pt>
                <c:pt idx="2">
                  <c:v>5286</c:v>
                </c:pt>
              </c:numCache>
            </c:numRef>
          </c:val>
          <c:extLst>
            <c:ext xmlns:c16="http://schemas.microsoft.com/office/drawing/2014/chart" uri="{C3380CC4-5D6E-409C-BE32-E72D297353CC}">
              <c16:uniqueId val="{00000002-0C32-440A-9014-2EB129A3A7C7}"/>
            </c:ext>
          </c:extLst>
        </c:ser>
        <c:dLbls>
          <c:showLegendKey val="0"/>
          <c:showVal val="0"/>
          <c:showCatName val="0"/>
          <c:showSerName val="0"/>
          <c:showPercent val="0"/>
          <c:showBubbleSize val="0"/>
        </c:dLbls>
        <c:gapWidth val="120"/>
        <c:overlap val="100"/>
        <c:axId val="233496576"/>
        <c:axId val="233498112"/>
      </c:barChart>
      <c:catAx>
        <c:axId val="233496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33498112"/>
        <c:crosses val="autoZero"/>
        <c:auto val="1"/>
        <c:lblAlgn val="ctr"/>
        <c:lblOffset val="100"/>
        <c:tickLblSkip val="1"/>
        <c:tickMarkSkip val="1"/>
        <c:noMultiLvlLbl val="0"/>
      </c:catAx>
      <c:valAx>
        <c:axId val="23349811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33496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高知県いの町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事業採択の際には、必要性や緊急性のほか、補助率や交付税措置率の高い地方債を充当できる事業を優先させるなど、慎重に検討をして取り組んでいる。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高知県いの町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将来負担額のうち退職手当見込額については前年度より少し減少しているが、一般会計等に係る地方債の現在高は、合併特例債や過疎対策事業債等の発行により増加傾向となっている。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また、公営企業債等繰入見込額についても、病院事業や水道事業で地方債の発行により増加となっている。</a:t>
          </a:r>
        </a:p>
        <a:p>
          <a:r>
            <a:rPr kumimoji="1" lang="ja-JP" altLang="en-US" sz="1400">
              <a:latin typeface="ＭＳ ゴシック" pitchFamily="49" charset="-128"/>
              <a:ea typeface="ＭＳ ゴシック" pitchFamily="49" charset="-128"/>
            </a:rPr>
            <a:t>　充当可能財源では、基準財政需要額算入見込額や充当可能基金についても減少傾向となっている。</a:t>
          </a:r>
        </a:p>
        <a:p>
          <a:r>
            <a:rPr kumimoji="1" lang="ja-JP" altLang="en-US" sz="1400">
              <a:latin typeface="ＭＳ ゴシック" pitchFamily="49" charset="-128"/>
              <a:ea typeface="ＭＳ ゴシック" pitchFamily="49" charset="-128"/>
            </a:rPr>
            <a:t>　今後も引き続き、地方債発行の抑制や適正な職員管理を行いながら行財政の健全な運営に努める。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高知県いの町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財政調整基金は増額となったが、減債基金及びその他特定目的基金については、取り崩しを行ったため基金残高は減少となった。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については、財政状況を勘案しながら設置目的にそった活用を推進する。中長期的に必要となる建築物等の更新等を考慮し剰余金については施設等整備基金に積み立てることとするが、更新の検討が必要な建築物が多く存在するため減少傾向とな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　：町民の連帯の強化・地域振興</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・施設等整備基金：町施設等の拡充と整備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・水資源対策基金：仁淀川の豊富かつ良質な水資源の確保推進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　：社会福祉の増進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・天王地区汚水処理施設管理運営基金：天王地区汚水処理施設の管理運営</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・施設等整備基金：施設の老朽化等への対策により減少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・天王地区汚水処理施設管理運営基金：下水道事業特別会計への繰出のため減少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施設の老朽化への対策等により必要最小限の範囲で取り崩しを行い、財政状況を勘案しながら積み立てを行っていく。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令和２年度は、新型コロナウイルス感染症の影響による事業中止や補助事業の増加等により、財政調整基金の取り崩しは行わず、運用収入を積み立てたため、基金残高は増加となった。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財政調整基金は、決算の状況により可能な範囲で積み立てを行うが、標準財政規模の１０％以上となるように努めることとしている。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地方債償還のため取り崩しを行ったことによる減少。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地方債発行額の増加により、公債費についても増加傾向にあるため、事務事業の優先を厳しく点検し、優先度の低いものについては計画的に廃止・縮小を進めるとともに、新規債の発行抑制に努める。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高知県いの町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22,235
22,201
470.97
17,972,486
17,685,380
189,901
8,177,579
17,385,619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人口減少や高齢化に加え、町内で中心となる産業がないこと等により、財政力指数は、県内平均を上回っているものの、類似団体比較では平均を大きく下回り、</a:t>
          </a:r>
          <a:r>
            <a:rPr kumimoji="1" lang="en-US" altLang="ja-JP" sz="1300">
              <a:latin typeface="ＭＳ Ｐゴシック" panose="020B0600070205080204" pitchFamily="50" charset="-128"/>
              <a:ea typeface="ＭＳ Ｐゴシック" panose="020B0600070205080204" pitchFamily="50" charset="-128"/>
            </a:rPr>
            <a:t>95</a:t>
          </a:r>
          <a:r>
            <a:rPr kumimoji="1" lang="ja-JP" altLang="en-US" sz="1300">
              <a:latin typeface="ＭＳ Ｐゴシック" panose="020B0600070205080204" pitchFamily="50" charset="-128"/>
              <a:ea typeface="ＭＳ Ｐゴシック" panose="020B0600070205080204" pitchFamily="50" charset="-128"/>
            </a:rPr>
            <a:t>団体中</a:t>
          </a:r>
          <a:r>
            <a:rPr kumimoji="1" lang="en-US" altLang="ja-JP" sz="1300">
              <a:latin typeface="ＭＳ Ｐゴシック" panose="020B0600070205080204" pitchFamily="50" charset="-128"/>
              <a:ea typeface="ＭＳ Ｐゴシック" panose="020B0600070205080204" pitchFamily="50" charset="-128"/>
            </a:rPr>
            <a:t>93</a:t>
          </a:r>
          <a:r>
            <a:rPr kumimoji="1" lang="ja-JP" altLang="en-US" sz="1300">
              <a:latin typeface="ＭＳ Ｐゴシック" panose="020B0600070205080204" pitchFamily="50" charset="-128"/>
              <a:ea typeface="ＭＳ Ｐゴシック" panose="020B0600070205080204" pitchFamily="50" charset="-128"/>
            </a:rPr>
            <a:t>位となっている。</a:t>
          </a:r>
        </a:p>
        <a:p>
          <a:r>
            <a:rPr kumimoji="1" lang="ja-JP" altLang="en-US" sz="1300">
              <a:latin typeface="ＭＳ Ｐゴシック" panose="020B0600070205080204" pitchFamily="50" charset="-128"/>
              <a:ea typeface="ＭＳ Ｐゴシック" panose="020B0600070205080204" pitchFamily="50" charset="-128"/>
            </a:rPr>
            <a:t>　これまで取り組んできた徴収努力を継続し、自主財源の確保に努める。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165100</xdr:rowOff>
    </xdr:from>
    <xdr:to>
      <xdr:col>23</xdr:col>
      <xdr:colOff>133350</xdr:colOff>
      <xdr:row>44</xdr:row>
      <xdr:rowOff>165100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708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31344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60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151695</xdr:rowOff>
    </xdr:from>
    <xdr:to>
      <xdr:col>19</xdr:col>
      <xdr:colOff>133350</xdr:colOff>
      <xdr:row>44</xdr:row>
      <xdr:rowOff>165100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6954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153405</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151695</xdr:rowOff>
    </xdr:from>
    <xdr:to>
      <xdr:col>15</xdr:col>
      <xdr:colOff>82550</xdr:colOff>
      <xdr:row>45</xdr:row>
      <xdr:rowOff>7055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69549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7055</xdr:rowOff>
    </xdr:from>
    <xdr:to>
      <xdr:col>11</xdr:col>
      <xdr:colOff>31750</xdr:colOff>
      <xdr:row>45</xdr:row>
      <xdr:rowOff>20461</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7223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68439</xdr:rowOff>
    </xdr:from>
    <xdr:to>
      <xdr:col>7</xdr:col>
      <xdr:colOff>31750</xdr:colOff>
      <xdr:row>42</xdr:row>
      <xdr:rowOff>170039</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8766</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114300</xdr:rowOff>
    </xdr:from>
    <xdr:to>
      <xdr:col>23</xdr:col>
      <xdr:colOff>184150</xdr:colOff>
      <xdr:row>45</xdr:row>
      <xdr:rowOff>44450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10177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114300</xdr:rowOff>
    </xdr:from>
    <xdr:to>
      <xdr:col>19</xdr:col>
      <xdr:colOff>184150</xdr:colOff>
      <xdr:row>45</xdr:row>
      <xdr:rowOff>44450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29227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74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100895</xdr:rowOff>
    </xdr:from>
    <xdr:to>
      <xdr:col>15</xdr:col>
      <xdr:colOff>133350</xdr:colOff>
      <xdr:row>45</xdr:row>
      <xdr:rowOff>31045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64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15822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731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127705</xdr:rowOff>
    </xdr:from>
    <xdr:to>
      <xdr:col>11</xdr:col>
      <xdr:colOff>82550</xdr:colOff>
      <xdr:row>45</xdr:row>
      <xdr:rowOff>57855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67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42632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75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141111</xdr:rowOff>
    </xdr:from>
    <xdr:to>
      <xdr:col>7</xdr:col>
      <xdr:colOff>31750</xdr:colOff>
      <xdr:row>45</xdr:row>
      <xdr:rowOff>71261</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68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56038</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7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令和２年度の経常収支比率は、普通交付税等の増額により、対前年度</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ポイント減少となったが、類似団体平均は</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ポイント上回る結果となった。</a:t>
          </a:r>
        </a:p>
        <a:p>
          <a:r>
            <a:rPr kumimoji="1" lang="ja-JP" altLang="en-US" sz="1300">
              <a:latin typeface="ＭＳ Ｐゴシック" panose="020B0600070205080204" pitchFamily="50" charset="-128"/>
              <a:ea typeface="ＭＳ Ｐゴシック" panose="020B0600070205080204" pitchFamily="50" charset="-128"/>
            </a:rPr>
            <a:t>　事務事業の優先を厳しく点検し、優先度の低いものについては計画的に廃止・縮小を進め、経常経費の削減に努める。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106363</xdr:rowOff>
    </xdr:from>
    <xdr:to>
      <xdr:col>23</xdr:col>
      <xdr:colOff>133350</xdr:colOff>
      <xdr:row>66</xdr:row>
      <xdr:rowOff>118745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221913"/>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90822</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118745</xdr:rowOff>
    </xdr:from>
    <xdr:to>
      <xdr:col>24</xdr:col>
      <xdr:colOff>12700</xdr:colOff>
      <xdr:row>66</xdr:row>
      <xdr:rowOff>118745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43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21290</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96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106363</xdr:rowOff>
    </xdr:from>
    <xdr:to>
      <xdr:col>24</xdr:col>
      <xdr:colOff>12700</xdr:colOff>
      <xdr:row>59</xdr:row>
      <xdr:rowOff>106363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221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126365</xdr:rowOff>
    </xdr:from>
    <xdr:to>
      <xdr:col>23</xdr:col>
      <xdr:colOff>133350</xdr:colOff>
      <xdr:row>64</xdr:row>
      <xdr:rowOff>141922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114800" y="10927715"/>
          <a:ext cx="838200" cy="18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167022</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625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150495</xdr:rowOff>
    </xdr:from>
    <xdr:to>
      <xdr:col>23</xdr:col>
      <xdr:colOff>184150</xdr:colOff>
      <xdr:row>63</xdr:row>
      <xdr:rowOff>80645</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141922</xdr:rowOff>
    </xdr:from>
    <xdr:to>
      <xdr:col>19</xdr:col>
      <xdr:colOff>133350</xdr:colOff>
      <xdr:row>65</xdr:row>
      <xdr:rowOff>12700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1114722"/>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33338</xdr:rowOff>
    </xdr:from>
    <xdr:to>
      <xdr:col>19</xdr:col>
      <xdr:colOff>184150</xdr:colOff>
      <xdr:row>63</xdr:row>
      <xdr:rowOff>134938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145115</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60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102235</xdr:rowOff>
    </xdr:from>
    <xdr:to>
      <xdr:col>15</xdr:col>
      <xdr:colOff>82550</xdr:colOff>
      <xdr:row>65</xdr:row>
      <xdr:rowOff>12700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0903585"/>
          <a:ext cx="889000" cy="25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9207</xdr:rowOff>
    </xdr:from>
    <xdr:to>
      <xdr:col>15</xdr:col>
      <xdr:colOff>133350</xdr:colOff>
      <xdr:row>63</xdr:row>
      <xdr:rowOff>110807</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120984</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57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102235</xdr:rowOff>
    </xdr:from>
    <xdr:to>
      <xdr:col>11</xdr:col>
      <xdr:colOff>31750</xdr:colOff>
      <xdr:row>63</xdr:row>
      <xdr:rowOff>108268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1447800" y="10903585"/>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96855</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156528</xdr:rowOff>
    </xdr:from>
    <xdr:to>
      <xdr:col>7</xdr:col>
      <xdr:colOff>31750</xdr:colOff>
      <xdr:row>63</xdr:row>
      <xdr:rowOff>86678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96855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75565</xdr:rowOff>
    </xdr:from>
    <xdr:to>
      <xdr:col>23</xdr:col>
      <xdr:colOff>184150</xdr:colOff>
      <xdr:row>64</xdr:row>
      <xdr:rowOff>5715</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87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47642</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84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91122</xdr:rowOff>
    </xdr:from>
    <xdr:to>
      <xdr:col>19</xdr:col>
      <xdr:colOff>184150</xdr:colOff>
      <xdr:row>65</xdr:row>
      <xdr:rowOff>21272</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106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6049</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1150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133350</xdr:rowOff>
    </xdr:from>
    <xdr:to>
      <xdr:col>15</xdr:col>
      <xdr:colOff>133350</xdr:colOff>
      <xdr:row>65</xdr:row>
      <xdr:rowOff>63500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48277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51435</xdr:rowOff>
    </xdr:from>
    <xdr:to>
      <xdr:col>11</xdr:col>
      <xdr:colOff>82550</xdr:colOff>
      <xdr:row>63</xdr:row>
      <xdr:rowOff>153035</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8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137812</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93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57468</xdr:rowOff>
    </xdr:from>
    <xdr:to>
      <xdr:col>7</xdr:col>
      <xdr:colOff>31750</xdr:colOff>
      <xdr:row>63</xdr:row>
      <xdr:rowOff>159068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85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143845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94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[199,162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人件費は会計年度任用職員制度への移行等により</a:t>
          </a:r>
          <a:r>
            <a:rPr kumimoji="1" lang="en-US" altLang="ja-JP" sz="1300">
              <a:latin typeface="ＭＳ Ｐゴシック" panose="020B0600070205080204" pitchFamily="50" charset="-128"/>
              <a:ea typeface="ＭＳ Ｐゴシック" panose="020B0600070205080204" pitchFamily="50" charset="-128"/>
            </a:rPr>
            <a:t>21.0</a:t>
          </a:r>
          <a:r>
            <a:rPr kumimoji="1" lang="ja-JP" altLang="en-US" sz="1300">
              <a:latin typeface="ＭＳ Ｐゴシック" panose="020B0600070205080204" pitchFamily="50" charset="-128"/>
              <a:ea typeface="ＭＳ Ｐゴシック" panose="020B0600070205080204" pitchFamily="50" charset="-128"/>
            </a:rPr>
            <a:t>％増加、物件費は備品購入費やシステム改修費等の減により</a:t>
          </a:r>
          <a:r>
            <a:rPr kumimoji="1" lang="en-US" altLang="ja-JP" sz="1300">
              <a:latin typeface="ＭＳ Ｐゴシック" panose="020B0600070205080204" pitchFamily="50" charset="-128"/>
              <a:ea typeface="ＭＳ Ｐゴシック" panose="020B0600070205080204" pitchFamily="50" charset="-128"/>
            </a:rPr>
            <a:t>12.5</a:t>
          </a:r>
          <a:r>
            <a:rPr kumimoji="1" lang="ja-JP" altLang="en-US" sz="1300">
              <a:latin typeface="ＭＳ Ｐゴシック" panose="020B0600070205080204" pitchFamily="50" charset="-128"/>
              <a:ea typeface="ＭＳ Ｐゴシック" panose="020B0600070205080204" pitchFamily="50" charset="-128"/>
            </a:rPr>
            <a:t>％減少となった。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人当たりの決算額は、</a:t>
          </a:r>
          <a:r>
            <a:rPr kumimoji="1" lang="en-US" altLang="ja-JP" sz="1300">
              <a:latin typeface="ＭＳ Ｐゴシック" panose="020B0600070205080204" pitchFamily="50" charset="-128"/>
              <a:ea typeface="ＭＳ Ｐゴシック" panose="020B0600070205080204" pitchFamily="50" charset="-128"/>
            </a:rPr>
            <a:t>10,569</a:t>
          </a:r>
          <a:r>
            <a:rPr kumimoji="1" lang="ja-JP" altLang="en-US" sz="1300">
              <a:latin typeface="ＭＳ Ｐゴシック" panose="020B0600070205080204" pitchFamily="50" charset="-128"/>
              <a:ea typeface="ＭＳ Ｐゴシック" panose="020B0600070205080204" pitchFamily="50" charset="-128"/>
            </a:rPr>
            <a:t>円増加し、依然として県内平均及び類似団体平均を上回っている。本町は面積が広く、集落が点在しているため、他団体と比較し、行政コストがかかっていることが要因の一つと考えられる。</a:t>
          </a:r>
        </a:p>
        <a:p>
          <a:r>
            <a:rPr kumimoji="1" lang="ja-JP" altLang="en-US" sz="1300">
              <a:latin typeface="ＭＳ Ｐゴシック" panose="020B0600070205080204" pitchFamily="50" charset="-128"/>
              <a:ea typeface="ＭＳ Ｐゴシック" panose="020B0600070205080204" pitchFamily="50" charset="-128"/>
            </a:rPr>
            <a:t>　今後についても、消耗品費等の節減に努め、消費的経費の削減に努める。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169593</xdr:rowOff>
    </xdr:from>
    <xdr:to>
      <xdr:col>23</xdr:col>
      <xdr:colOff>133350</xdr:colOff>
      <xdr:row>89</xdr:row>
      <xdr:rowOff>19303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14143"/>
          <a:ext cx="0" cy="15642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162830</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50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19303</xdr:rowOff>
    </xdr:from>
    <xdr:to>
      <xdr:col>24</xdr:col>
      <xdr:colOff>12700</xdr:colOff>
      <xdr:row>89</xdr:row>
      <xdr:rowOff>19303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7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84520</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457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169593</xdr:rowOff>
    </xdr:from>
    <xdr:to>
      <xdr:col>24</xdr:col>
      <xdr:colOff>12700</xdr:colOff>
      <xdr:row>79</xdr:row>
      <xdr:rowOff>169593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1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131395</xdr:rowOff>
    </xdr:from>
    <xdr:to>
      <xdr:col>23</xdr:col>
      <xdr:colOff>133350</xdr:colOff>
      <xdr:row>87</xdr:row>
      <xdr:rowOff>81387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876095"/>
          <a:ext cx="838200" cy="121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85599</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3973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69072</xdr:rowOff>
    </xdr:from>
    <xdr:to>
      <xdr:col>23</xdr:col>
      <xdr:colOff>184150</xdr:colOff>
      <xdr:row>82</xdr:row>
      <xdr:rowOff>170672</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2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53777</xdr:rowOff>
    </xdr:from>
    <xdr:to>
      <xdr:col>19</xdr:col>
      <xdr:colOff>133350</xdr:colOff>
      <xdr:row>86</xdr:row>
      <xdr:rowOff>131395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627027"/>
          <a:ext cx="889000" cy="24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125664</xdr:rowOff>
    </xdr:from>
    <xdr:to>
      <xdr:col>19</xdr:col>
      <xdr:colOff>184150</xdr:colOff>
      <xdr:row>82</xdr:row>
      <xdr:rowOff>55814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01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65991</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781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161213</xdr:rowOff>
    </xdr:from>
    <xdr:to>
      <xdr:col>15</xdr:col>
      <xdr:colOff>82550</xdr:colOff>
      <xdr:row>85</xdr:row>
      <xdr:rowOff>53777</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563013"/>
          <a:ext cx="889000" cy="64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126135</xdr:rowOff>
    </xdr:from>
    <xdr:to>
      <xdr:col>15</xdr:col>
      <xdr:colOff>133350</xdr:colOff>
      <xdr:row>82</xdr:row>
      <xdr:rowOff>56285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01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66462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7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119906</xdr:rowOff>
    </xdr:from>
    <xdr:to>
      <xdr:col>11</xdr:col>
      <xdr:colOff>31750</xdr:colOff>
      <xdr:row>84</xdr:row>
      <xdr:rowOff>161213</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521706"/>
          <a:ext cx="889000" cy="4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80794</xdr:rowOff>
    </xdr:from>
    <xdr:to>
      <xdr:col>11</xdr:col>
      <xdr:colOff>82550</xdr:colOff>
      <xdr:row>82</xdr:row>
      <xdr:rowOff>10944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96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21121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737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76288</xdr:rowOff>
    </xdr:from>
    <xdr:to>
      <xdr:col>7</xdr:col>
      <xdr:colOff>31750</xdr:colOff>
      <xdr:row>82</xdr:row>
      <xdr:rowOff>6438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6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16615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732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30587</xdr:rowOff>
    </xdr:from>
    <xdr:to>
      <xdr:col>23</xdr:col>
      <xdr:colOff>184150</xdr:colOff>
      <xdr:row>87</xdr:row>
      <xdr:rowOff>132187</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94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2664</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918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80595</xdr:rowOff>
    </xdr:from>
    <xdr:to>
      <xdr:col>19</xdr:col>
      <xdr:colOff>184150</xdr:colOff>
      <xdr:row>87</xdr:row>
      <xdr:rowOff>10745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82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166972</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911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2977</xdr:rowOff>
    </xdr:from>
    <xdr:to>
      <xdr:col>15</xdr:col>
      <xdr:colOff>133350</xdr:colOff>
      <xdr:row>85</xdr:row>
      <xdr:rowOff>104577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576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89354</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662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110413</xdr:rowOff>
    </xdr:from>
    <xdr:to>
      <xdr:col>11</xdr:col>
      <xdr:colOff>82550</xdr:colOff>
      <xdr:row>85</xdr:row>
      <xdr:rowOff>40563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51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25340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598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69106</xdr:rowOff>
    </xdr:from>
    <xdr:to>
      <xdr:col>7</xdr:col>
      <xdr:colOff>31750</xdr:colOff>
      <xdr:row>84</xdr:row>
      <xdr:rowOff>170706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47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155483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55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令和２年度のラスパイレス指数は、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ポイント増加となり、類似団体平均とほぼ並ぶ結果となった。今後においても、各種手当の総点検、給与制度の総合的見直しを行うなど、給与の適正化に努める。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66221</xdr:rowOff>
    </xdr:from>
    <xdr:to>
      <xdr:col>81</xdr:col>
      <xdr:colOff>44450</xdr:colOff>
      <xdr:row>85</xdr:row>
      <xdr:rowOff>83457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639471"/>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31948</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43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99786</xdr:rowOff>
    </xdr:from>
    <xdr:to>
      <xdr:col>77</xdr:col>
      <xdr:colOff>44450</xdr:colOff>
      <xdr:row>85</xdr:row>
      <xdr:rowOff>66221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501586"/>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136270</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70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99786</xdr:rowOff>
    </xdr:from>
    <xdr:to>
      <xdr:col>72</xdr:col>
      <xdr:colOff>203200</xdr:colOff>
      <xdr:row>84</xdr:row>
      <xdr:rowOff>117021</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501586"/>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15421</xdr:rowOff>
    </xdr:from>
    <xdr:to>
      <xdr:col>73</xdr:col>
      <xdr:colOff>44450</xdr:colOff>
      <xdr:row>85</xdr:row>
      <xdr:rowOff>117021</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101798</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117021</xdr:rowOff>
    </xdr:from>
    <xdr:to>
      <xdr:col>68</xdr:col>
      <xdr:colOff>152400</xdr:colOff>
      <xdr:row>85</xdr:row>
      <xdr:rowOff>31750</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518821"/>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119034</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119034</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32657</xdr:rowOff>
    </xdr:from>
    <xdr:to>
      <xdr:col>81</xdr:col>
      <xdr:colOff>95250</xdr:colOff>
      <xdr:row>85</xdr:row>
      <xdr:rowOff>134257</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4734</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577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15421</xdr:rowOff>
    </xdr:from>
    <xdr:to>
      <xdr:col>77</xdr:col>
      <xdr:colOff>95250</xdr:colOff>
      <xdr:row>85</xdr:row>
      <xdr:rowOff>117021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48986</xdr:rowOff>
    </xdr:from>
    <xdr:to>
      <xdr:col>73</xdr:col>
      <xdr:colOff>44450</xdr:colOff>
      <xdr:row>84</xdr:row>
      <xdr:rowOff>150586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160763</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66221</xdr:rowOff>
    </xdr:from>
    <xdr:to>
      <xdr:col>68</xdr:col>
      <xdr:colOff>203200</xdr:colOff>
      <xdr:row>84</xdr:row>
      <xdr:rowOff>167821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46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6548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236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指定管理者導入やごみ収集などのアウトソーシングを行い、定員管理に努めているが、合併後の面積が</a:t>
          </a:r>
          <a:r>
            <a:rPr kumimoji="1" lang="en-US" altLang="ja-JP" sz="1300">
              <a:latin typeface="ＭＳ Ｐゴシック" panose="020B0600070205080204" pitchFamily="50" charset="-128"/>
              <a:ea typeface="ＭＳ Ｐゴシック" panose="020B0600070205080204" pitchFamily="50" charset="-128"/>
            </a:rPr>
            <a:t>470.97</a:t>
          </a:r>
          <a:r>
            <a:rPr kumimoji="1" lang="ja-JP" altLang="en-US" sz="1300">
              <a:latin typeface="ＭＳ Ｐゴシック" panose="020B0600070205080204" pitchFamily="50" charset="-128"/>
              <a:ea typeface="ＭＳ Ｐゴシック" panose="020B0600070205080204" pitchFamily="50" charset="-128"/>
            </a:rPr>
            <a:t>ｋ㎡と広大であるため、総合支所方式をとっていることや保育所等を多く配置する必要性等から類似団体平均を上回っている。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74840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47003"/>
          <a:ext cx="0" cy="1614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46917</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34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74840</xdr:rowOff>
    </xdr:from>
    <xdr:to>
      <xdr:col>81</xdr:col>
      <xdr:colOff>133350</xdr:colOff>
      <xdr:row>67</xdr:row>
      <xdr:rowOff>74840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6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131626</xdr:rowOff>
    </xdr:from>
    <xdr:to>
      <xdr:col>81</xdr:col>
      <xdr:colOff>44450</xdr:colOff>
      <xdr:row>65</xdr:row>
      <xdr:rowOff>160927</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1275876"/>
          <a:ext cx="838200" cy="2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41111</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156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24584</xdr:rowOff>
    </xdr:from>
    <xdr:to>
      <xdr:col>81</xdr:col>
      <xdr:colOff>95250</xdr:colOff>
      <xdr:row>60</xdr:row>
      <xdr:rowOff>126184</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121285</xdr:rowOff>
    </xdr:from>
    <xdr:to>
      <xdr:col>77</xdr:col>
      <xdr:colOff>44450</xdr:colOff>
      <xdr:row>65</xdr:row>
      <xdr:rowOff>131626</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1265535"/>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33201</xdr:rowOff>
    </xdr:from>
    <xdr:to>
      <xdr:col>77</xdr:col>
      <xdr:colOff>95250</xdr:colOff>
      <xdr:row>60</xdr:row>
      <xdr:rowOff>134801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144978</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0890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91984</xdr:rowOff>
    </xdr:from>
    <xdr:to>
      <xdr:col>72</xdr:col>
      <xdr:colOff>203200</xdr:colOff>
      <xdr:row>65</xdr:row>
      <xdr:rowOff>121285</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1236234"/>
          <a:ext cx="889000" cy="2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28031</xdr:rowOff>
    </xdr:from>
    <xdr:to>
      <xdr:col>73</xdr:col>
      <xdr:colOff>44450</xdr:colOff>
      <xdr:row>60</xdr:row>
      <xdr:rowOff>129631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139808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08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10976</xdr:rowOff>
    </xdr:from>
    <xdr:to>
      <xdr:col>68</xdr:col>
      <xdr:colOff>152400</xdr:colOff>
      <xdr:row>65</xdr:row>
      <xdr:rowOff>91984</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1155226"/>
          <a:ext cx="889000" cy="81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17690</xdr:rowOff>
    </xdr:from>
    <xdr:to>
      <xdr:col>68</xdr:col>
      <xdr:colOff>203200</xdr:colOff>
      <xdr:row>60</xdr:row>
      <xdr:rowOff>119290</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129467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073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12519</xdr:rowOff>
    </xdr:from>
    <xdr:to>
      <xdr:col>64</xdr:col>
      <xdr:colOff>152400</xdr:colOff>
      <xdr:row>60</xdr:row>
      <xdr:rowOff>114119</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124296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0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110127</xdr:rowOff>
    </xdr:from>
    <xdr:to>
      <xdr:col>81</xdr:col>
      <xdr:colOff>95250</xdr:colOff>
      <xdr:row>66</xdr:row>
      <xdr:rowOff>40277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125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82204</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122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80826</xdr:rowOff>
    </xdr:from>
    <xdr:to>
      <xdr:col>77</xdr:col>
      <xdr:colOff>95250</xdr:colOff>
      <xdr:row>66</xdr:row>
      <xdr:rowOff>10976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1225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167203</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1311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70485</xdr:rowOff>
    </xdr:from>
    <xdr:to>
      <xdr:col>73</xdr:col>
      <xdr:colOff>44450</xdr:colOff>
      <xdr:row>66</xdr:row>
      <xdr:rowOff>635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121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156862</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130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41184</xdr:rowOff>
    </xdr:from>
    <xdr:to>
      <xdr:col>68</xdr:col>
      <xdr:colOff>203200</xdr:colOff>
      <xdr:row>65</xdr:row>
      <xdr:rowOff>142784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118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127561</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1271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131626</xdr:rowOff>
    </xdr:from>
    <xdr:to>
      <xdr:col>64</xdr:col>
      <xdr:colOff>152400</xdr:colOff>
      <xdr:row>65</xdr:row>
      <xdr:rowOff>61776</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110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46553</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1190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令和２年度の実質公債費比率は、前年度と同じ比率となったが、依然として全国平均及び類似団体平均を上回っている状況である。</a:t>
          </a:r>
        </a:p>
        <a:p>
          <a:r>
            <a:rPr kumimoji="1" lang="ja-JP" altLang="en-US" sz="1300">
              <a:latin typeface="ＭＳ Ｐゴシック" panose="020B0600070205080204" pitchFamily="50" charset="-128"/>
              <a:ea typeface="ＭＳ Ｐゴシック" panose="020B0600070205080204" pitchFamily="50" charset="-128"/>
            </a:rPr>
            <a:t>　地方債残高の増加に加え、標準財政規模の減少なども予想されることから、実質公債費比率の上昇を抑えるため、新規事業の平準化や交付税措置のない新規債の発行抑制に努める。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46143</xdr:rowOff>
    </xdr:from>
    <xdr:to>
      <xdr:col>81</xdr:col>
      <xdr:colOff>44450</xdr:colOff>
      <xdr:row>45</xdr:row>
      <xdr:rowOff>74083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389793"/>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132520</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46143</xdr:rowOff>
    </xdr:from>
    <xdr:to>
      <xdr:col>81</xdr:col>
      <xdr:colOff>133350</xdr:colOff>
      <xdr:row>37</xdr:row>
      <xdr:rowOff>46143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81704</xdr:rowOff>
    </xdr:from>
    <xdr:to>
      <xdr:col>81</xdr:col>
      <xdr:colOff>44450</xdr:colOff>
      <xdr:row>42</xdr:row>
      <xdr:rowOff>81704</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72826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33883</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891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81704</xdr:rowOff>
    </xdr:from>
    <xdr:to>
      <xdr:col>77</xdr:col>
      <xdr:colOff>44450</xdr:colOff>
      <xdr:row>42</xdr:row>
      <xdr:rowOff>97790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728260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145221</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831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73660</xdr:rowOff>
    </xdr:from>
    <xdr:to>
      <xdr:col>72</xdr:col>
      <xdr:colOff>203200</xdr:colOff>
      <xdr:row>42</xdr:row>
      <xdr:rowOff>97790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72745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57573</xdr:rowOff>
    </xdr:from>
    <xdr:to>
      <xdr:col>68</xdr:col>
      <xdr:colOff>152400</xdr:colOff>
      <xdr:row>42</xdr:row>
      <xdr:rowOff>73660</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3512800" y="725847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161307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161307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30904</xdr:rowOff>
    </xdr:from>
    <xdr:to>
      <xdr:col>81</xdr:col>
      <xdr:colOff>95250</xdr:colOff>
      <xdr:row>42</xdr:row>
      <xdr:rowOff>132504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2981</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720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30904</xdr:rowOff>
    </xdr:from>
    <xdr:to>
      <xdr:col>77</xdr:col>
      <xdr:colOff>95250</xdr:colOff>
      <xdr:row>42</xdr:row>
      <xdr:rowOff>132504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117281</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7318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46990</xdr:rowOff>
    </xdr:from>
    <xdr:to>
      <xdr:col>73</xdr:col>
      <xdr:colOff>44450</xdr:colOff>
      <xdr:row>42</xdr:row>
      <xdr:rowOff>148590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133367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22860</xdr:rowOff>
    </xdr:from>
    <xdr:to>
      <xdr:col>68</xdr:col>
      <xdr:colOff>203200</xdr:colOff>
      <xdr:row>42</xdr:row>
      <xdr:rowOff>124460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109237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6773</xdr:rowOff>
    </xdr:from>
    <xdr:to>
      <xdr:col>64</xdr:col>
      <xdr:colOff>152400</xdr:colOff>
      <xdr:row>42</xdr:row>
      <xdr:rowOff>108373</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93150</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729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すると将来負担額の増加や充当可能財源の微減が見られるが、依然として負担額よりも充当財源等の方が大きいため、負担率がマイナスとなっている。また、類似団体内順位でも１位となり、将来負担比率は少ない。今後、地方債残高は増加傾向に、充当可能基金残高は減少傾向が予想されるため、これからも事業実施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111054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6837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83131</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4026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111054</xdr:rowOff>
    </xdr:from>
    <xdr:to>
      <xdr:col>81</xdr:col>
      <xdr:colOff>133350</xdr:colOff>
      <xdr:row>23</xdr:row>
      <xdr:rowOff>111054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405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99430</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4997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127353</xdr:rowOff>
    </xdr:from>
    <xdr:to>
      <xdr:col>81</xdr:col>
      <xdr:colOff>95250</xdr:colOff>
      <xdr:row>15</xdr:row>
      <xdr:rowOff>57503</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20250</xdr:rowOff>
    </xdr:from>
    <xdr:to>
      <xdr:col>77</xdr:col>
      <xdr:colOff>95250</xdr:colOff>
      <xdr:row>15</xdr:row>
      <xdr:rowOff>121850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132027</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36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164888</xdr:rowOff>
    </xdr:from>
    <xdr:to>
      <xdr:col>73</xdr:col>
      <xdr:colOff>44450</xdr:colOff>
      <xdr:row>15</xdr:row>
      <xdr:rowOff>95038</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105215</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33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18909</xdr:rowOff>
    </xdr:from>
    <xdr:to>
      <xdr:col>68</xdr:col>
      <xdr:colOff>203200</xdr:colOff>
      <xdr:row>15</xdr:row>
      <xdr:rowOff>120509</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130686</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35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29633</xdr:rowOff>
    </xdr:from>
    <xdr:to>
      <xdr:col>64</xdr:col>
      <xdr:colOff>152400</xdr:colOff>
      <xdr:row>15</xdr:row>
      <xdr:rowOff>131233</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60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141410</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37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高知県いの町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22,235
22,201
470.97
17,972,486
17,685,380
189,901
8,177,579
17,385,619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令和２年度の人件費に係る経常収支比率は、会計年度任用職員制度への移行等により</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ポイント増加し、類似団体平均を</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ポイント上回る結果となった。</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6" name="人件費グラフ枠">
          <a:extLst>
            <a:ext uri="{FF2B5EF4-FFF2-40B4-BE49-F238E27FC236}">
              <a16:creationId xmlns:a16="http://schemas.microsoft.com/office/drawing/2014/main" id="{00000000-0008-0000-0400-000038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29845</xdr:rowOff>
    </xdr:from>
    <xdr:to>
      <xdr:col>24</xdr:col>
      <xdr:colOff>25400</xdr:colOff>
      <xdr:row>40</xdr:row>
      <xdr:rowOff>104140</xdr:rowOff>
    </xdr:to>
    <xdr:cxnSp macro="">
      <xdr:nvCxnSpPr>
        <xdr:cNvPr id="57" name="直線コネクタ 56">
          <a:extLst>
            <a:ext uri="{FF2B5EF4-FFF2-40B4-BE49-F238E27FC236}">
              <a16:creationId xmlns:a16="http://schemas.microsoft.com/office/drawing/2014/main" id="{00000000-0008-0000-0400-000039000000}"/>
            </a:ext>
          </a:extLst>
        </xdr:cNvPr>
        <xdr:cNvCxnSpPr/>
      </xdr:nvCxnSpPr>
      <xdr:spPr>
        <a:xfrm flipV="1">
          <a:off x="4826000" y="568769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58" name="人件費最小値テキスト">
          <a:extLst>
            <a:ext uri="{FF2B5EF4-FFF2-40B4-BE49-F238E27FC236}">
              <a16:creationId xmlns:a16="http://schemas.microsoft.com/office/drawing/2014/main" id="{00000000-0008-0000-0400-00003A000000}"/>
            </a:ext>
          </a:extLst>
        </xdr:cNvPr>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116222</xdr:rowOff>
    </xdr:from>
    <xdr:ext cx="762000" cy="259045"/>
    <xdr:sp macro="" textlink="">
      <xdr:nvSpPr>
        <xdr:cNvPr id="60" name="人件費最大値テキスト">
          <a:extLst>
            <a:ext uri="{FF2B5EF4-FFF2-40B4-BE49-F238E27FC236}">
              <a16:creationId xmlns:a16="http://schemas.microsoft.com/office/drawing/2014/main" id="{00000000-0008-0000-0400-00003C000000}"/>
            </a:ext>
          </a:extLst>
        </xdr:cNvPr>
        <xdr:cNvSpPr txBox="1"/>
      </xdr:nvSpPr>
      <xdr:spPr>
        <a:xfrm>
          <a:off x="4914900" y="543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29845</xdr:rowOff>
    </xdr:from>
    <xdr:to>
      <xdr:col>24</xdr:col>
      <xdr:colOff>114300</xdr:colOff>
      <xdr:row>33</xdr:row>
      <xdr:rowOff>29845</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568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167005</xdr:rowOff>
    </xdr:from>
    <xdr:to>
      <xdr:col>24</xdr:col>
      <xdr:colOff>25400</xdr:colOff>
      <xdr:row>35</xdr:row>
      <xdr:rowOff>161290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3987800" y="5996305"/>
          <a:ext cx="838200" cy="16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52722</xdr:rowOff>
    </xdr:from>
    <xdr:ext cx="762000" cy="259045"/>
    <xdr:sp macro="" textlink="">
      <xdr:nvSpPr>
        <xdr:cNvPr id="63" name="人件費平均値テキスト">
          <a:extLst>
            <a:ext uri="{FF2B5EF4-FFF2-40B4-BE49-F238E27FC236}">
              <a16:creationId xmlns:a16="http://schemas.microsoft.com/office/drawing/2014/main" id="{00000000-0008-0000-0400-00003F000000}"/>
            </a:ext>
          </a:extLst>
        </xdr:cNvPr>
        <xdr:cNvSpPr txBox="1"/>
      </xdr:nvSpPr>
      <xdr:spPr>
        <a:xfrm>
          <a:off x="4914900" y="5882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36195</xdr:rowOff>
    </xdr:from>
    <xdr:to>
      <xdr:col>24</xdr:col>
      <xdr:colOff>76200</xdr:colOff>
      <xdr:row>35</xdr:row>
      <xdr:rowOff>137795</xdr:rowOff>
    </xdr:to>
    <xdr:sp macro="" textlink="">
      <xdr:nvSpPr>
        <xdr:cNvPr id="64" name="フローチャート: 判断 63">
          <a:extLst>
            <a:ext uri="{FF2B5EF4-FFF2-40B4-BE49-F238E27FC236}">
              <a16:creationId xmlns:a16="http://schemas.microsoft.com/office/drawing/2014/main" id="{00000000-0008-0000-0400-000040000000}"/>
            </a:ext>
          </a:extLst>
        </xdr:cNvPr>
        <xdr:cNvSpPr/>
      </xdr:nvSpPr>
      <xdr:spPr>
        <a:xfrm>
          <a:off x="47752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167005</xdr:rowOff>
    </xdr:from>
    <xdr:to>
      <xdr:col>19</xdr:col>
      <xdr:colOff>187325</xdr:colOff>
      <xdr:row>35</xdr:row>
      <xdr:rowOff>41275</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flipV="1">
          <a:off x="3098800" y="599630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116205</xdr:rowOff>
    </xdr:from>
    <xdr:to>
      <xdr:col>20</xdr:col>
      <xdr:colOff>38100</xdr:colOff>
      <xdr:row>35</xdr:row>
      <xdr:rowOff>46355</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3937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56532</xdr:rowOff>
    </xdr:from>
    <xdr:ext cx="736600" cy="259045"/>
    <xdr:sp macro="" textlink="">
      <xdr:nvSpPr>
        <xdr:cNvPr id="67" name="テキスト ボックス 66">
          <a:extLst>
            <a:ext uri="{FF2B5EF4-FFF2-40B4-BE49-F238E27FC236}">
              <a16:creationId xmlns:a16="http://schemas.microsoft.com/office/drawing/2014/main" id="{00000000-0008-0000-0400-000043000000}"/>
            </a:ext>
          </a:extLst>
        </xdr:cNvPr>
        <xdr:cNvSpPr txBox="1"/>
      </xdr:nvSpPr>
      <xdr:spPr>
        <a:xfrm>
          <a:off x="3606800" y="5714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132715</xdr:rowOff>
    </xdr:from>
    <xdr:to>
      <xdr:col>15</xdr:col>
      <xdr:colOff>98425</xdr:colOff>
      <xdr:row>35</xdr:row>
      <xdr:rowOff>41275</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2209800" y="5962015"/>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121920</xdr:rowOff>
    </xdr:from>
    <xdr:to>
      <xdr:col>15</xdr:col>
      <xdr:colOff>149225</xdr:colOff>
      <xdr:row>35</xdr:row>
      <xdr:rowOff>52070</xdr:rowOff>
    </xdr:to>
    <xdr:sp macro="" textlink="">
      <xdr:nvSpPr>
        <xdr:cNvPr id="69" name="フローチャート: 判断 68">
          <a:extLst>
            <a:ext uri="{FF2B5EF4-FFF2-40B4-BE49-F238E27FC236}">
              <a16:creationId xmlns:a16="http://schemas.microsoft.com/office/drawing/2014/main" id="{00000000-0008-0000-0400-000045000000}"/>
            </a:ext>
          </a:extLst>
        </xdr:cNvPr>
        <xdr:cNvSpPr/>
      </xdr:nvSpPr>
      <xdr:spPr>
        <a:xfrm>
          <a:off x="3048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62247</xdr:rowOff>
    </xdr:from>
    <xdr:ext cx="762000" cy="259045"/>
    <xdr:sp macro="" textlink="">
      <xdr:nvSpPr>
        <xdr:cNvPr id="70" name="テキスト ボックス 69">
          <a:extLst>
            <a:ext uri="{FF2B5EF4-FFF2-40B4-BE49-F238E27FC236}">
              <a16:creationId xmlns:a16="http://schemas.microsoft.com/office/drawing/2014/main" id="{00000000-0008-0000-0400-000046000000}"/>
            </a:ext>
          </a:extLst>
        </xdr:cNvPr>
        <xdr:cNvSpPr txBox="1"/>
      </xdr:nvSpPr>
      <xdr:spPr>
        <a:xfrm>
          <a:off x="2717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69850</xdr:rowOff>
    </xdr:from>
    <xdr:to>
      <xdr:col>11</xdr:col>
      <xdr:colOff>9525</xdr:colOff>
      <xdr:row>34</xdr:row>
      <xdr:rowOff>132715</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1320800" y="589915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116205</xdr:rowOff>
    </xdr:from>
    <xdr:to>
      <xdr:col>11</xdr:col>
      <xdr:colOff>60325</xdr:colOff>
      <xdr:row>35</xdr:row>
      <xdr:rowOff>46355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2159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31132</xdr:rowOff>
    </xdr:from>
    <xdr:ext cx="7620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1828800" y="6031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133350</xdr:rowOff>
    </xdr:from>
    <xdr:to>
      <xdr:col>6</xdr:col>
      <xdr:colOff>171450</xdr:colOff>
      <xdr:row>35</xdr:row>
      <xdr:rowOff>63500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1270000" y="59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48277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939800" y="604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110490</xdr:rowOff>
    </xdr:from>
    <xdr:to>
      <xdr:col>24</xdr:col>
      <xdr:colOff>76200</xdr:colOff>
      <xdr:row>36</xdr:row>
      <xdr:rowOff>40640</xdr:rowOff>
    </xdr:to>
    <xdr:sp macro="" textlink="">
      <xdr:nvSpPr>
        <xdr:cNvPr id="81" name="楕円 80">
          <a:extLst>
            <a:ext uri="{FF2B5EF4-FFF2-40B4-BE49-F238E27FC236}">
              <a16:creationId xmlns:a16="http://schemas.microsoft.com/office/drawing/2014/main" id="{00000000-0008-0000-0400-000051000000}"/>
            </a:ext>
          </a:extLst>
        </xdr:cNvPr>
        <xdr:cNvSpPr/>
      </xdr:nvSpPr>
      <xdr:spPr>
        <a:xfrm>
          <a:off x="4775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82567</xdr:rowOff>
    </xdr:from>
    <xdr:ext cx="762000" cy="259045"/>
    <xdr:sp macro="" textlink="">
      <xdr:nvSpPr>
        <xdr:cNvPr id="82" name="人件費該当値テキスト">
          <a:extLst>
            <a:ext uri="{FF2B5EF4-FFF2-40B4-BE49-F238E27FC236}">
              <a16:creationId xmlns:a16="http://schemas.microsoft.com/office/drawing/2014/main" id="{00000000-0008-0000-0400-000052000000}"/>
            </a:ext>
          </a:extLst>
        </xdr:cNvPr>
        <xdr:cNvSpPr txBox="1"/>
      </xdr:nvSpPr>
      <xdr:spPr>
        <a:xfrm>
          <a:off x="4914900" y="608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116205</xdr:rowOff>
    </xdr:from>
    <xdr:to>
      <xdr:col>20</xdr:col>
      <xdr:colOff>38100</xdr:colOff>
      <xdr:row>35</xdr:row>
      <xdr:rowOff>46355</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3937000" y="594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31132</xdr:rowOff>
    </xdr:from>
    <xdr:ext cx="7366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3606800" y="6031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161925</xdr:rowOff>
    </xdr:from>
    <xdr:to>
      <xdr:col>15</xdr:col>
      <xdr:colOff>149225</xdr:colOff>
      <xdr:row>35</xdr:row>
      <xdr:rowOff>92075</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048000" y="599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76852</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2717800" y="6077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81915</xdr:rowOff>
    </xdr:from>
    <xdr:to>
      <xdr:col>11</xdr:col>
      <xdr:colOff>60325</xdr:colOff>
      <xdr:row>35</xdr:row>
      <xdr:rowOff>12065</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2159000" y="591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22242</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1828800" y="568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19050</xdr:rowOff>
    </xdr:from>
    <xdr:to>
      <xdr:col>6</xdr:col>
      <xdr:colOff>171450</xdr:colOff>
      <xdr:row>34</xdr:row>
      <xdr:rowOff>120650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1270000" y="584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130827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939800" y="561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1" name="正方形/長方形 90">
          <a:extLst>
            <a:ext uri="{FF2B5EF4-FFF2-40B4-BE49-F238E27FC236}">
              <a16:creationId xmlns:a16="http://schemas.microsoft.com/office/drawing/2014/main" id="{00000000-0008-0000-0400-00005B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2" name="正方形/長方形 91">
          <a:extLst>
            <a:ext uri="{FF2B5EF4-FFF2-40B4-BE49-F238E27FC236}">
              <a16:creationId xmlns:a16="http://schemas.microsoft.com/office/drawing/2014/main" id="{00000000-0008-0000-0400-00005C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1" name="テキスト ボックス 100">
          <a:extLst>
            <a:ext uri="{FF2B5EF4-FFF2-40B4-BE49-F238E27FC236}">
              <a16:creationId xmlns:a16="http://schemas.microsoft.com/office/drawing/2014/main" id="{00000000-0008-0000-0400-000065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令和２年度の物件費に係る経常収支比率は、備品購入費やシステム改修費等の減により</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ポイント減少、類似団体平均より</a:t>
          </a:r>
          <a:r>
            <a:rPr kumimoji="1" lang="en-US" altLang="ja-JP" sz="1300">
              <a:latin typeface="ＭＳ Ｐゴシック" panose="020B0600070205080204" pitchFamily="50" charset="-128"/>
              <a:ea typeface="ＭＳ Ｐゴシック" panose="020B0600070205080204" pitchFamily="50" charset="-128"/>
            </a:rPr>
            <a:t>6.1</a:t>
          </a:r>
          <a:r>
            <a:rPr kumimoji="1" lang="ja-JP" altLang="en-US" sz="1300">
              <a:latin typeface="ＭＳ Ｐゴシック" panose="020B0600070205080204" pitchFamily="50" charset="-128"/>
              <a:ea typeface="ＭＳ Ｐゴシック" panose="020B0600070205080204" pitchFamily="50" charset="-128"/>
            </a:rPr>
            <a:t>ポイント下回っている。今後についても事務事業の見直し等、物件費の削減に努める。</a:t>
          </a:r>
        </a:p>
      </xdr:txBody>
    </xdr:sp>
    <xdr:clientData/>
  </xdr:twoCellAnchor>
  <xdr:oneCellAnchor>
    <xdr:from>
      <xdr:col>62</xdr:col>
      <xdr:colOff>6350</xdr:colOff>
      <xdr:row>9</xdr:row>
      <xdr:rowOff>107950</xdr:rowOff>
    </xdr:from>
    <xdr:ext cx="298543" cy="225703"/>
    <xdr:sp macro="" textlink="">
      <xdr:nvSpPr>
        <xdr:cNvPr id="102" name="テキスト ボックス 101">
          <a:extLst>
            <a:ext uri="{FF2B5EF4-FFF2-40B4-BE49-F238E27FC236}">
              <a16:creationId xmlns:a16="http://schemas.microsoft.com/office/drawing/2014/main" id="{00000000-0008-0000-0400-000066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3" name="直線コネクタ 102">
          <a:extLst>
            <a:ext uri="{FF2B5EF4-FFF2-40B4-BE49-F238E27FC236}">
              <a16:creationId xmlns:a16="http://schemas.microsoft.com/office/drawing/2014/main" id="{00000000-0008-0000-0400-000067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130810</xdr:rowOff>
    </xdr:from>
    <xdr:to>
      <xdr:col>82</xdr:col>
      <xdr:colOff>107950</xdr:colOff>
      <xdr:row>21</xdr:row>
      <xdr:rowOff>138430</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3596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110507</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138430</xdr:rowOff>
    </xdr:from>
    <xdr:to>
      <xdr:col>82</xdr:col>
      <xdr:colOff>196850</xdr:colOff>
      <xdr:row>21</xdr:row>
      <xdr:rowOff>138430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45737</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130810</xdr:rowOff>
    </xdr:from>
    <xdr:to>
      <xdr:col>82</xdr:col>
      <xdr:colOff>196850</xdr:colOff>
      <xdr:row>13</xdr:row>
      <xdr:rowOff>130810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46990</xdr:rowOff>
    </xdr:from>
    <xdr:to>
      <xdr:col>82</xdr:col>
      <xdr:colOff>107950</xdr:colOff>
      <xdr:row>16</xdr:row>
      <xdr:rowOff>5080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flipV="1">
          <a:off x="15671800" y="261874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90187</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3004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5080</xdr:rowOff>
    </xdr:from>
    <xdr:to>
      <xdr:col>78</xdr:col>
      <xdr:colOff>69850</xdr:colOff>
      <xdr:row>16</xdr:row>
      <xdr:rowOff>43180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27482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53340</xdr:rowOff>
    </xdr:from>
    <xdr:to>
      <xdr:col>78</xdr:col>
      <xdr:colOff>120650</xdr:colOff>
      <xdr:row>18</xdr:row>
      <xdr:rowOff>154940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139717</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322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77470</xdr:rowOff>
    </xdr:from>
    <xdr:to>
      <xdr:col>73</xdr:col>
      <xdr:colOff>180975</xdr:colOff>
      <xdr:row>16</xdr:row>
      <xdr:rowOff>43180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3893800" y="26492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15240</xdr:rowOff>
    </xdr:from>
    <xdr:to>
      <xdr:col>74</xdr:col>
      <xdr:colOff>31750</xdr:colOff>
      <xdr:row>18</xdr:row>
      <xdr:rowOff>116840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310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101617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318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77470</xdr:rowOff>
    </xdr:from>
    <xdr:to>
      <xdr:col>69</xdr:col>
      <xdr:colOff>92075</xdr:colOff>
      <xdr:row>15</xdr:row>
      <xdr:rowOff>85090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004800" y="26492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0</xdr:rowOff>
    </xdr:from>
    <xdr:to>
      <xdr:col>69</xdr:col>
      <xdr:colOff>142875</xdr:colOff>
      <xdr:row>18</xdr:row>
      <xdr:rowOff>101600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86377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156210</xdr:rowOff>
    </xdr:from>
    <xdr:to>
      <xdr:col>65</xdr:col>
      <xdr:colOff>53975</xdr:colOff>
      <xdr:row>18</xdr:row>
      <xdr:rowOff>86360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307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71137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167640</xdr:rowOff>
    </xdr:from>
    <xdr:to>
      <xdr:col>82</xdr:col>
      <xdr:colOff>158750</xdr:colOff>
      <xdr:row>15</xdr:row>
      <xdr:rowOff>97790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12717</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125730</xdr:rowOff>
    </xdr:from>
    <xdr:to>
      <xdr:col>78</xdr:col>
      <xdr:colOff>120650</xdr:colOff>
      <xdr:row>16</xdr:row>
      <xdr:rowOff>55880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66057</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466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163830</xdr:rowOff>
    </xdr:from>
    <xdr:to>
      <xdr:col>74</xdr:col>
      <xdr:colOff>31750</xdr:colOff>
      <xdr:row>16</xdr:row>
      <xdr:rowOff>93980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104157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26670</xdr:rowOff>
    </xdr:from>
    <xdr:to>
      <xdr:col>69</xdr:col>
      <xdr:colOff>142875</xdr:colOff>
      <xdr:row>15</xdr:row>
      <xdr:rowOff>128270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138447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34290</xdr:rowOff>
    </xdr:from>
    <xdr:to>
      <xdr:col>65</xdr:col>
      <xdr:colOff>53975</xdr:colOff>
      <xdr:row>15</xdr:row>
      <xdr:rowOff>135890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60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146067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37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令和２年度の扶助費に係る経常収支比率は、介護給付費等の減少により、</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ポイント減少となり、類似団体平均を大きく下回る結果となった。今後においても、健康診査受診率の向上等健康管理の推進等により、医療費・扶助費の抑制に努める。</a:t>
          </a: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61</xdr:row>
      <xdr:rowOff>15422</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91385"/>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72572</xdr:rowOff>
    </xdr:from>
    <xdr:to>
      <xdr:col>24</xdr:col>
      <xdr:colOff>25400</xdr:colOff>
      <xdr:row>56</xdr:row>
      <xdr:rowOff>1815</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330872"/>
          <a:ext cx="838200" cy="27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1815</xdr:rowOff>
    </xdr:from>
    <xdr:to>
      <xdr:col>19</xdr:col>
      <xdr:colOff>187325</xdr:colOff>
      <xdr:row>56</xdr:row>
      <xdr:rowOff>12700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6030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103415</xdr:rowOff>
    </xdr:from>
    <xdr:to>
      <xdr:col>20</xdr:col>
      <xdr:colOff>38100</xdr:colOff>
      <xdr:row>57</xdr:row>
      <xdr:rowOff>33565</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18342</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790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53522</xdr:rowOff>
    </xdr:from>
    <xdr:to>
      <xdr:col>15</xdr:col>
      <xdr:colOff>98425</xdr:colOff>
      <xdr:row>56</xdr:row>
      <xdr:rowOff>12700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4832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146249</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42635</xdr:rowOff>
    </xdr:from>
    <xdr:to>
      <xdr:col>11</xdr:col>
      <xdr:colOff>9525</xdr:colOff>
      <xdr:row>55</xdr:row>
      <xdr:rowOff>53522</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4723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48985</xdr:rowOff>
    </xdr:from>
    <xdr:to>
      <xdr:col>11</xdr:col>
      <xdr:colOff>60325</xdr:colOff>
      <xdr:row>56</xdr:row>
      <xdr:rowOff>150585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135362</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5443</xdr:rowOff>
    </xdr:from>
    <xdr:to>
      <xdr:col>6</xdr:col>
      <xdr:colOff>171450</xdr:colOff>
      <xdr:row>56</xdr:row>
      <xdr:rowOff>107043</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91820</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21772</xdr:rowOff>
    </xdr:from>
    <xdr:to>
      <xdr:col>24</xdr:col>
      <xdr:colOff>76200</xdr:colOff>
      <xdr:row>54</xdr:row>
      <xdr:rowOff>123372</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28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38299</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122465</xdr:rowOff>
    </xdr:from>
    <xdr:to>
      <xdr:col>20</xdr:col>
      <xdr:colOff>38100</xdr:colOff>
      <xdr:row>56</xdr:row>
      <xdr:rowOff>52615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62792</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321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2722</xdr:rowOff>
    </xdr:from>
    <xdr:to>
      <xdr:col>11</xdr:col>
      <xdr:colOff>60325</xdr:colOff>
      <xdr:row>55</xdr:row>
      <xdr:rowOff>104322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114499</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163285</xdr:rowOff>
    </xdr:from>
    <xdr:to>
      <xdr:col>6</xdr:col>
      <xdr:colOff>171450</xdr:colOff>
      <xdr:row>55</xdr:row>
      <xdr:rowOff>93435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103612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令和２年度の経常収支比率は、後期高齢者医療特別会計や特別養護老人ホーム特別会計への操出金の減により、前年度より</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ポイント減少となったが、類似団体平均と比べ</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ポイント上回っている。高齢化により医療や福祉にかかる費用が増加しているため、繰出金の大幅な削減は困難ではあるが、健診受診率の向上等により、医療費等の抑制に努め、繰出金の圧縮に努める。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31750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3167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46990</xdr:rowOff>
    </xdr:from>
    <xdr:to>
      <xdr:col>82</xdr:col>
      <xdr:colOff>107950</xdr:colOff>
      <xdr:row>57</xdr:row>
      <xdr:rowOff>146050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981964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85107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514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146050</xdr:rowOff>
    </xdr:from>
    <xdr:to>
      <xdr:col>78</xdr:col>
      <xdr:colOff>69850</xdr:colOff>
      <xdr:row>58</xdr:row>
      <xdr:rowOff>12700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918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138430</xdr:rowOff>
    </xdr:from>
    <xdr:to>
      <xdr:col>73</xdr:col>
      <xdr:colOff>180975</xdr:colOff>
      <xdr:row>58</xdr:row>
      <xdr:rowOff>12700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9911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138430</xdr:rowOff>
    </xdr:from>
    <xdr:to>
      <xdr:col>69</xdr:col>
      <xdr:colOff>92075</xdr:colOff>
      <xdr:row>57</xdr:row>
      <xdr:rowOff>153670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3004800" y="99110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115587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107967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139717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95250</xdr:rowOff>
    </xdr:from>
    <xdr:to>
      <xdr:col>78</xdr:col>
      <xdr:colOff>120650</xdr:colOff>
      <xdr:row>58</xdr:row>
      <xdr:rowOff>25400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10177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133350</xdr:rowOff>
    </xdr:from>
    <xdr:to>
      <xdr:col>74</xdr:col>
      <xdr:colOff>31750</xdr:colOff>
      <xdr:row>58</xdr:row>
      <xdr:rowOff>63500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48277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87630</xdr:rowOff>
    </xdr:from>
    <xdr:to>
      <xdr:col>69</xdr:col>
      <xdr:colOff>142875</xdr:colOff>
      <xdr:row>58</xdr:row>
      <xdr:rowOff>17780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2557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102870</xdr:rowOff>
    </xdr:from>
    <xdr:to>
      <xdr:col>65</xdr:col>
      <xdr:colOff>53975</xdr:colOff>
      <xdr:row>58</xdr:row>
      <xdr:rowOff>33020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17797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令和２年度の補助費等に係る経常収支比率は、仁淀病院等負担金の減少により</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ポイント減少となった。そのため、前年度と比較し、類似団体平均との差が</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ポイントまで近づく結果となった。事業の必要性、内容を精査し削減に努める。</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67564</xdr:rowOff>
    </xdr:from>
    <xdr:to>
      <xdr:col>82</xdr:col>
      <xdr:colOff>107950</xdr:colOff>
      <xdr:row>40</xdr:row>
      <xdr:rowOff>154432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96864"/>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126509</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154432</xdr:rowOff>
    </xdr:from>
    <xdr:to>
      <xdr:col>82</xdr:col>
      <xdr:colOff>196850</xdr:colOff>
      <xdr:row>40</xdr:row>
      <xdr:rowOff>154432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153941</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67564</xdr:rowOff>
    </xdr:from>
    <xdr:to>
      <xdr:col>82</xdr:col>
      <xdr:colOff>196850</xdr:colOff>
      <xdr:row>34</xdr:row>
      <xdr:rowOff>67564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9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60706</xdr:rowOff>
    </xdr:from>
    <xdr:to>
      <xdr:col>82</xdr:col>
      <xdr:colOff>107950</xdr:colOff>
      <xdr:row>37</xdr:row>
      <xdr:rowOff>120142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5671800" y="640435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159004</xdr:rowOff>
    </xdr:from>
    <xdr:to>
      <xdr:col>78</xdr:col>
      <xdr:colOff>69850</xdr:colOff>
      <xdr:row>37</xdr:row>
      <xdr:rowOff>120142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4782800" y="6331204"/>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159004</xdr:rowOff>
    </xdr:from>
    <xdr:to>
      <xdr:col>73</xdr:col>
      <xdr:colOff>180975</xdr:colOff>
      <xdr:row>37</xdr:row>
      <xdr:rowOff>33274</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893800" y="63312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41419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33274</xdr:rowOff>
    </xdr:from>
    <xdr:to>
      <xdr:col>69</xdr:col>
      <xdr:colOff>92075</xdr:colOff>
      <xdr:row>37</xdr:row>
      <xdr:rowOff>74422</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004800" y="63769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53103</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66819</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153433</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69342</xdr:rowOff>
    </xdr:from>
    <xdr:to>
      <xdr:col>78</xdr:col>
      <xdr:colOff>120650</xdr:colOff>
      <xdr:row>37</xdr:row>
      <xdr:rowOff>170942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155719</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499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108204</xdr:rowOff>
    </xdr:from>
    <xdr:to>
      <xdr:col>74</xdr:col>
      <xdr:colOff>31750</xdr:colOff>
      <xdr:row>37</xdr:row>
      <xdr:rowOff>38354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48531</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153924</xdr:rowOff>
    </xdr:from>
    <xdr:to>
      <xdr:col>69</xdr:col>
      <xdr:colOff>142875</xdr:colOff>
      <xdr:row>37</xdr:row>
      <xdr:rowOff>84074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68851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23622</xdr:rowOff>
    </xdr:from>
    <xdr:to>
      <xdr:col>65</xdr:col>
      <xdr:colOff>53975</xdr:colOff>
      <xdr:row>37</xdr:row>
      <xdr:rowOff>125222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109999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令和２年度の公債費に係る経常収支比率は</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ポイント増加となり、依然として全国平均及び類似団体平均を上回っている。今後も新規債の発行抑制等に努める。</a:t>
          </a: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104140</xdr:rowOff>
    </xdr:from>
    <xdr:to>
      <xdr:col>24</xdr:col>
      <xdr:colOff>25400</xdr:colOff>
      <xdr:row>80</xdr:row>
      <xdr:rowOff>35561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791440"/>
          <a:ext cx="0" cy="96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19067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104140</xdr:rowOff>
    </xdr:from>
    <xdr:to>
      <xdr:col>24</xdr:col>
      <xdr:colOff>114300</xdr:colOff>
      <xdr:row>74</xdr:row>
      <xdr:rowOff>104140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140715</xdr:rowOff>
    </xdr:from>
    <xdr:to>
      <xdr:col>24</xdr:col>
      <xdr:colOff>25400</xdr:colOff>
      <xdr:row>79</xdr:row>
      <xdr:rowOff>5842</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513815"/>
          <a:ext cx="8382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129303</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2988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112776</xdr:rowOff>
    </xdr:from>
    <xdr:to>
      <xdr:col>24</xdr:col>
      <xdr:colOff>76200</xdr:colOff>
      <xdr:row>77</xdr:row>
      <xdr:rowOff>42926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140715</xdr:rowOff>
    </xdr:from>
    <xdr:to>
      <xdr:col>19</xdr:col>
      <xdr:colOff>187325</xdr:colOff>
      <xdr:row>79</xdr:row>
      <xdr:rowOff>46989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513815"/>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62247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37846</xdr:rowOff>
    </xdr:from>
    <xdr:to>
      <xdr:col>15</xdr:col>
      <xdr:colOff>98425</xdr:colOff>
      <xdr:row>79</xdr:row>
      <xdr:rowOff>46989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582396"/>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131063</xdr:rowOff>
    </xdr:from>
    <xdr:to>
      <xdr:col>15</xdr:col>
      <xdr:colOff>149225</xdr:colOff>
      <xdr:row>77</xdr:row>
      <xdr:rowOff>61213</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71391</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37846</xdr:rowOff>
    </xdr:from>
    <xdr:to>
      <xdr:col>11</xdr:col>
      <xdr:colOff>9525</xdr:colOff>
      <xdr:row>79</xdr:row>
      <xdr:rowOff>42418</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5823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71391</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135637</xdr:rowOff>
    </xdr:from>
    <xdr:to>
      <xdr:col>6</xdr:col>
      <xdr:colOff>171450</xdr:colOff>
      <xdr:row>77</xdr:row>
      <xdr:rowOff>65787</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75963</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126492</xdr:rowOff>
    </xdr:from>
    <xdr:to>
      <xdr:col>24</xdr:col>
      <xdr:colOff>76200</xdr:colOff>
      <xdr:row>79</xdr:row>
      <xdr:rowOff>56642</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98569</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89915</xdr:rowOff>
    </xdr:from>
    <xdr:to>
      <xdr:col>20</xdr:col>
      <xdr:colOff>38100</xdr:colOff>
      <xdr:row>79</xdr:row>
      <xdr:rowOff>20065</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4842</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549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167639</xdr:rowOff>
    </xdr:from>
    <xdr:to>
      <xdr:col>15</xdr:col>
      <xdr:colOff>149225</xdr:colOff>
      <xdr:row>79</xdr:row>
      <xdr:rowOff>97789</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82566</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158496</xdr:rowOff>
    </xdr:from>
    <xdr:to>
      <xdr:col>11</xdr:col>
      <xdr:colOff>60325</xdr:colOff>
      <xdr:row>79</xdr:row>
      <xdr:rowOff>88646</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73423</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61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163068</xdr:rowOff>
    </xdr:from>
    <xdr:to>
      <xdr:col>6</xdr:col>
      <xdr:colOff>171450</xdr:colOff>
      <xdr:row>79</xdr:row>
      <xdr:rowOff>93218</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77995</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62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令和２年度の公債費以外の経常収支比率は、会計年度任用職員制度への移行や新型コロナウイルス感染症の影響を受けた事業中止等により、</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ポイント減少となり、類似団体平均を下回る結果となった。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事務事業の優先を厳しく点検し、優先度の低いものについては計画的に廃止・縮小を進めるとともに、新規債の発行抑制に努める。</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152146</xdr:rowOff>
    </xdr:from>
    <xdr:to>
      <xdr:col>82</xdr:col>
      <xdr:colOff>107950</xdr:colOff>
      <xdr:row>81</xdr:row>
      <xdr:rowOff>14987</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667996"/>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158514</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87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14987</xdr:rowOff>
    </xdr:from>
    <xdr:to>
      <xdr:col>82</xdr:col>
      <xdr:colOff>196850</xdr:colOff>
      <xdr:row>81</xdr:row>
      <xdr:rowOff>14987</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90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67073</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41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152146</xdr:rowOff>
    </xdr:from>
    <xdr:to>
      <xdr:col>82</xdr:col>
      <xdr:colOff>196850</xdr:colOff>
      <xdr:row>73</xdr:row>
      <xdr:rowOff>152146</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667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62992</xdr:rowOff>
    </xdr:from>
    <xdr:to>
      <xdr:col>82</xdr:col>
      <xdr:colOff>107950</xdr:colOff>
      <xdr:row>77</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5671800" y="13093192"/>
          <a:ext cx="8382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96283</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297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124206</xdr:rowOff>
    </xdr:from>
    <xdr:to>
      <xdr:col>82</xdr:col>
      <xdr:colOff>158750</xdr:colOff>
      <xdr:row>78</xdr:row>
      <xdr:rowOff>54356</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24130</xdr:rowOff>
    </xdr:from>
    <xdr:to>
      <xdr:col>78</xdr:col>
      <xdr:colOff>69850</xdr:colOff>
      <xdr:row>77</xdr:row>
      <xdr:rowOff>69850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4782800" y="13225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156211</xdr:rowOff>
    </xdr:from>
    <xdr:to>
      <xdr:col>78</xdr:col>
      <xdr:colOff>120650</xdr:colOff>
      <xdr:row>78</xdr:row>
      <xdr:rowOff>86361</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71138</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12700</xdr:rowOff>
    </xdr:from>
    <xdr:to>
      <xdr:col>73</xdr:col>
      <xdr:colOff>180975</xdr:colOff>
      <xdr:row>77</xdr:row>
      <xdr:rowOff>24130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893800" y="130429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128778</xdr:rowOff>
    </xdr:from>
    <xdr:to>
      <xdr:col>74</xdr:col>
      <xdr:colOff>31750</xdr:colOff>
      <xdr:row>78</xdr:row>
      <xdr:rowOff>58928</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43705</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12700</xdr:rowOff>
    </xdr:from>
    <xdr:to>
      <xdr:col>69</xdr:col>
      <xdr:colOff>92075</xdr:colOff>
      <xdr:row>76</xdr:row>
      <xdr:rowOff>12700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004800" y="13042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110489</xdr:rowOff>
    </xdr:from>
    <xdr:to>
      <xdr:col>69</xdr:col>
      <xdr:colOff>142875</xdr:colOff>
      <xdr:row>78</xdr:row>
      <xdr:rowOff>40639</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25416</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105918</xdr:rowOff>
    </xdr:from>
    <xdr:to>
      <xdr:col>65</xdr:col>
      <xdr:colOff>53975</xdr:colOff>
      <xdr:row>78</xdr:row>
      <xdr:rowOff>36068</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20845</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xdr:rowOff>
    </xdr:from>
    <xdr:to>
      <xdr:col>82</xdr:col>
      <xdr:colOff>158750</xdr:colOff>
      <xdr:row>76</xdr:row>
      <xdr:rowOff>113792</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28719</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288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19050</xdr:rowOff>
    </xdr:from>
    <xdr:to>
      <xdr:col>78</xdr:col>
      <xdr:colOff>120650</xdr:colOff>
      <xdr:row>77</xdr:row>
      <xdr:rowOff>120650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130827</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144780</xdr:rowOff>
    </xdr:from>
    <xdr:to>
      <xdr:col>74</xdr:col>
      <xdr:colOff>31750</xdr:colOff>
      <xdr:row>77</xdr:row>
      <xdr:rowOff>74930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85107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133350</xdr:rowOff>
    </xdr:from>
    <xdr:to>
      <xdr:col>69</xdr:col>
      <xdr:colOff>142875</xdr:colOff>
      <xdr:row>76</xdr:row>
      <xdr:rowOff>63500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73677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133350</xdr:rowOff>
    </xdr:from>
    <xdr:to>
      <xdr:col>65</xdr:col>
      <xdr:colOff>53975</xdr:colOff>
      <xdr:row>76</xdr:row>
      <xdr:rowOff>63500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73677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高知県いの町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92933</xdr:rowOff>
    </xdr:from>
    <xdr:to>
      <xdr:col>29</xdr:col>
      <xdr:colOff>127000</xdr:colOff>
      <xdr:row>20</xdr:row>
      <xdr:rowOff>33105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26508"/>
          <a:ext cx="0" cy="14832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5182</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8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33105</xdr:rowOff>
    </xdr:from>
    <xdr:to>
      <xdr:col>30</xdr:col>
      <xdr:colOff>25400</xdr:colOff>
      <xdr:row>20</xdr:row>
      <xdr:rowOff>33105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09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7860</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69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92933</xdr:rowOff>
    </xdr:from>
    <xdr:to>
      <xdr:col>30</xdr:col>
      <xdr:colOff>25400</xdr:colOff>
      <xdr:row>11</xdr:row>
      <xdr:rowOff>92933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265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11</xdr:row>
      <xdr:rowOff>92933</xdr:rowOff>
    </xdr:from>
    <xdr:to>
      <xdr:col>29</xdr:col>
      <xdr:colOff>127000</xdr:colOff>
      <xdr:row>12</xdr:row>
      <xdr:rowOff>106159</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026508"/>
          <a:ext cx="647700" cy="1846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58232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020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86155</xdr:rowOff>
    </xdr:from>
    <xdr:to>
      <xdr:col>29</xdr:col>
      <xdr:colOff>177800</xdr:colOff>
      <xdr:row>18</xdr:row>
      <xdr:rowOff>16305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106159</xdr:rowOff>
    </xdr:from>
    <xdr:to>
      <xdr:col>26</xdr:col>
      <xdr:colOff>50800</xdr:colOff>
      <xdr:row>14</xdr:row>
      <xdr:rowOff>15177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211184"/>
          <a:ext cx="698500" cy="2519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102418</xdr:rowOff>
    </xdr:from>
    <xdr:to>
      <xdr:col>26</xdr:col>
      <xdr:colOff>101600</xdr:colOff>
      <xdr:row>18</xdr:row>
      <xdr:rowOff>32568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17345</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51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75674</xdr:rowOff>
    </xdr:from>
    <xdr:to>
      <xdr:col>22</xdr:col>
      <xdr:colOff>114300</xdr:colOff>
      <xdr:row>14</xdr:row>
      <xdr:rowOff>15177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2352149"/>
          <a:ext cx="698500" cy="1109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107545</xdr:rowOff>
    </xdr:from>
    <xdr:to>
      <xdr:col>22</xdr:col>
      <xdr:colOff>165100</xdr:colOff>
      <xdr:row>18</xdr:row>
      <xdr:rowOff>37695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22472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75674</xdr:rowOff>
    </xdr:from>
    <xdr:to>
      <xdr:col>18</xdr:col>
      <xdr:colOff>177800</xdr:colOff>
      <xdr:row>14</xdr:row>
      <xdr:rowOff>36992</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352149"/>
          <a:ext cx="698500" cy="1327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119873</xdr:rowOff>
    </xdr:from>
    <xdr:to>
      <xdr:col>19</xdr:col>
      <xdr:colOff>38100</xdr:colOff>
      <xdr:row>18</xdr:row>
      <xdr:rowOff>50023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34800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6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130585</xdr:rowOff>
    </xdr:from>
    <xdr:to>
      <xdr:col>15</xdr:col>
      <xdr:colOff>101600</xdr:colOff>
      <xdr:row>18</xdr:row>
      <xdr:rowOff>60735</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45512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7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42133</xdr:rowOff>
    </xdr:from>
    <xdr:to>
      <xdr:col>29</xdr:col>
      <xdr:colOff>177800</xdr:colOff>
      <xdr:row>11</xdr:row>
      <xdr:rowOff>143733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19757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10</xdr:row>
      <xdr:rowOff>160260</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1922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55359</xdr:rowOff>
    </xdr:from>
    <xdr:to>
      <xdr:col>26</xdr:col>
      <xdr:colOff>101600</xdr:colOff>
      <xdr:row>12</xdr:row>
      <xdr:rowOff>156959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1603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167136</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1929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135827</xdr:rowOff>
    </xdr:from>
    <xdr:to>
      <xdr:col>22</xdr:col>
      <xdr:colOff>165100</xdr:colOff>
      <xdr:row>14</xdr:row>
      <xdr:rowOff>65977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412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76154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181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24874</xdr:rowOff>
    </xdr:from>
    <xdr:to>
      <xdr:col>19</xdr:col>
      <xdr:colOff>38100</xdr:colOff>
      <xdr:row>13</xdr:row>
      <xdr:rowOff>126474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3013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136651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070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157642</xdr:rowOff>
    </xdr:from>
    <xdr:to>
      <xdr:col>15</xdr:col>
      <xdr:colOff>101600</xdr:colOff>
      <xdr:row>14</xdr:row>
      <xdr:rowOff>87792</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4341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97969</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202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39675</xdr:rowOff>
    </xdr:from>
    <xdr:to>
      <xdr:col>29</xdr:col>
      <xdr:colOff>127000</xdr:colOff>
      <xdr:row>38</xdr:row>
      <xdr:rowOff>28963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5964225"/>
          <a:ext cx="0" cy="15323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1040</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6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28963</xdr:rowOff>
    </xdr:from>
    <xdr:to>
      <xdr:col>30</xdr:col>
      <xdr:colOff>25400</xdr:colOff>
      <xdr:row>38</xdr:row>
      <xdr:rowOff>28963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965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297502</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0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39675</xdr:rowOff>
    </xdr:from>
    <xdr:to>
      <xdr:col>30</xdr:col>
      <xdr:colOff>25400</xdr:colOff>
      <xdr:row>33</xdr:row>
      <xdr:rowOff>39675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59642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76479</xdr:rowOff>
    </xdr:from>
    <xdr:to>
      <xdr:col>29</xdr:col>
      <xdr:colOff>127000</xdr:colOff>
      <xdr:row>34</xdr:row>
      <xdr:rowOff>291364</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6343929"/>
          <a:ext cx="647700" cy="2148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180473</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7908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208396</xdr:rowOff>
    </xdr:from>
    <xdr:to>
      <xdr:col>29</xdr:col>
      <xdr:colOff>177800</xdr:colOff>
      <xdr:row>35</xdr:row>
      <xdr:rowOff>309996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187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270234</xdr:rowOff>
    </xdr:from>
    <xdr:to>
      <xdr:col>26</xdr:col>
      <xdr:colOff>50800</xdr:colOff>
      <xdr:row>34</xdr:row>
      <xdr:rowOff>291364</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6537684"/>
          <a:ext cx="698500" cy="211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205947</xdr:rowOff>
    </xdr:from>
    <xdr:to>
      <xdr:col>26</xdr:col>
      <xdr:colOff>101600</xdr:colOff>
      <xdr:row>35</xdr:row>
      <xdr:rowOff>307547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292324</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902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194013</xdr:rowOff>
    </xdr:from>
    <xdr:to>
      <xdr:col>22</xdr:col>
      <xdr:colOff>114300</xdr:colOff>
      <xdr:row>34</xdr:row>
      <xdr:rowOff>270234</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6461463"/>
          <a:ext cx="698500" cy="762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201113</xdr:rowOff>
    </xdr:from>
    <xdr:to>
      <xdr:col>22</xdr:col>
      <xdr:colOff>165100</xdr:colOff>
      <xdr:row>35</xdr:row>
      <xdr:rowOff>302713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287490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89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171055</xdr:rowOff>
    </xdr:from>
    <xdr:to>
      <xdr:col>18</xdr:col>
      <xdr:colOff>177800</xdr:colOff>
      <xdr:row>34</xdr:row>
      <xdr:rowOff>194013</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6438505"/>
          <a:ext cx="698500" cy="229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200297</xdr:rowOff>
    </xdr:from>
    <xdr:to>
      <xdr:col>19</xdr:col>
      <xdr:colOff>38100</xdr:colOff>
      <xdr:row>35</xdr:row>
      <xdr:rowOff>301897</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286674</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897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202093</xdr:rowOff>
    </xdr:from>
    <xdr:to>
      <xdr:col>15</xdr:col>
      <xdr:colOff>101600</xdr:colOff>
      <xdr:row>35</xdr:row>
      <xdr:rowOff>303693</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288470</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89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25679</xdr:rowOff>
    </xdr:from>
    <xdr:to>
      <xdr:col>29</xdr:col>
      <xdr:colOff>177800</xdr:colOff>
      <xdr:row>34</xdr:row>
      <xdr:rowOff>127279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2931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213656</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138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240564</xdr:rowOff>
    </xdr:from>
    <xdr:to>
      <xdr:col>26</xdr:col>
      <xdr:colOff>101600</xdr:colOff>
      <xdr:row>34</xdr:row>
      <xdr:rowOff>342164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5080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9440</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276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219434</xdr:rowOff>
    </xdr:from>
    <xdr:to>
      <xdr:col>22</xdr:col>
      <xdr:colOff>165100</xdr:colOff>
      <xdr:row>34</xdr:row>
      <xdr:rowOff>321035</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486884"/>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331211</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255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143213</xdr:rowOff>
    </xdr:from>
    <xdr:to>
      <xdr:col>19</xdr:col>
      <xdr:colOff>38100</xdr:colOff>
      <xdr:row>34</xdr:row>
      <xdr:rowOff>244813</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4106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254990</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179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120255</xdr:rowOff>
    </xdr:from>
    <xdr:to>
      <xdr:col>15</xdr:col>
      <xdr:colOff>101600</xdr:colOff>
      <xdr:row>34</xdr:row>
      <xdr:rowOff>221855</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387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232032</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15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高知県いの町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22,235
22,201
470.97
17,972,486
17,685,380
189,901
8,177,579
17,385,619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36544</xdr:rowOff>
    </xdr:from>
    <xdr:to>
      <xdr:col>24</xdr:col>
      <xdr:colOff>62865</xdr:colOff>
      <xdr:row>39</xdr:row>
      <xdr:rowOff>34087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80044"/>
          <a:ext cx="1270" cy="1540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37914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2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34087</xdr:rowOff>
    </xdr:from>
    <xdr:to>
      <xdr:col>24</xdr:col>
      <xdr:colOff>152400</xdr:colOff>
      <xdr:row>39</xdr:row>
      <xdr:rowOff>34087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2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154671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55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36544</xdr:rowOff>
    </xdr:from>
    <xdr:to>
      <xdr:col>24</xdr:col>
      <xdr:colOff>152400</xdr:colOff>
      <xdr:row>30</xdr:row>
      <xdr:rowOff>36544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8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45212</xdr:rowOff>
    </xdr:from>
    <xdr:to>
      <xdr:col>24</xdr:col>
      <xdr:colOff>63500</xdr:colOff>
      <xdr:row>34</xdr:row>
      <xdr:rowOff>27076</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360162"/>
          <a:ext cx="838200" cy="496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35304</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207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56877</xdr:rowOff>
    </xdr:from>
    <xdr:to>
      <xdr:col>24</xdr:col>
      <xdr:colOff>114300</xdr:colOff>
      <xdr:row>36</xdr:row>
      <xdr:rowOff>158477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27076</xdr:rowOff>
    </xdr:from>
    <xdr:to>
      <xdr:col>19</xdr:col>
      <xdr:colOff>177800</xdr:colOff>
      <xdr:row>34</xdr:row>
      <xdr:rowOff>52413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856376"/>
          <a:ext cx="889000" cy="2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15653</xdr:rowOff>
    </xdr:from>
    <xdr:to>
      <xdr:col>20</xdr:col>
      <xdr:colOff>38100</xdr:colOff>
      <xdr:row>37</xdr:row>
      <xdr:rowOff>117253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108380</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45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52413</xdr:rowOff>
    </xdr:from>
    <xdr:to>
      <xdr:col>15</xdr:col>
      <xdr:colOff>50800</xdr:colOff>
      <xdr:row>34</xdr:row>
      <xdr:rowOff>94971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881713"/>
          <a:ext cx="889000" cy="42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22435</xdr:rowOff>
    </xdr:from>
    <xdr:to>
      <xdr:col>15</xdr:col>
      <xdr:colOff>101600</xdr:colOff>
      <xdr:row>37</xdr:row>
      <xdr:rowOff>124035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115162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5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94971</xdr:rowOff>
    </xdr:from>
    <xdr:to>
      <xdr:col>10</xdr:col>
      <xdr:colOff>114300</xdr:colOff>
      <xdr:row>34</xdr:row>
      <xdr:rowOff>154483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924271"/>
          <a:ext cx="889000" cy="59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31845</xdr:rowOff>
    </xdr:from>
    <xdr:to>
      <xdr:col>10</xdr:col>
      <xdr:colOff>165100</xdr:colOff>
      <xdr:row>37</xdr:row>
      <xdr:rowOff>133445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124572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6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34703</xdr:rowOff>
    </xdr:from>
    <xdr:to>
      <xdr:col>6</xdr:col>
      <xdr:colOff>38100</xdr:colOff>
      <xdr:row>37</xdr:row>
      <xdr:rowOff>136303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127430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7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165862</xdr:rowOff>
    </xdr:from>
    <xdr:to>
      <xdr:col>24</xdr:col>
      <xdr:colOff>114300</xdr:colOff>
      <xdr:row>31</xdr:row>
      <xdr:rowOff>96012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30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17289</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160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147726</xdr:rowOff>
    </xdr:from>
    <xdr:to>
      <xdr:col>20</xdr:col>
      <xdr:colOff>38100</xdr:colOff>
      <xdr:row>34</xdr:row>
      <xdr:rowOff>77876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80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94403</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58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1613</xdr:rowOff>
    </xdr:from>
    <xdr:to>
      <xdr:col>15</xdr:col>
      <xdr:colOff>101600</xdr:colOff>
      <xdr:row>34</xdr:row>
      <xdr:rowOff>103213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83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119740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60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44171</xdr:rowOff>
    </xdr:from>
    <xdr:to>
      <xdr:col>10</xdr:col>
      <xdr:colOff>165100</xdr:colOff>
      <xdr:row>34</xdr:row>
      <xdr:rowOff>145771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87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162298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64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103683</xdr:rowOff>
    </xdr:from>
    <xdr:to>
      <xdr:col>6</xdr:col>
      <xdr:colOff>38100</xdr:colOff>
      <xdr:row>35</xdr:row>
      <xdr:rowOff>33833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932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50360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70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133789</xdr:rowOff>
    </xdr:from>
    <xdr:to>
      <xdr:col>24</xdr:col>
      <xdr:colOff>62865</xdr:colOff>
      <xdr:row>59</xdr:row>
      <xdr:rowOff>113754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06289"/>
          <a:ext cx="1270" cy="152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117581</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23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113754</xdr:rowOff>
    </xdr:from>
    <xdr:to>
      <xdr:col>24</xdr:col>
      <xdr:colOff>152400</xdr:colOff>
      <xdr:row>59</xdr:row>
      <xdr:rowOff>113754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22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80466</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81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133789</xdr:rowOff>
    </xdr:from>
    <xdr:to>
      <xdr:col>24</xdr:col>
      <xdr:colOff>152400</xdr:colOff>
      <xdr:row>50</xdr:row>
      <xdr:rowOff>133789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06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2067</xdr:rowOff>
    </xdr:from>
    <xdr:to>
      <xdr:col>24</xdr:col>
      <xdr:colOff>63500</xdr:colOff>
      <xdr:row>55</xdr:row>
      <xdr:rowOff>64687</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3797300" y="9260367"/>
          <a:ext cx="838200" cy="234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157755</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758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7878</xdr:rowOff>
    </xdr:from>
    <xdr:to>
      <xdr:col>24</xdr:col>
      <xdr:colOff>114300</xdr:colOff>
      <xdr:row>57</xdr:row>
      <xdr:rowOff>109478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78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2067</xdr:rowOff>
    </xdr:from>
    <xdr:to>
      <xdr:col>19</xdr:col>
      <xdr:colOff>177800</xdr:colOff>
      <xdr:row>55</xdr:row>
      <xdr:rowOff>141692</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260367"/>
          <a:ext cx="889000" cy="31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48111</xdr:rowOff>
    </xdr:from>
    <xdr:to>
      <xdr:col>20</xdr:col>
      <xdr:colOff>38100</xdr:colOff>
      <xdr:row>57</xdr:row>
      <xdr:rowOff>149711</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82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140838</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913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141692</xdr:rowOff>
    </xdr:from>
    <xdr:to>
      <xdr:col>15</xdr:col>
      <xdr:colOff>50800</xdr:colOff>
      <xdr:row>56</xdr:row>
      <xdr:rowOff>10426</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571442"/>
          <a:ext cx="889000" cy="40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42037</xdr:rowOff>
    </xdr:from>
    <xdr:to>
      <xdr:col>15</xdr:col>
      <xdr:colOff>101600</xdr:colOff>
      <xdr:row>57</xdr:row>
      <xdr:rowOff>143637</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1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134764</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90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646</xdr:rowOff>
    </xdr:from>
    <xdr:to>
      <xdr:col>10</xdr:col>
      <xdr:colOff>114300</xdr:colOff>
      <xdr:row>56</xdr:row>
      <xdr:rowOff>10426</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a:off x="1130300" y="9601846"/>
          <a:ext cx="889000" cy="9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96362</xdr:rowOff>
    </xdr:from>
    <xdr:to>
      <xdr:col>10</xdr:col>
      <xdr:colOff>165100</xdr:colOff>
      <xdr:row>58</xdr:row>
      <xdr:rowOff>26512</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6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17639</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96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91692</xdr:rowOff>
    </xdr:from>
    <xdr:to>
      <xdr:col>6</xdr:col>
      <xdr:colOff>38100</xdr:colOff>
      <xdr:row>58</xdr:row>
      <xdr:rowOff>21842</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6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12969</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95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13887</xdr:rowOff>
    </xdr:from>
    <xdr:to>
      <xdr:col>24</xdr:col>
      <xdr:colOff>114300</xdr:colOff>
      <xdr:row>55</xdr:row>
      <xdr:rowOff>115487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44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36764</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29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122717</xdr:rowOff>
    </xdr:from>
    <xdr:to>
      <xdr:col>20</xdr:col>
      <xdr:colOff>38100</xdr:colOff>
      <xdr:row>54</xdr:row>
      <xdr:rowOff>52867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20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69394</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898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90892</xdr:rowOff>
    </xdr:from>
    <xdr:to>
      <xdr:col>15</xdr:col>
      <xdr:colOff>101600</xdr:colOff>
      <xdr:row>56</xdr:row>
      <xdr:rowOff>21042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520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37569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295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131076</xdr:rowOff>
    </xdr:from>
    <xdr:to>
      <xdr:col>10</xdr:col>
      <xdr:colOff>165100</xdr:colOff>
      <xdr:row>56</xdr:row>
      <xdr:rowOff>61226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56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77753</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3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121296</xdr:rowOff>
    </xdr:from>
    <xdr:to>
      <xdr:col>6</xdr:col>
      <xdr:colOff>38100</xdr:colOff>
      <xdr:row>56</xdr:row>
      <xdr:rowOff>51446</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55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67973</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326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142729</xdr:rowOff>
    </xdr:from>
    <xdr:to>
      <xdr:col>24</xdr:col>
      <xdr:colOff>62865</xdr:colOff>
      <xdr:row>78</xdr:row>
      <xdr:rowOff>9740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44229"/>
          <a:ext cx="1270" cy="1238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13567</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38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9740</xdr:rowOff>
    </xdr:from>
    <xdr:to>
      <xdr:col>24</xdr:col>
      <xdr:colOff>152400</xdr:colOff>
      <xdr:row>78</xdr:row>
      <xdr:rowOff>9740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38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89406</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91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142729</xdr:rowOff>
    </xdr:from>
    <xdr:to>
      <xdr:col>24</xdr:col>
      <xdr:colOff>152400</xdr:colOff>
      <xdr:row>70</xdr:row>
      <xdr:rowOff>142729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4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85007</xdr:rowOff>
    </xdr:from>
    <xdr:to>
      <xdr:col>24</xdr:col>
      <xdr:colOff>63500</xdr:colOff>
      <xdr:row>75</xdr:row>
      <xdr:rowOff>111125</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2943757"/>
          <a:ext cx="838200" cy="26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64012</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094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85585</xdr:rowOff>
    </xdr:from>
    <xdr:to>
      <xdr:col>24</xdr:col>
      <xdr:colOff>114300</xdr:colOff>
      <xdr:row>77</xdr:row>
      <xdr:rowOff>15735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11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83121</xdr:rowOff>
    </xdr:from>
    <xdr:to>
      <xdr:col>19</xdr:col>
      <xdr:colOff>177800</xdr:colOff>
      <xdr:row>75</xdr:row>
      <xdr:rowOff>85007</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2941871"/>
          <a:ext cx="889000" cy="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111361</xdr:rowOff>
    </xdr:from>
    <xdr:to>
      <xdr:col>20</xdr:col>
      <xdr:colOff>38100</xdr:colOff>
      <xdr:row>77</xdr:row>
      <xdr:rowOff>41511</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32638</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23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83121</xdr:rowOff>
    </xdr:from>
    <xdr:to>
      <xdr:col>15</xdr:col>
      <xdr:colOff>50800</xdr:colOff>
      <xdr:row>75</xdr:row>
      <xdr:rowOff>166218</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2941871"/>
          <a:ext cx="889000" cy="83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104845</xdr:rowOff>
    </xdr:from>
    <xdr:to>
      <xdr:col>15</xdr:col>
      <xdr:colOff>101600</xdr:colOff>
      <xdr:row>77</xdr:row>
      <xdr:rowOff>34995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26122</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227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120155</xdr:rowOff>
    </xdr:from>
    <xdr:to>
      <xdr:col>10</xdr:col>
      <xdr:colOff>114300</xdr:colOff>
      <xdr:row>75</xdr:row>
      <xdr:rowOff>166218</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2978905"/>
          <a:ext cx="889000" cy="46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99758</xdr:rowOff>
    </xdr:from>
    <xdr:to>
      <xdr:col>10</xdr:col>
      <xdr:colOff>165100</xdr:colOff>
      <xdr:row>77</xdr:row>
      <xdr:rowOff>29908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21035</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22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117818</xdr:rowOff>
    </xdr:from>
    <xdr:to>
      <xdr:col>6</xdr:col>
      <xdr:colOff>38100</xdr:colOff>
      <xdr:row>77</xdr:row>
      <xdr:rowOff>47968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39095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24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60325</xdr:rowOff>
    </xdr:from>
    <xdr:to>
      <xdr:col>24</xdr:col>
      <xdr:colOff>114300</xdr:colOff>
      <xdr:row>75</xdr:row>
      <xdr:rowOff>161925</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291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83202</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2770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34207</xdr:rowOff>
    </xdr:from>
    <xdr:to>
      <xdr:col>20</xdr:col>
      <xdr:colOff>38100</xdr:colOff>
      <xdr:row>75</xdr:row>
      <xdr:rowOff>135807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289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152334</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266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32321</xdr:rowOff>
    </xdr:from>
    <xdr:to>
      <xdr:col>15</xdr:col>
      <xdr:colOff>101600</xdr:colOff>
      <xdr:row>75</xdr:row>
      <xdr:rowOff>133921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289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150448</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2666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115418</xdr:rowOff>
    </xdr:from>
    <xdr:to>
      <xdr:col>10</xdr:col>
      <xdr:colOff>165100</xdr:colOff>
      <xdr:row>76</xdr:row>
      <xdr:rowOff>45568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297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62095</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2749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69355</xdr:rowOff>
    </xdr:from>
    <xdr:to>
      <xdr:col>6</xdr:col>
      <xdr:colOff>38100</xdr:colOff>
      <xdr:row>75</xdr:row>
      <xdr:rowOff>170954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292810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16032</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2703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53158</xdr:rowOff>
    </xdr:from>
    <xdr:to>
      <xdr:col>24</xdr:col>
      <xdr:colOff>62865</xdr:colOff>
      <xdr:row>99</xdr:row>
      <xdr:rowOff>95385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83658"/>
          <a:ext cx="1270" cy="1585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99212</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7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95385</xdr:rowOff>
    </xdr:from>
    <xdr:to>
      <xdr:col>24</xdr:col>
      <xdr:colOff>152400</xdr:colOff>
      <xdr:row>99</xdr:row>
      <xdr:rowOff>95385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6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171285</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58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53158</xdr:rowOff>
    </xdr:from>
    <xdr:to>
      <xdr:col>24</xdr:col>
      <xdr:colOff>152400</xdr:colOff>
      <xdr:row>90</xdr:row>
      <xdr:rowOff>53158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8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14722</xdr:rowOff>
    </xdr:from>
    <xdr:to>
      <xdr:col>24</xdr:col>
      <xdr:colOff>63500</xdr:colOff>
      <xdr:row>97</xdr:row>
      <xdr:rowOff>42610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645372"/>
          <a:ext cx="838200" cy="2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170707</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287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147830</xdr:rowOff>
    </xdr:from>
    <xdr:to>
      <xdr:col>24</xdr:col>
      <xdr:colOff>114300</xdr:colOff>
      <xdr:row>96</xdr:row>
      <xdr:rowOff>77980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4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14722</xdr:rowOff>
    </xdr:from>
    <xdr:to>
      <xdr:col>19</xdr:col>
      <xdr:colOff>177800</xdr:colOff>
      <xdr:row>97</xdr:row>
      <xdr:rowOff>57110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645372"/>
          <a:ext cx="889000" cy="42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47490</xdr:rowOff>
    </xdr:from>
    <xdr:to>
      <xdr:col>20</xdr:col>
      <xdr:colOff>38100</xdr:colOff>
      <xdr:row>96</xdr:row>
      <xdr:rowOff>149090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165617</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28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33124</xdr:rowOff>
    </xdr:from>
    <xdr:to>
      <xdr:col>15</xdr:col>
      <xdr:colOff>50800</xdr:colOff>
      <xdr:row>97</xdr:row>
      <xdr:rowOff>57110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2019300" y="16663774"/>
          <a:ext cx="889000" cy="23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106274</xdr:rowOff>
    </xdr:from>
    <xdr:to>
      <xdr:col>15</xdr:col>
      <xdr:colOff>101600</xdr:colOff>
      <xdr:row>97</xdr:row>
      <xdr:rowOff>36424</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52951</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34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29204</xdr:rowOff>
    </xdr:from>
    <xdr:to>
      <xdr:col>10</xdr:col>
      <xdr:colOff>114300</xdr:colOff>
      <xdr:row>97</xdr:row>
      <xdr:rowOff>33124</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1130300" y="16659854"/>
          <a:ext cx="889000" cy="3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109327</xdr:rowOff>
    </xdr:from>
    <xdr:to>
      <xdr:col>10</xdr:col>
      <xdr:colOff>165100</xdr:colOff>
      <xdr:row>97</xdr:row>
      <xdr:rowOff>39477</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56004</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34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148270</xdr:rowOff>
    </xdr:from>
    <xdr:to>
      <xdr:col>6</xdr:col>
      <xdr:colOff>38100</xdr:colOff>
      <xdr:row>97</xdr:row>
      <xdr:rowOff>78420</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94947</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163260</xdr:rowOff>
    </xdr:from>
    <xdr:to>
      <xdr:col>24</xdr:col>
      <xdr:colOff>114300</xdr:colOff>
      <xdr:row>97</xdr:row>
      <xdr:rowOff>93410</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62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141687</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600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135372</xdr:rowOff>
    </xdr:from>
    <xdr:to>
      <xdr:col>20</xdr:col>
      <xdr:colOff>38100</xdr:colOff>
      <xdr:row>97</xdr:row>
      <xdr:rowOff>65522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59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56649</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68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6310</xdr:rowOff>
    </xdr:from>
    <xdr:to>
      <xdr:col>15</xdr:col>
      <xdr:colOff>101600</xdr:colOff>
      <xdr:row>97</xdr:row>
      <xdr:rowOff>107910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63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99037</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72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153774</xdr:rowOff>
    </xdr:from>
    <xdr:to>
      <xdr:col>10</xdr:col>
      <xdr:colOff>165100</xdr:colOff>
      <xdr:row>97</xdr:row>
      <xdr:rowOff>83924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61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75051</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70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149854</xdr:rowOff>
    </xdr:from>
    <xdr:to>
      <xdr:col>6</xdr:col>
      <xdr:colOff>38100</xdr:colOff>
      <xdr:row>97</xdr:row>
      <xdr:rowOff>80004</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60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71131</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701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42550</xdr:rowOff>
    </xdr:from>
    <xdr:to>
      <xdr:col>54</xdr:col>
      <xdr:colOff>189865</xdr:colOff>
      <xdr:row>35</xdr:row>
      <xdr:rowOff>109689</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528950"/>
          <a:ext cx="1270" cy="581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113516</xdr:rowOff>
    </xdr:from>
    <xdr:ext cx="599010"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11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109689</xdr:rowOff>
    </xdr:from>
    <xdr:to>
      <xdr:col>55</xdr:col>
      <xdr:colOff>88900</xdr:colOff>
      <xdr:row>35</xdr:row>
      <xdr:rowOff>109689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11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160677</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304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42550</xdr:rowOff>
    </xdr:from>
    <xdr:to>
      <xdr:col>55</xdr:col>
      <xdr:colOff>88900</xdr:colOff>
      <xdr:row>32</xdr:row>
      <xdr:rowOff>42550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52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121220</xdr:rowOff>
    </xdr:from>
    <xdr:to>
      <xdr:col>55</xdr:col>
      <xdr:colOff>0</xdr:colOff>
      <xdr:row>36</xdr:row>
      <xdr:rowOff>144098</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5779070"/>
          <a:ext cx="838200" cy="537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47608</xdr:rowOff>
    </xdr:from>
    <xdr:ext cx="599010"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58769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69181</xdr:rowOff>
    </xdr:from>
    <xdr:to>
      <xdr:col>55</xdr:col>
      <xdr:colOff>50800</xdr:colOff>
      <xdr:row>34</xdr:row>
      <xdr:rowOff>170781</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58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144098</xdr:rowOff>
    </xdr:from>
    <xdr:to>
      <xdr:col>50</xdr:col>
      <xdr:colOff>114300</xdr:colOff>
      <xdr:row>36</xdr:row>
      <xdr:rowOff>159831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8750300" y="6316298"/>
          <a:ext cx="889000" cy="15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52210</xdr:rowOff>
    </xdr:from>
    <xdr:to>
      <xdr:col>50</xdr:col>
      <xdr:colOff>165100</xdr:colOff>
      <xdr:row>37</xdr:row>
      <xdr:rowOff>153810</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39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144937</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72111" y="648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22300</xdr:rowOff>
    </xdr:from>
    <xdr:to>
      <xdr:col>45</xdr:col>
      <xdr:colOff>177800</xdr:colOff>
      <xdr:row>36</xdr:row>
      <xdr:rowOff>159831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7861300" y="6194500"/>
          <a:ext cx="889000" cy="13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54670</xdr:rowOff>
    </xdr:from>
    <xdr:to>
      <xdr:col>46</xdr:col>
      <xdr:colOff>38100</xdr:colOff>
      <xdr:row>37</xdr:row>
      <xdr:rowOff>156270</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39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147397</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83111" y="649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22300</xdr:rowOff>
    </xdr:from>
    <xdr:to>
      <xdr:col>41</xdr:col>
      <xdr:colOff>50800</xdr:colOff>
      <xdr:row>36</xdr:row>
      <xdr:rowOff>156740</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6194500"/>
          <a:ext cx="889000" cy="134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62986</xdr:rowOff>
    </xdr:from>
    <xdr:to>
      <xdr:col>41</xdr:col>
      <xdr:colOff>101600</xdr:colOff>
      <xdr:row>37</xdr:row>
      <xdr:rowOff>164586</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40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155713</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94111" y="649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51954</xdr:rowOff>
    </xdr:from>
    <xdr:to>
      <xdr:col>36</xdr:col>
      <xdr:colOff>165100</xdr:colOff>
      <xdr:row>37</xdr:row>
      <xdr:rowOff>153554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144680</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05111" y="6488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70420</xdr:rowOff>
    </xdr:from>
    <xdr:to>
      <xdr:col>55</xdr:col>
      <xdr:colOff>50800</xdr:colOff>
      <xdr:row>34</xdr:row>
      <xdr:rowOff>570</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572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93297</xdr:rowOff>
    </xdr:from>
    <xdr:ext cx="599010"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5579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93298</xdr:rowOff>
    </xdr:from>
    <xdr:to>
      <xdr:col>50</xdr:col>
      <xdr:colOff>165100</xdr:colOff>
      <xdr:row>37</xdr:row>
      <xdr:rowOff>23448</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26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39975</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72111" y="6040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109031</xdr:rowOff>
    </xdr:from>
    <xdr:to>
      <xdr:col>46</xdr:col>
      <xdr:colOff>38100</xdr:colOff>
      <xdr:row>37</xdr:row>
      <xdr:rowOff>39181</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28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55708</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83111" y="605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142950</xdr:rowOff>
    </xdr:from>
    <xdr:to>
      <xdr:col>41</xdr:col>
      <xdr:colOff>101600</xdr:colOff>
      <xdr:row>36</xdr:row>
      <xdr:rowOff>73100</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1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89627</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61795" y="5918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105940</xdr:rowOff>
    </xdr:from>
    <xdr:to>
      <xdr:col>36</xdr:col>
      <xdr:colOff>165100</xdr:colOff>
      <xdr:row>37</xdr:row>
      <xdr:rowOff>36090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27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52617</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6053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19098</xdr:rowOff>
    </xdr:from>
    <xdr:to>
      <xdr:col>54</xdr:col>
      <xdr:colOff>189865</xdr:colOff>
      <xdr:row>58</xdr:row>
      <xdr:rowOff>139951</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934498"/>
          <a:ext cx="1270" cy="1149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143778</xdr:rowOff>
    </xdr:from>
    <xdr:ext cx="469744"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8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139951</xdr:rowOff>
    </xdr:from>
    <xdr:to>
      <xdr:col>55</xdr:col>
      <xdr:colOff>88900</xdr:colOff>
      <xdr:row>58</xdr:row>
      <xdr:rowOff>139951</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8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137225</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709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19098</xdr:rowOff>
    </xdr:from>
    <xdr:to>
      <xdr:col>55</xdr:col>
      <xdr:colOff>88900</xdr:colOff>
      <xdr:row>52</xdr:row>
      <xdr:rowOff>19098</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934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78374</xdr:rowOff>
    </xdr:from>
    <xdr:to>
      <xdr:col>55</xdr:col>
      <xdr:colOff>0</xdr:colOff>
      <xdr:row>52</xdr:row>
      <xdr:rowOff>19098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9639300" y="8650874"/>
          <a:ext cx="838200" cy="283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89669</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690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111242</xdr:rowOff>
    </xdr:from>
    <xdr:to>
      <xdr:col>55</xdr:col>
      <xdr:colOff>50800</xdr:colOff>
      <xdr:row>57</xdr:row>
      <xdr:rowOff>41392</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71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78374</xdr:rowOff>
    </xdr:from>
    <xdr:to>
      <xdr:col>50</xdr:col>
      <xdr:colOff>114300</xdr:colOff>
      <xdr:row>53</xdr:row>
      <xdr:rowOff>77628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8750300" y="8650874"/>
          <a:ext cx="889000" cy="51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117368</xdr:rowOff>
    </xdr:from>
    <xdr:to>
      <xdr:col>50</xdr:col>
      <xdr:colOff>165100</xdr:colOff>
      <xdr:row>57</xdr:row>
      <xdr:rowOff>47518</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71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38645</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81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150604</xdr:rowOff>
    </xdr:from>
    <xdr:to>
      <xdr:col>45</xdr:col>
      <xdr:colOff>177800</xdr:colOff>
      <xdr:row>53</xdr:row>
      <xdr:rowOff>77628</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7861300" y="8894554"/>
          <a:ext cx="889000" cy="269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146911</xdr:rowOff>
    </xdr:from>
    <xdr:to>
      <xdr:col>46</xdr:col>
      <xdr:colOff>38100</xdr:colOff>
      <xdr:row>57</xdr:row>
      <xdr:rowOff>77061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68188</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84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150604</xdr:rowOff>
    </xdr:from>
    <xdr:to>
      <xdr:col>41</xdr:col>
      <xdr:colOff>50800</xdr:colOff>
      <xdr:row>55</xdr:row>
      <xdr:rowOff>116908</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6972300" y="8894554"/>
          <a:ext cx="889000" cy="652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110305</xdr:rowOff>
    </xdr:from>
    <xdr:to>
      <xdr:col>41</xdr:col>
      <xdr:colOff>101600</xdr:colOff>
      <xdr:row>57</xdr:row>
      <xdr:rowOff>40455</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31582</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804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144236</xdr:rowOff>
    </xdr:from>
    <xdr:to>
      <xdr:col>36</xdr:col>
      <xdr:colOff>165100</xdr:colOff>
      <xdr:row>57</xdr:row>
      <xdr:rowOff>74386</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65513</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83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139748</xdr:rowOff>
    </xdr:from>
    <xdr:to>
      <xdr:col>55</xdr:col>
      <xdr:colOff>50800</xdr:colOff>
      <xdr:row>52</xdr:row>
      <xdr:rowOff>69898</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888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92775</xdr:rowOff>
    </xdr:from>
    <xdr:ext cx="599010"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8836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50</xdr:row>
      <xdr:rowOff>27574</xdr:rowOff>
    </xdr:from>
    <xdr:to>
      <xdr:col>50</xdr:col>
      <xdr:colOff>165100</xdr:colOff>
      <xdr:row>50</xdr:row>
      <xdr:rowOff>129174</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860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48</xdr:row>
      <xdr:rowOff>145701</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39795" y="8375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26828</xdr:rowOff>
    </xdr:from>
    <xdr:to>
      <xdr:col>46</xdr:col>
      <xdr:colOff>38100</xdr:colOff>
      <xdr:row>53</xdr:row>
      <xdr:rowOff>128428</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11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144955</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50795" y="8888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99804</xdr:rowOff>
    </xdr:from>
    <xdr:to>
      <xdr:col>41</xdr:col>
      <xdr:colOff>101600</xdr:colOff>
      <xdr:row>52</xdr:row>
      <xdr:rowOff>29954</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884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50</xdr:row>
      <xdr:rowOff>46481</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61795" y="8618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66108</xdr:rowOff>
    </xdr:from>
    <xdr:to>
      <xdr:col>36</xdr:col>
      <xdr:colOff>165100</xdr:colOff>
      <xdr:row>55</xdr:row>
      <xdr:rowOff>167708</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49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12785</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9271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118800</xdr:rowOff>
    </xdr:from>
    <xdr:to>
      <xdr:col>54</xdr:col>
      <xdr:colOff>189865</xdr:colOff>
      <xdr:row>79</xdr:row>
      <xdr:rowOff>98879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120300"/>
          <a:ext cx="1270" cy="152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65477</xdr:rowOff>
    </xdr:from>
    <xdr:ext cx="534377"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89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118800</xdr:rowOff>
    </xdr:from>
    <xdr:to>
      <xdr:col>55</xdr:col>
      <xdr:colOff>88900</xdr:colOff>
      <xdr:row>70</xdr:row>
      <xdr:rowOff>118800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12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126539</xdr:rowOff>
    </xdr:from>
    <xdr:to>
      <xdr:col>55</xdr:col>
      <xdr:colOff>0</xdr:colOff>
      <xdr:row>73</xdr:row>
      <xdr:rowOff>139864</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639300" y="12642389"/>
          <a:ext cx="838200" cy="1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148758</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350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170331</xdr:rowOff>
    </xdr:from>
    <xdr:to>
      <xdr:col>55</xdr:col>
      <xdr:colOff>50800</xdr:colOff>
      <xdr:row>78</xdr:row>
      <xdr:rowOff>100481</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126539</xdr:rowOff>
    </xdr:from>
    <xdr:to>
      <xdr:col>50</xdr:col>
      <xdr:colOff>114300</xdr:colOff>
      <xdr:row>75</xdr:row>
      <xdr:rowOff>49632</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8750300" y="12642389"/>
          <a:ext cx="889000" cy="265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7469</xdr:rowOff>
    </xdr:from>
    <xdr:to>
      <xdr:col>50</xdr:col>
      <xdr:colOff>165100</xdr:colOff>
      <xdr:row>78</xdr:row>
      <xdr:rowOff>109069</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100196</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47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62237</xdr:rowOff>
    </xdr:from>
    <xdr:to>
      <xdr:col>45</xdr:col>
      <xdr:colOff>177800</xdr:colOff>
      <xdr:row>75</xdr:row>
      <xdr:rowOff>49632</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7861300" y="12235187"/>
          <a:ext cx="889000" cy="673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137804</xdr:rowOff>
    </xdr:from>
    <xdr:to>
      <xdr:col>46</xdr:col>
      <xdr:colOff>38100</xdr:colOff>
      <xdr:row>78</xdr:row>
      <xdr:rowOff>67954</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59081</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43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62237</xdr:rowOff>
    </xdr:from>
    <xdr:to>
      <xdr:col>41</xdr:col>
      <xdr:colOff>50800</xdr:colOff>
      <xdr:row>75</xdr:row>
      <xdr:rowOff>10443</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6972300" y="12235187"/>
          <a:ext cx="889000" cy="634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138016</xdr:rowOff>
    </xdr:from>
    <xdr:to>
      <xdr:col>41</xdr:col>
      <xdr:colOff>101600</xdr:colOff>
      <xdr:row>78</xdr:row>
      <xdr:rowOff>68166</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59293</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43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143585</xdr:rowOff>
    </xdr:from>
    <xdr:to>
      <xdr:col>36</xdr:col>
      <xdr:colOff>165100</xdr:colOff>
      <xdr:row>78</xdr:row>
      <xdr:rowOff>73735</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64862</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43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89064</xdr:rowOff>
    </xdr:from>
    <xdr:to>
      <xdr:col>55</xdr:col>
      <xdr:colOff>50800</xdr:colOff>
      <xdr:row>74</xdr:row>
      <xdr:rowOff>19214</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260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111941</xdr:rowOff>
    </xdr:from>
    <xdr:ext cx="534377"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2456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75739</xdr:rowOff>
    </xdr:from>
    <xdr:to>
      <xdr:col>50</xdr:col>
      <xdr:colOff>165100</xdr:colOff>
      <xdr:row>74</xdr:row>
      <xdr:rowOff>5889</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259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22416</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236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170282</xdr:rowOff>
    </xdr:from>
    <xdr:to>
      <xdr:col>46</xdr:col>
      <xdr:colOff>38100</xdr:colOff>
      <xdr:row>75</xdr:row>
      <xdr:rowOff>100432</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285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116959</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263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11437</xdr:rowOff>
    </xdr:from>
    <xdr:to>
      <xdr:col>41</xdr:col>
      <xdr:colOff>101600</xdr:colOff>
      <xdr:row>71</xdr:row>
      <xdr:rowOff>113037</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218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69</xdr:row>
      <xdr:rowOff>129564</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4111" y="1195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131093</xdr:rowOff>
    </xdr:from>
    <xdr:to>
      <xdr:col>36</xdr:col>
      <xdr:colOff>165100</xdr:colOff>
      <xdr:row>75</xdr:row>
      <xdr:rowOff>61243</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281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77770</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05111" y="1259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46876</xdr:rowOff>
    </xdr:from>
    <xdr:to>
      <xdr:col>54</xdr:col>
      <xdr:colOff>189865</xdr:colOff>
      <xdr:row>99</xdr:row>
      <xdr:rowOff>11264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477376"/>
          <a:ext cx="1270" cy="1507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15091</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98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11264</xdr:rowOff>
    </xdr:from>
    <xdr:to>
      <xdr:col>55</xdr:col>
      <xdr:colOff>88900</xdr:colOff>
      <xdr:row>99</xdr:row>
      <xdr:rowOff>11264</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98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165003</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25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46876</xdr:rowOff>
    </xdr:from>
    <xdr:to>
      <xdr:col>55</xdr:col>
      <xdr:colOff>88900</xdr:colOff>
      <xdr:row>90</xdr:row>
      <xdr:rowOff>46876</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477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106223</xdr:rowOff>
    </xdr:from>
    <xdr:to>
      <xdr:col>55</xdr:col>
      <xdr:colOff>0</xdr:colOff>
      <xdr:row>92</xdr:row>
      <xdr:rowOff>171362</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9639300" y="15536723"/>
          <a:ext cx="838200" cy="408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116197</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575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137770</xdr:rowOff>
    </xdr:from>
    <xdr:to>
      <xdr:col>55</xdr:col>
      <xdr:colOff>50800</xdr:colOff>
      <xdr:row>97</xdr:row>
      <xdr:rowOff>67920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59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106223</xdr:rowOff>
    </xdr:from>
    <xdr:to>
      <xdr:col>50</xdr:col>
      <xdr:colOff>114300</xdr:colOff>
      <xdr:row>93</xdr:row>
      <xdr:rowOff>142266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8750300" y="15536723"/>
          <a:ext cx="889000" cy="550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135586</xdr:rowOff>
    </xdr:from>
    <xdr:to>
      <xdr:col>50</xdr:col>
      <xdr:colOff>165100</xdr:colOff>
      <xdr:row>97</xdr:row>
      <xdr:rowOff>65736</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59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56863</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68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142266</xdr:rowOff>
    </xdr:from>
    <xdr:to>
      <xdr:col>45</xdr:col>
      <xdr:colOff>177800</xdr:colOff>
      <xdr:row>95</xdr:row>
      <xdr:rowOff>14046</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6087116"/>
          <a:ext cx="889000" cy="214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38227</xdr:rowOff>
    </xdr:from>
    <xdr:to>
      <xdr:col>46</xdr:col>
      <xdr:colOff>38100</xdr:colOff>
      <xdr:row>97</xdr:row>
      <xdr:rowOff>139827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130954</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76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14046</xdr:rowOff>
    </xdr:from>
    <xdr:to>
      <xdr:col>41</xdr:col>
      <xdr:colOff>50800</xdr:colOff>
      <xdr:row>97</xdr:row>
      <xdr:rowOff>158014</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6301796"/>
          <a:ext cx="889000" cy="4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166421</xdr:rowOff>
    </xdr:from>
    <xdr:to>
      <xdr:col>41</xdr:col>
      <xdr:colOff>101600</xdr:colOff>
      <xdr:row>97</xdr:row>
      <xdr:rowOff>96571</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87698</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71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29400</xdr:rowOff>
    </xdr:from>
    <xdr:to>
      <xdr:col>36</xdr:col>
      <xdr:colOff>165100</xdr:colOff>
      <xdr:row>97</xdr:row>
      <xdr:rowOff>131000</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147527</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120562</xdr:rowOff>
    </xdr:from>
    <xdr:to>
      <xdr:col>55</xdr:col>
      <xdr:colOff>50800</xdr:colOff>
      <xdr:row>93</xdr:row>
      <xdr:rowOff>50712</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5893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143439</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574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55423</xdr:rowOff>
    </xdr:from>
    <xdr:to>
      <xdr:col>50</xdr:col>
      <xdr:colOff>165100</xdr:colOff>
      <xdr:row>90</xdr:row>
      <xdr:rowOff>157023</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548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89</xdr:row>
      <xdr:rowOff>2100</xdr:rowOff>
    </xdr:from>
    <xdr:ext cx="59901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39795" y="15261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91466</xdr:rowOff>
    </xdr:from>
    <xdr:to>
      <xdr:col>46</xdr:col>
      <xdr:colOff>38100</xdr:colOff>
      <xdr:row>94</xdr:row>
      <xdr:rowOff>21616</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03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38143</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5811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134696</xdr:rowOff>
    </xdr:from>
    <xdr:to>
      <xdr:col>41</xdr:col>
      <xdr:colOff>101600</xdr:colOff>
      <xdr:row>95</xdr:row>
      <xdr:rowOff>64846</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25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81373</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026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107214</xdr:rowOff>
    </xdr:from>
    <xdr:to>
      <xdr:col>36</xdr:col>
      <xdr:colOff>165100</xdr:colOff>
      <xdr:row>98</xdr:row>
      <xdr:rowOff>37364</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73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28491</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830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94593</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409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92775</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79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41270</xdr:rowOff>
    </xdr:from>
    <xdr:ext cx="599010"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18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94593</xdr:rowOff>
    </xdr:from>
    <xdr:to>
      <xdr:col>86</xdr:col>
      <xdr:colOff>25400</xdr:colOff>
      <xdr:row>31</xdr:row>
      <xdr:rowOff>94593</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40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3911</xdr:rowOff>
    </xdr:from>
    <xdr:to>
      <xdr:col>85</xdr:col>
      <xdr:colOff>127000</xdr:colOff>
      <xdr:row>39</xdr:row>
      <xdr:rowOff>14061</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5481300" y="6690461"/>
          <a:ext cx="838200" cy="10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137225</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652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158798</xdr:rowOff>
    </xdr:from>
    <xdr:to>
      <xdr:col>85</xdr:col>
      <xdr:colOff>177800</xdr:colOff>
      <xdr:row>39</xdr:row>
      <xdr:rowOff>88948</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67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3756</xdr:rowOff>
    </xdr:from>
    <xdr:to>
      <xdr:col>81</xdr:col>
      <xdr:colOff>50800</xdr:colOff>
      <xdr:row>39</xdr:row>
      <xdr:rowOff>14061</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6690306"/>
          <a:ext cx="889000" cy="10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157385</xdr:rowOff>
    </xdr:from>
    <xdr:to>
      <xdr:col>81</xdr:col>
      <xdr:colOff>101600</xdr:colOff>
      <xdr:row>39</xdr:row>
      <xdr:rowOff>87535</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78662</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765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3756</xdr:rowOff>
    </xdr:from>
    <xdr:to>
      <xdr:col>76</xdr:col>
      <xdr:colOff>114300</xdr:colOff>
      <xdr:row>39</xdr:row>
      <xdr:rowOff>24867</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3703300" y="6690306"/>
          <a:ext cx="889000" cy="21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159408</xdr:rowOff>
    </xdr:from>
    <xdr:to>
      <xdr:col>76</xdr:col>
      <xdr:colOff>165100</xdr:colOff>
      <xdr:row>39</xdr:row>
      <xdr:rowOff>89558</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80685</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76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18107</xdr:rowOff>
    </xdr:from>
    <xdr:to>
      <xdr:col>71</xdr:col>
      <xdr:colOff>177800</xdr:colOff>
      <xdr:row>39</xdr:row>
      <xdr:rowOff>24867</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814300" y="6704657"/>
          <a:ext cx="889000" cy="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162502</xdr:rowOff>
    </xdr:from>
    <xdr:to>
      <xdr:col>72</xdr:col>
      <xdr:colOff>38100</xdr:colOff>
      <xdr:row>39</xdr:row>
      <xdr:rowOff>92652</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83779</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4017" y="6770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158326</xdr:rowOff>
    </xdr:from>
    <xdr:to>
      <xdr:col>67</xdr:col>
      <xdr:colOff>101600</xdr:colOff>
      <xdr:row>39</xdr:row>
      <xdr:rowOff>88476</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79603</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76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124561</xdr:rowOff>
    </xdr:from>
    <xdr:to>
      <xdr:col>85</xdr:col>
      <xdr:colOff>177800</xdr:colOff>
      <xdr:row>39</xdr:row>
      <xdr:rowOff>54711</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39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83939</xdr:rowOff>
    </xdr:from>
    <xdr:ext cx="534377"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427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134711</xdr:rowOff>
    </xdr:from>
    <xdr:to>
      <xdr:col>81</xdr:col>
      <xdr:colOff>101600</xdr:colOff>
      <xdr:row>39</xdr:row>
      <xdr:rowOff>64861</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4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81389</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46428" y="6425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124406</xdr:rowOff>
    </xdr:from>
    <xdr:to>
      <xdr:col>76</xdr:col>
      <xdr:colOff>165100</xdr:colOff>
      <xdr:row>39</xdr:row>
      <xdr:rowOff>54556</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3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71082</xdr:rowOff>
    </xdr:from>
    <xdr:ext cx="534377"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325111" y="6414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145517</xdr:rowOff>
    </xdr:from>
    <xdr:to>
      <xdr:col>72</xdr:col>
      <xdr:colOff>38100</xdr:colOff>
      <xdr:row>39</xdr:row>
      <xdr:rowOff>75667</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6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92194</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468428" y="6435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138757</xdr:rowOff>
    </xdr:from>
    <xdr:to>
      <xdr:col>67</xdr:col>
      <xdr:colOff>101600</xdr:colOff>
      <xdr:row>39</xdr:row>
      <xdr:rowOff>68907</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5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85435</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579428" y="6429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98046</xdr:rowOff>
    </xdr:from>
    <xdr:to>
      <xdr:col>85</xdr:col>
      <xdr:colOff>126364</xdr:colOff>
      <xdr:row>78</xdr:row>
      <xdr:rowOff>47264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099546"/>
          <a:ext cx="1269" cy="132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51091</xdr:rowOff>
    </xdr:from>
    <xdr:ext cx="534377"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42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47264</xdr:rowOff>
    </xdr:from>
    <xdr:to>
      <xdr:col>86</xdr:col>
      <xdr:colOff>25400</xdr:colOff>
      <xdr:row>78</xdr:row>
      <xdr:rowOff>47264</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420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44723</xdr:rowOff>
    </xdr:from>
    <xdr:ext cx="534377"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87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98046</xdr:rowOff>
    </xdr:from>
    <xdr:to>
      <xdr:col>86</xdr:col>
      <xdr:colOff>25400</xdr:colOff>
      <xdr:row>70</xdr:row>
      <xdr:rowOff>98046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0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16077</xdr:rowOff>
    </xdr:from>
    <xdr:to>
      <xdr:col>85</xdr:col>
      <xdr:colOff>127000</xdr:colOff>
      <xdr:row>72</xdr:row>
      <xdr:rowOff>130213</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5481300" y="12360477"/>
          <a:ext cx="838200" cy="11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31126</xdr:rowOff>
    </xdr:from>
    <xdr:ext cx="534377"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3061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52699</xdr:rowOff>
    </xdr:from>
    <xdr:to>
      <xdr:col>85</xdr:col>
      <xdr:colOff>177800</xdr:colOff>
      <xdr:row>76</xdr:row>
      <xdr:rowOff>154299</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116154</xdr:rowOff>
    </xdr:from>
    <xdr:to>
      <xdr:col>81</xdr:col>
      <xdr:colOff>50800</xdr:colOff>
      <xdr:row>72</xdr:row>
      <xdr:rowOff>130213</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4592300" y="12460554"/>
          <a:ext cx="889000" cy="1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45303</xdr:rowOff>
    </xdr:from>
    <xdr:to>
      <xdr:col>81</xdr:col>
      <xdr:colOff>101600</xdr:colOff>
      <xdr:row>76</xdr:row>
      <xdr:rowOff>146903</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138030</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14111" y="1316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82191</xdr:rowOff>
    </xdr:from>
    <xdr:to>
      <xdr:col>76</xdr:col>
      <xdr:colOff>114300</xdr:colOff>
      <xdr:row>72</xdr:row>
      <xdr:rowOff>116154</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3703300" y="12426591"/>
          <a:ext cx="889000" cy="3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37776</xdr:rowOff>
    </xdr:from>
    <xdr:to>
      <xdr:col>76</xdr:col>
      <xdr:colOff>165100</xdr:colOff>
      <xdr:row>76</xdr:row>
      <xdr:rowOff>139376</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130503</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325111" y="1316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61061</xdr:rowOff>
    </xdr:from>
    <xdr:to>
      <xdr:col>71</xdr:col>
      <xdr:colOff>177800</xdr:colOff>
      <xdr:row>72</xdr:row>
      <xdr:rowOff>82191</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2814300" y="12405461"/>
          <a:ext cx="889000" cy="2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41286</xdr:rowOff>
    </xdr:from>
    <xdr:to>
      <xdr:col>72</xdr:col>
      <xdr:colOff>38100</xdr:colOff>
      <xdr:row>76</xdr:row>
      <xdr:rowOff>142886</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134013</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316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44062</xdr:rowOff>
    </xdr:from>
    <xdr:to>
      <xdr:col>67</xdr:col>
      <xdr:colOff>101600</xdr:colOff>
      <xdr:row>76</xdr:row>
      <xdr:rowOff>145662</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136789</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316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136727</xdr:rowOff>
    </xdr:from>
    <xdr:to>
      <xdr:col>85</xdr:col>
      <xdr:colOff>177800</xdr:colOff>
      <xdr:row>72</xdr:row>
      <xdr:rowOff>66877</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230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159604</xdr:rowOff>
    </xdr:from>
    <xdr:ext cx="534377"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216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79413</xdr:rowOff>
    </xdr:from>
    <xdr:to>
      <xdr:col>81</xdr:col>
      <xdr:colOff>101600</xdr:colOff>
      <xdr:row>73</xdr:row>
      <xdr:rowOff>9563</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242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26090</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14111" y="12199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65354</xdr:rowOff>
    </xdr:from>
    <xdr:to>
      <xdr:col>76</xdr:col>
      <xdr:colOff>165100</xdr:colOff>
      <xdr:row>72</xdr:row>
      <xdr:rowOff>166954</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240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12031</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325111" y="1218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31391</xdr:rowOff>
    </xdr:from>
    <xdr:to>
      <xdr:col>72</xdr:col>
      <xdr:colOff>38100</xdr:colOff>
      <xdr:row>72</xdr:row>
      <xdr:rowOff>132991</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237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149518</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36111" y="1215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10261</xdr:rowOff>
    </xdr:from>
    <xdr:to>
      <xdr:col>67</xdr:col>
      <xdr:colOff>101600</xdr:colOff>
      <xdr:row>72</xdr:row>
      <xdr:rowOff>111861</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235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128388</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47111" y="1212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25574</xdr:rowOff>
    </xdr:from>
    <xdr:to>
      <xdr:col>85</xdr:col>
      <xdr:colOff>126364</xdr:colOff>
      <xdr:row>98</xdr:row>
      <xdr:rowOff>138923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456074"/>
          <a:ext cx="1269" cy="1484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142750</xdr:rowOff>
    </xdr:from>
    <xdr:ext cx="313932"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69448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138923</xdr:rowOff>
    </xdr:from>
    <xdr:to>
      <xdr:col>86</xdr:col>
      <xdr:colOff>25400</xdr:colOff>
      <xdr:row>98</xdr:row>
      <xdr:rowOff>138923</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694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143701</xdr:rowOff>
    </xdr:from>
    <xdr:ext cx="599010"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231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25574</xdr:rowOff>
    </xdr:from>
    <xdr:to>
      <xdr:col>86</xdr:col>
      <xdr:colOff>25400</xdr:colOff>
      <xdr:row>90</xdr:row>
      <xdr:rowOff>25574</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456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30384</xdr:rowOff>
    </xdr:from>
    <xdr:to>
      <xdr:col>85</xdr:col>
      <xdr:colOff>127000</xdr:colOff>
      <xdr:row>98</xdr:row>
      <xdr:rowOff>64756</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5481300" y="16832484"/>
          <a:ext cx="838200" cy="34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129956</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5891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107079</xdr:rowOff>
    </xdr:from>
    <xdr:to>
      <xdr:col>85</xdr:col>
      <xdr:colOff>177800</xdr:colOff>
      <xdr:row>98</xdr:row>
      <xdr:rowOff>37229</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73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64756</xdr:rowOff>
    </xdr:from>
    <xdr:to>
      <xdr:col>81</xdr:col>
      <xdr:colOff>50800</xdr:colOff>
      <xdr:row>98</xdr:row>
      <xdr:rowOff>74202</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4592300" y="16866856"/>
          <a:ext cx="889000" cy="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146901</xdr:rowOff>
    </xdr:from>
    <xdr:to>
      <xdr:col>81</xdr:col>
      <xdr:colOff>101600</xdr:colOff>
      <xdr:row>98</xdr:row>
      <xdr:rowOff>77051</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77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93578</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55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22365</xdr:rowOff>
    </xdr:from>
    <xdr:to>
      <xdr:col>76</xdr:col>
      <xdr:colOff>114300</xdr:colOff>
      <xdr:row>98</xdr:row>
      <xdr:rowOff>74202</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3703300" y="16824465"/>
          <a:ext cx="889000" cy="51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73648</xdr:rowOff>
    </xdr:from>
    <xdr:to>
      <xdr:col>76</xdr:col>
      <xdr:colOff>165100</xdr:colOff>
      <xdr:row>98</xdr:row>
      <xdr:rowOff>3798</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70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20325</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47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21596</xdr:rowOff>
    </xdr:from>
    <xdr:to>
      <xdr:col>71</xdr:col>
      <xdr:colOff>177800</xdr:colOff>
      <xdr:row>98</xdr:row>
      <xdr:rowOff>22365</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2814300" y="16823696"/>
          <a:ext cx="889000" cy="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112757</xdr:rowOff>
    </xdr:from>
    <xdr:to>
      <xdr:col>72</xdr:col>
      <xdr:colOff>38100</xdr:colOff>
      <xdr:row>98</xdr:row>
      <xdr:rowOff>42907</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74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59434</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51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131950</xdr:rowOff>
    </xdr:from>
    <xdr:to>
      <xdr:col>67</xdr:col>
      <xdr:colOff>101600</xdr:colOff>
      <xdr:row>98</xdr:row>
      <xdr:rowOff>62100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76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78627</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53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151034</xdr:rowOff>
    </xdr:from>
    <xdr:to>
      <xdr:col>85</xdr:col>
      <xdr:colOff>177800</xdr:colOff>
      <xdr:row>98</xdr:row>
      <xdr:rowOff>81184</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78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85506</xdr:rowOff>
    </xdr:from>
    <xdr:ext cx="534377"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71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13956</xdr:rowOff>
    </xdr:from>
    <xdr:to>
      <xdr:col>81</xdr:col>
      <xdr:colOff>101600</xdr:colOff>
      <xdr:row>98</xdr:row>
      <xdr:rowOff>115556</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81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106683</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46428" y="16908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23402</xdr:rowOff>
    </xdr:from>
    <xdr:to>
      <xdr:col>76</xdr:col>
      <xdr:colOff>165100</xdr:colOff>
      <xdr:row>98</xdr:row>
      <xdr:rowOff>125002</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82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116129</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57428" y="16918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143015</xdr:rowOff>
    </xdr:from>
    <xdr:to>
      <xdr:col>72</xdr:col>
      <xdr:colOff>38100</xdr:colOff>
      <xdr:row>98</xdr:row>
      <xdr:rowOff>73165</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77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64292</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6866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142246</xdr:rowOff>
    </xdr:from>
    <xdr:to>
      <xdr:col>67</xdr:col>
      <xdr:colOff>101600</xdr:colOff>
      <xdr:row>98</xdr:row>
      <xdr:rowOff>72396</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77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63523</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47111" y="1686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a:extLst>
            <a:ext uri="{FF2B5EF4-FFF2-40B4-BE49-F238E27FC236}">
              <a16:creationId xmlns:a16="http://schemas.microsoft.com/office/drawing/2014/main" id="{00000000-0008-0000-06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45882</xdr:rowOff>
    </xdr:from>
    <xdr:to>
      <xdr:col>116</xdr:col>
      <xdr:colOff>62864</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2159595" y="5189382"/>
          <a:ext cx="1269" cy="1465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3" name="投資及び出資金最小値テキスト">
          <a:extLst>
            <a:ext uri="{FF2B5EF4-FFF2-40B4-BE49-F238E27FC236}">
              <a16:creationId xmlns:a16="http://schemas.microsoft.com/office/drawing/2014/main" id="{00000000-0008-0000-0600-0000DD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164009</xdr:rowOff>
    </xdr:from>
    <xdr:ext cx="534377" cy="259045"/>
    <xdr:sp macro="" textlink="">
      <xdr:nvSpPr>
        <xdr:cNvPr id="735" name="投資及び出資金最大値テキスト">
          <a:extLst>
            <a:ext uri="{FF2B5EF4-FFF2-40B4-BE49-F238E27FC236}">
              <a16:creationId xmlns:a16="http://schemas.microsoft.com/office/drawing/2014/main" id="{00000000-0008-0000-0600-0000DF020000}"/>
            </a:ext>
          </a:extLst>
        </xdr:cNvPr>
        <xdr:cNvSpPr txBox="1"/>
      </xdr:nvSpPr>
      <xdr:spPr>
        <a:xfrm>
          <a:off x="22212300" y="496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45882</xdr:rowOff>
    </xdr:from>
    <xdr:to>
      <xdr:col>116</xdr:col>
      <xdr:colOff>152400</xdr:colOff>
      <xdr:row>30</xdr:row>
      <xdr:rowOff>45882</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5189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116715</xdr:rowOff>
    </xdr:from>
    <xdr:ext cx="469744" cy="259045"/>
    <xdr:sp macro="" textlink="">
      <xdr:nvSpPr>
        <xdr:cNvPr id="738" name="投資及び出資金平均値テキスト">
          <a:extLst>
            <a:ext uri="{FF2B5EF4-FFF2-40B4-BE49-F238E27FC236}">
              <a16:creationId xmlns:a16="http://schemas.microsoft.com/office/drawing/2014/main" id="{00000000-0008-0000-0600-0000E2020000}"/>
            </a:ext>
          </a:extLst>
        </xdr:cNvPr>
        <xdr:cNvSpPr txBox="1"/>
      </xdr:nvSpPr>
      <xdr:spPr>
        <a:xfrm>
          <a:off x="22212300" y="6288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93838</xdr:rowOff>
    </xdr:from>
    <xdr:to>
      <xdr:col>116</xdr:col>
      <xdr:colOff>114300</xdr:colOff>
      <xdr:row>38</xdr:row>
      <xdr:rowOff>23988</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21107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152776</xdr:rowOff>
    </xdr:from>
    <xdr:to>
      <xdr:col>111</xdr:col>
      <xdr:colOff>177800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0434300" y="6496426"/>
          <a:ext cx="889000" cy="158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121819</xdr:rowOff>
    </xdr:from>
    <xdr:to>
      <xdr:col>112</xdr:col>
      <xdr:colOff>38100</xdr:colOff>
      <xdr:row>38</xdr:row>
      <xdr:rowOff>51969</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1272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68496</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088428" y="624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152776</xdr:rowOff>
    </xdr:from>
    <xdr:to>
      <xdr:col>107</xdr:col>
      <xdr:colOff>50800</xdr:colOff>
      <xdr:row>38</xdr:row>
      <xdr:rowOff>50912</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19545300" y="6496426"/>
          <a:ext cx="889000" cy="69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155834</xdr:rowOff>
    </xdr:from>
    <xdr:to>
      <xdr:col>107</xdr:col>
      <xdr:colOff>101600</xdr:colOff>
      <xdr:row>38</xdr:row>
      <xdr:rowOff>85984</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0383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77111</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199428" y="6592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50912</xdr:rowOff>
    </xdr:from>
    <xdr:to>
      <xdr:col>102</xdr:col>
      <xdr:colOff>114300</xdr:colOff>
      <xdr:row>38</xdr:row>
      <xdr:rowOff>138419</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18656300" y="6566012"/>
          <a:ext cx="889000" cy="87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161869</xdr:rowOff>
    </xdr:from>
    <xdr:to>
      <xdr:col>102</xdr:col>
      <xdr:colOff>165100</xdr:colOff>
      <xdr:row>38</xdr:row>
      <xdr:rowOff>92019</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9494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108546</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10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9256</xdr:rowOff>
    </xdr:from>
    <xdr:to>
      <xdr:col>98</xdr:col>
      <xdr:colOff>38100</xdr:colOff>
      <xdr:row>38</xdr:row>
      <xdr:rowOff>110856</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8605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127383</xdr:rowOff>
    </xdr:from>
    <xdr:ext cx="378565"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7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7" name="投資及び出資金該当値テキスト">
          <a:extLst>
            <a:ext uri="{FF2B5EF4-FFF2-40B4-BE49-F238E27FC236}">
              <a16:creationId xmlns:a16="http://schemas.microsoft.com/office/drawing/2014/main" id="{00000000-0008-0000-0600-0000F5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101976</xdr:rowOff>
    </xdr:from>
    <xdr:to>
      <xdr:col>107</xdr:col>
      <xdr:colOff>101600</xdr:colOff>
      <xdr:row>38</xdr:row>
      <xdr:rowOff>32126</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0383500" y="644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48653</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199428" y="622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112</xdr:rowOff>
    </xdr:from>
    <xdr:to>
      <xdr:col>102</xdr:col>
      <xdr:colOff>165100</xdr:colOff>
      <xdr:row>38</xdr:row>
      <xdr:rowOff>101712</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9494500" y="651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92839</xdr:rowOff>
    </xdr:from>
    <xdr:ext cx="378565"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6017" y="66079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87619</xdr:rowOff>
    </xdr:from>
    <xdr:to>
      <xdr:col>98</xdr:col>
      <xdr:colOff>38100</xdr:colOff>
      <xdr:row>39</xdr:row>
      <xdr:rowOff>17769</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8605500" y="660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8896</xdr:rowOff>
    </xdr:from>
    <xdr:ext cx="313932"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499333" y="66954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64491</xdr:rowOff>
    </xdr:from>
    <xdr:to>
      <xdr:col>116</xdr:col>
      <xdr:colOff>62864</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636991"/>
          <a:ext cx="1269" cy="152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11168</xdr:rowOff>
    </xdr:from>
    <xdr:ext cx="534377"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41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64491</xdr:rowOff>
    </xdr:from>
    <xdr:to>
      <xdr:col>116</xdr:col>
      <xdr:colOff>152400</xdr:colOff>
      <xdr:row>50</xdr:row>
      <xdr:rowOff>64491</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636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44374</xdr:rowOff>
    </xdr:from>
    <xdr:to>
      <xdr:col>116</xdr:col>
      <xdr:colOff>63500</xdr:colOff>
      <xdr:row>59</xdr:row>
      <xdr:rowOff>44374</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1323300" y="101599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77716</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85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54839</xdr:rowOff>
    </xdr:from>
    <xdr:to>
      <xdr:col>116</xdr:col>
      <xdr:colOff>114300</xdr:colOff>
      <xdr:row>58</xdr:row>
      <xdr:rowOff>156439</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44374</xdr:rowOff>
    </xdr:from>
    <xdr:to>
      <xdr:col>111</xdr:col>
      <xdr:colOff>177800</xdr:colOff>
      <xdr:row>59</xdr:row>
      <xdr:rowOff>44374</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0434300" y="10159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62611</xdr:rowOff>
    </xdr:from>
    <xdr:to>
      <xdr:col>112</xdr:col>
      <xdr:colOff>38100</xdr:colOff>
      <xdr:row>58</xdr:row>
      <xdr:rowOff>164211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9288</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44374</xdr:rowOff>
    </xdr:from>
    <xdr:to>
      <xdr:col>107</xdr:col>
      <xdr:colOff>50800</xdr:colOff>
      <xdr:row>59</xdr:row>
      <xdr:rowOff>44374</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9545300" y="10159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59944</xdr:rowOff>
    </xdr:from>
    <xdr:to>
      <xdr:col>107</xdr:col>
      <xdr:colOff>101600</xdr:colOff>
      <xdr:row>58</xdr:row>
      <xdr:rowOff>161544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6621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44145</xdr:rowOff>
    </xdr:from>
    <xdr:to>
      <xdr:col>102</xdr:col>
      <xdr:colOff>114300</xdr:colOff>
      <xdr:row>59</xdr:row>
      <xdr:rowOff>44374</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656300" y="10159695"/>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60934</xdr:rowOff>
    </xdr:from>
    <xdr:to>
      <xdr:col>102</xdr:col>
      <xdr:colOff>165100</xdr:colOff>
      <xdr:row>58</xdr:row>
      <xdr:rowOff>162534</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7611</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78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48590</xdr:rowOff>
    </xdr:from>
    <xdr:to>
      <xdr:col>98</xdr:col>
      <xdr:colOff>38100</xdr:colOff>
      <xdr:row>58</xdr:row>
      <xdr:rowOff>150190</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99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166717</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9767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165024</xdr:rowOff>
    </xdr:from>
    <xdr:to>
      <xdr:col>116</xdr:col>
      <xdr:colOff>114300</xdr:colOff>
      <xdr:row>59</xdr:row>
      <xdr:rowOff>95174</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1010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79951</xdr:rowOff>
    </xdr:from>
    <xdr:ext cx="249299"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100240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165024</xdr:rowOff>
    </xdr:from>
    <xdr:to>
      <xdr:col>112</xdr:col>
      <xdr:colOff>38100</xdr:colOff>
      <xdr:row>59</xdr:row>
      <xdr:rowOff>95174</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1010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86301</xdr:rowOff>
    </xdr:from>
    <xdr:ext cx="24929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98650" y="10201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165024</xdr:rowOff>
    </xdr:from>
    <xdr:to>
      <xdr:col>107</xdr:col>
      <xdr:colOff>101600</xdr:colOff>
      <xdr:row>59</xdr:row>
      <xdr:rowOff>95174</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1010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86301</xdr:rowOff>
    </xdr:from>
    <xdr:ext cx="249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309650" y="10201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165024</xdr:rowOff>
    </xdr:from>
    <xdr:to>
      <xdr:col>102</xdr:col>
      <xdr:colOff>165100</xdr:colOff>
      <xdr:row>59</xdr:row>
      <xdr:rowOff>95174</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1010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86301</xdr:rowOff>
    </xdr:from>
    <xdr:ext cx="249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420650" y="10201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164795</xdr:rowOff>
    </xdr:from>
    <xdr:to>
      <xdr:col>98</xdr:col>
      <xdr:colOff>38100</xdr:colOff>
      <xdr:row>59</xdr:row>
      <xdr:rowOff>94945</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1010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86072</xdr:rowOff>
    </xdr:from>
    <xdr:ext cx="24929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531650" y="102016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21468</xdr:rowOff>
    </xdr:from>
    <xdr:to>
      <xdr:col>116</xdr:col>
      <xdr:colOff>62864</xdr:colOff>
      <xdr:row>78</xdr:row>
      <xdr:rowOff>86071</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194418"/>
          <a:ext cx="1269" cy="1264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89898</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46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86071</xdr:rowOff>
    </xdr:from>
    <xdr:to>
      <xdr:col>116</xdr:col>
      <xdr:colOff>152400</xdr:colOff>
      <xdr:row>78</xdr:row>
      <xdr:rowOff>86071</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45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139595</xdr:rowOff>
    </xdr:from>
    <xdr:ext cx="534377"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196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21468</xdr:rowOff>
    </xdr:from>
    <xdr:to>
      <xdr:col>116</xdr:col>
      <xdr:colOff>152400</xdr:colOff>
      <xdr:row>71</xdr:row>
      <xdr:rowOff>21468</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19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108885</xdr:rowOff>
    </xdr:from>
    <xdr:to>
      <xdr:col>116</xdr:col>
      <xdr:colOff>63500</xdr:colOff>
      <xdr:row>72</xdr:row>
      <xdr:rowOff>15913</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1323300" y="12281835"/>
          <a:ext cx="838200" cy="7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14521</xdr:rowOff>
    </xdr:from>
    <xdr:ext cx="534377"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3044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36094</xdr:rowOff>
    </xdr:from>
    <xdr:to>
      <xdr:col>116</xdr:col>
      <xdr:colOff>114300</xdr:colOff>
      <xdr:row>76</xdr:row>
      <xdr:rowOff>137694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30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15913</xdr:rowOff>
    </xdr:from>
    <xdr:to>
      <xdr:col>111</xdr:col>
      <xdr:colOff>177800</xdr:colOff>
      <xdr:row>72</xdr:row>
      <xdr:rowOff>101844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0434300" y="12360313"/>
          <a:ext cx="889000" cy="85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169687</xdr:rowOff>
    </xdr:from>
    <xdr:to>
      <xdr:col>112</xdr:col>
      <xdr:colOff>38100</xdr:colOff>
      <xdr:row>76</xdr:row>
      <xdr:rowOff>99837</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90964</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56111" y="1312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101844</xdr:rowOff>
    </xdr:from>
    <xdr:to>
      <xdr:col>107</xdr:col>
      <xdr:colOff>50800</xdr:colOff>
      <xdr:row>72</xdr:row>
      <xdr:rowOff>111628</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9545300" y="12446244"/>
          <a:ext cx="889000" cy="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138437</xdr:rowOff>
    </xdr:from>
    <xdr:to>
      <xdr:col>107</xdr:col>
      <xdr:colOff>101600</xdr:colOff>
      <xdr:row>76</xdr:row>
      <xdr:rowOff>68588</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59715</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67111" y="1308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29721</xdr:rowOff>
    </xdr:from>
    <xdr:to>
      <xdr:col>102</xdr:col>
      <xdr:colOff>114300</xdr:colOff>
      <xdr:row>72</xdr:row>
      <xdr:rowOff>111628</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656300" y="12374121"/>
          <a:ext cx="889000" cy="8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98616</xdr:rowOff>
    </xdr:from>
    <xdr:to>
      <xdr:col>102</xdr:col>
      <xdr:colOff>165100</xdr:colOff>
      <xdr:row>76</xdr:row>
      <xdr:rowOff>28766</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19893</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78111" y="1305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99164</xdr:rowOff>
    </xdr:from>
    <xdr:to>
      <xdr:col>98</xdr:col>
      <xdr:colOff>38100</xdr:colOff>
      <xdr:row>76</xdr:row>
      <xdr:rowOff>29314</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20441</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89111" y="130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58085</xdr:rowOff>
    </xdr:from>
    <xdr:to>
      <xdr:col>116</xdr:col>
      <xdr:colOff>114300</xdr:colOff>
      <xdr:row>71</xdr:row>
      <xdr:rowOff>159685</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223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144462</xdr:rowOff>
    </xdr:from>
    <xdr:ext cx="534377"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2145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136563</xdr:rowOff>
    </xdr:from>
    <xdr:to>
      <xdr:col>112</xdr:col>
      <xdr:colOff>38100</xdr:colOff>
      <xdr:row>72</xdr:row>
      <xdr:rowOff>66713</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230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83240</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56111" y="12084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51044</xdr:rowOff>
    </xdr:from>
    <xdr:to>
      <xdr:col>107</xdr:col>
      <xdr:colOff>101600</xdr:colOff>
      <xdr:row>72</xdr:row>
      <xdr:rowOff>152644</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239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169171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2170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60828</xdr:rowOff>
    </xdr:from>
    <xdr:to>
      <xdr:col>102</xdr:col>
      <xdr:colOff>165100</xdr:colOff>
      <xdr:row>72</xdr:row>
      <xdr:rowOff>162428</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240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7505</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78111" y="12180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150371</xdr:rowOff>
    </xdr:from>
    <xdr:to>
      <xdr:col>98</xdr:col>
      <xdr:colOff>38100</xdr:colOff>
      <xdr:row>72</xdr:row>
      <xdr:rowOff>80521</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232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97048</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89111" y="1209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a:extLst>
            <a:ext uri="{FF2B5EF4-FFF2-40B4-BE49-F238E27FC236}">
              <a16:creationId xmlns:a16="http://schemas.microsoft.com/office/drawing/2014/main" id="{00000000-0008-0000-0600-00007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a:extLst>
            <a:ext uri="{FF2B5EF4-FFF2-40B4-BE49-F238E27FC236}">
              <a16:creationId xmlns:a16="http://schemas.microsoft.com/office/drawing/2014/main" id="{00000000-0008-0000-0600-00008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a:extLst>
            <a:ext uri="{FF2B5EF4-FFF2-40B4-BE49-F238E27FC236}">
              <a16:creationId xmlns:a16="http://schemas.microsoft.com/office/drawing/2014/main" id="{00000000-0008-0000-0600-00008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a:extLst>
            <a:ext uri="{FF2B5EF4-FFF2-40B4-BE49-F238E27FC236}">
              <a16:creationId xmlns:a16="http://schemas.microsoft.com/office/drawing/2014/main" id="{00000000-0008-0000-0600-00009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・義務的経費に係る住民一人当たりのコストは、扶助費は介護給付費等の減により</a:t>
          </a:r>
          <a:r>
            <a:rPr kumimoji="1" lang="en-US" altLang="ja-JP" sz="1300">
              <a:latin typeface="ＭＳ Ｐゴシック" panose="020B0600070205080204" pitchFamily="50" charset="-128"/>
              <a:ea typeface="ＭＳ Ｐゴシック" panose="020B0600070205080204" pitchFamily="50" charset="-128"/>
            </a:rPr>
            <a:t>1,708</a:t>
          </a:r>
          <a:r>
            <a:rPr kumimoji="1" lang="ja-JP" altLang="en-US" sz="1300">
              <a:latin typeface="ＭＳ Ｐゴシック" panose="020B0600070205080204" pitchFamily="50" charset="-128"/>
              <a:ea typeface="ＭＳ Ｐゴシック" panose="020B0600070205080204" pitchFamily="50" charset="-128"/>
            </a:rPr>
            <a:t>円減少となったが、公債費は合併特例事業債等の償還額の増により</a:t>
          </a:r>
          <a:r>
            <a:rPr kumimoji="1" lang="en-US" altLang="ja-JP" sz="1300">
              <a:latin typeface="ＭＳ Ｐゴシック" panose="020B0600070205080204" pitchFamily="50" charset="-128"/>
              <a:ea typeface="ＭＳ Ｐゴシック" panose="020B0600070205080204" pitchFamily="50" charset="-128"/>
            </a:rPr>
            <a:t>6,990</a:t>
          </a:r>
          <a:r>
            <a:rPr kumimoji="1" lang="ja-JP" altLang="en-US" sz="1300">
              <a:latin typeface="ＭＳ Ｐゴシック" panose="020B0600070205080204" pitchFamily="50" charset="-128"/>
              <a:ea typeface="ＭＳ Ｐゴシック" panose="020B0600070205080204" pitchFamily="50" charset="-128"/>
            </a:rPr>
            <a:t>円、人件費は会計年度任用職員制度への移行等によりにより</a:t>
          </a:r>
          <a:r>
            <a:rPr kumimoji="1" lang="en-US" altLang="ja-JP" sz="1300">
              <a:latin typeface="ＭＳ Ｐゴシック" panose="020B0600070205080204" pitchFamily="50" charset="-128"/>
              <a:ea typeface="ＭＳ Ｐゴシック" panose="020B0600070205080204" pitchFamily="50" charset="-128"/>
            </a:rPr>
            <a:t>26,048</a:t>
          </a:r>
          <a:r>
            <a:rPr kumimoji="1" lang="ja-JP" altLang="en-US" sz="1300">
              <a:latin typeface="ＭＳ Ｐゴシック" panose="020B0600070205080204" pitchFamily="50" charset="-128"/>
              <a:ea typeface="ＭＳ Ｐゴシック" panose="020B0600070205080204" pitchFamily="50" charset="-128"/>
            </a:rPr>
            <a:t>円増加となった。類似団体との比較では人件費、公債費が依然として高い傾向にある。</a:t>
          </a:r>
        </a:p>
        <a:p>
          <a:r>
            <a:rPr kumimoji="1" lang="ja-JP" altLang="en-US" sz="1300">
              <a:latin typeface="ＭＳ Ｐゴシック" panose="020B0600070205080204" pitchFamily="50" charset="-128"/>
              <a:ea typeface="ＭＳ Ｐゴシック" panose="020B0600070205080204" pitchFamily="50" charset="-128"/>
            </a:rPr>
            <a:t>・投資的経費に係る住民一人当たりのコストは、災害復旧費は</a:t>
          </a:r>
          <a:r>
            <a:rPr kumimoji="1" lang="en-US" altLang="ja-JP" sz="1300">
              <a:latin typeface="ＭＳ Ｐゴシック" panose="020B0600070205080204" pitchFamily="50" charset="-128"/>
              <a:ea typeface="ＭＳ Ｐゴシック" panose="020B0600070205080204" pitchFamily="50" charset="-128"/>
            </a:rPr>
            <a:t>2,664</a:t>
          </a:r>
          <a:r>
            <a:rPr kumimoji="1" lang="ja-JP" altLang="en-US" sz="1300">
              <a:latin typeface="ＭＳ Ｐゴシック" panose="020B0600070205080204" pitchFamily="50" charset="-128"/>
              <a:ea typeface="ＭＳ Ｐゴシック" panose="020B0600070205080204" pitchFamily="50" charset="-128"/>
            </a:rPr>
            <a:t>円増加となったが、普通建設事業費は伊野小学校改築工事の終了等により</a:t>
          </a:r>
          <a:r>
            <a:rPr kumimoji="1" lang="en-US" altLang="ja-JP" sz="1300">
              <a:latin typeface="ＭＳ Ｐゴシック" panose="020B0600070205080204" pitchFamily="50" charset="-128"/>
              <a:ea typeface="ＭＳ Ｐゴシック" panose="020B0600070205080204" pitchFamily="50" charset="-128"/>
            </a:rPr>
            <a:t>37,221</a:t>
          </a:r>
          <a:r>
            <a:rPr kumimoji="1" lang="ja-JP" altLang="en-US" sz="1300">
              <a:latin typeface="ＭＳ Ｐゴシック" panose="020B0600070205080204" pitchFamily="50" charset="-128"/>
              <a:ea typeface="ＭＳ Ｐゴシック" panose="020B0600070205080204" pitchFamily="50" charset="-128"/>
            </a:rPr>
            <a:t>円減少となった。類似団体との比較では、共に平均を上回っている。</a:t>
          </a:r>
        </a:p>
        <a:p>
          <a:r>
            <a:rPr kumimoji="1" lang="ja-JP" altLang="en-US" sz="1300">
              <a:latin typeface="ＭＳ Ｐゴシック" panose="020B0600070205080204" pitchFamily="50" charset="-128"/>
              <a:ea typeface="ＭＳ Ｐゴシック" panose="020B0600070205080204" pitchFamily="50" charset="-128"/>
            </a:rPr>
            <a:t>・その他の経費に係る住民一人当たりのコストは、維持補修費が</a:t>
          </a:r>
          <a:r>
            <a:rPr kumimoji="1" lang="en-US" altLang="ja-JP" sz="1300">
              <a:latin typeface="ＭＳ Ｐゴシック" panose="020B0600070205080204" pitchFamily="50" charset="-128"/>
              <a:ea typeface="ＭＳ Ｐゴシック" panose="020B0600070205080204" pitchFamily="50" charset="-128"/>
            </a:rPr>
            <a:t>457</a:t>
          </a:r>
          <a:r>
            <a:rPr kumimoji="1" lang="ja-JP" altLang="en-US" sz="1300">
              <a:latin typeface="ＭＳ Ｐゴシック" panose="020B0600070205080204" pitchFamily="50" charset="-128"/>
              <a:ea typeface="ＭＳ Ｐゴシック" panose="020B0600070205080204" pitchFamily="50" charset="-128"/>
            </a:rPr>
            <a:t>円、物件費が</a:t>
          </a:r>
          <a:r>
            <a:rPr kumimoji="1" lang="en-US" altLang="ja-JP" sz="1300">
              <a:latin typeface="ＭＳ Ｐゴシック" panose="020B0600070205080204" pitchFamily="50" charset="-128"/>
              <a:ea typeface="ＭＳ Ｐゴシック" panose="020B0600070205080204" pitchFamily="50" charset="-128"/>
            </a:rPr>
            <a:t>14,335</a:t>
          </a:r>
          <a:r>
            <a:rPr kumimoji="1" lang="ja-JP" altLang="en-US" sz="1300">
              <a:latin typeface="ＭＳ Ｐゴシック" panose="020B0600070205080204" pitchFamily="50" charset="-128"/>
              <a:ea typeface="ＭＳ Ｐゴシック" panose="020B0600070205080204" pitchFamily="50" charset="-128"/>
            </a:rPr>
            <a:t>円減少となったが、積立金が施設等整備基金の積み立てにより</a:t>
          </a:r>
          <a:r>
            <a:rPr kumimoji="1" lang="en-US" altLang="ja-JP" sz="1300">
              <a:latin typeface="ＭＳ Ｐゴシック" panose="020B0600070205080204" pitchFamily="50" charset="-128"/>
              <a:ea typeface="ＭＳ Ｐゴシック" panose="020B0600070205080204" pitchFamily="50" charset="-128"/>
            </a:rPr>
            <a:t>3,759</a:t>
          </a:r>
          <a:r>
            <a:rPr kumimoji="1" lang="ja-JP" altLang="en-US" sz="1300">
              <a:latin typeface="ＭＳ Ｐゴシック" panose="020B0600070205080204" pitchFamily="50" charset="-128"/>
              <a:ea typeface="ＭＳ Ｐゴシック" panose="020B0600070205080204" pitchFamily="50" charset="-128"/>
            </a:rPr>
            <a:t>円、下水道事業特別会計等への繰出額増により繰出金が</a:t>
          </a:r>
          <a:r>
            <a:rPr kumimoji="1" lang="en-US" altLang="ja-JP" sz="1300">
              <a:latin typeface="ＭＳ Ｐゴシック" panose="020B0600070205080204" pitchFamily="50" charset="-128"/>
              <a:ea typeface="ＭＳ Ｐゴシック" panose="020B0600070205080204" pitchFamily="50" charset="-128"/>
            </a:rPr>
            <a:t>3,433</a:t>
          </a:r>
          <a:r>
            <a:rPr kumimoji="1" lang="ja-JP" altLang="en-US" sz="1300">
              <a:latin typeface="ＭＳ Ｐゴシック" panose="020B0600070205080204" pitchFamily="50" charset="-128"/>
              <a:ea typeface="ＭＳ Ｐゴシック" panose="020B0600070205080204" pitchFamily="50" charset="-128"/>
            </a:rPr>
            <a:t>円増加となった。また、補助費等については、子育て世帯への特別給付金や特別定額給付金等により</a:t>
          </a:r>
          <a:r>
            <a:rPr kumimoji="1" lang="en-US" altLang="ja-JP" sz="1300">
              <a:latin typeface="ＭＳ Ｐゴシック" panose="020B0600070205080204" pitchFamily="50" charset="-128"/>
              <a:ea typeface="ＭＳ Ｐゴシック" panose="020B0600070205080204" pitchFamily="50" charset="-128"/>
            </a:rPr>
            <a:t>117,504</a:t>
          </a:r>
          <a:r>
            <a:rPr kumimoji="1" lang="ja-JP" altLang="en-US" sz="1300">
              <a:latin typeface="ＭＳ Ｐゴシック" panose="020B0600070205080204" pitchFamily="50" charset="-128"/>
              <a:ea typeface="ＭＳ Ｐゴシック" panose="020B0600070205080204" pitchFamily="50" charset="-128"/>
            </a:rPr>
            <a:t>円と大幅に増加となった。積立金以外の経費は、類似団体平均より高い傾向にある。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高知県いの町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22,235
22,201
470.97
17,972,486
17,685,380
189,901
8,177,579
17,385,619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109220</xdr:rowOff>
    </xdr:from>
    <xdr:to>
      <xdr:col>24</xdr:col>
      <xdr:colOff>62865</xdr:colOff>
      <xdr:row>38</xdr:row>
      <xdr:rowOff>20828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52720"/>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24655</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20828</xdr:rowOff>
    </xdr:from>
    <xdr:to>
      <xdr:col>24</xdr:col>
      <xdr:colOff>152400</xdr:colOff>
      <xdr:row>38</xdr:row>
      <xdr:rowOff>20828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55897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27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109220</xdr:rowOff>
    </xdr:from>
    <xdr:to>
      <xdr:col>24</xdr:col>
      <xdr:colOff>152400</xdr:colOff>
      <xdr:row>30</xdr:row>
      <xdr:rowOff>109220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5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150368</xdr:rowOff>
    </xdr:from>
    <xdr:to>
      <xdr:col>24</xdr:col>
      <xdr:colOff>63500</xdr:colOff>
      <xdr:row>33</xdr:row>
      <xdr:rowOff>154178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808218"/>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9415</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101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30988</xdr:rowOff>
    </xdr:from>
    <xdr:to>
      <xdr:col>24</xdr:col>
      <xdr:colOff>114300</xdr:colOff>
      <xdr:row>35</xdr:row>
      <xdr:rowOff>132588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106553</xdr:rowOff>
    </xdr:from>
    <xdr:to>
      <xdr:col>19</xdr:col>
      <xdr:colOff>177800</xdr:colOff>
      <xdr:row>33</xdr:row>
      <xdr:rowOff>150368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764403"/>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161290</xdr:rowOff>
    </xdr:from>
    <xdr:to>
      <xdr:col>20</xdr:col>
      <xdr:colOff>38100</xdr:colOff>
      <xdr:row>35</xdr:row>
      <xdr:rowOff>91440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82567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08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78740</xdr:rowOff>
    </xdr:from>
    <xdr:to>
      <xdr:col>15</xdr:col>
      <xdr:colOff>50800</xdr:colOff>
      <xdr:row>33</xdr:row>
      <xdr:rowOff>106553</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736590"/>
          <a:ext cx="8890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165100</xdr:rowOff>
    </xdr:from>
    <xdr:to>
      <xdr:col>15</xdr:col>
      <xdr:colOff>101600</xdr:colOff>
      <xdr:row>35</xdr:row>
      <xdr:rowOff>95250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86377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78740</xdr:rowOff>
    </xdr:from>
    <xdr:to>
      <xdr:col>10</xdr:col>
      <xdr:colOff>114300</xdr:colOff>
      <xdr:row>33</xdr:row>
      <xdr:rowOff>165227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736590"/>
          <a:ext cx="889000" cy="8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155956</xdr:rowOff>
    </xdr:from>
    <xdr:to>
      <xdr:col>10</xdr:col>
      <xdr:colOff>165100</xdr:colOff>
      <xdr:row>35</xdr:row>
      <xdr:rowOff>86106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77233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148336</xdr:rowOff>
    </xdr:from>
    <xdr:to>
      <xdr:col>6</xdr:col>
      <xdr:colOff>38100</xdr:colOff>
      <xdr:row>35</xdr:row>
      <xdr:rowOff>78486</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69613</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103378</xdr:rowOff>
    </xdr:from>
    <xdr:to>
      <xdr:col>24</xdr:col>
      <xdr:colOff>114300</xdr:colOff>
      <xdr:row>34</xdr:row>
      <xdr:rowOff>33528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76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126255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612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99568</xdr:rowOff>
    </xdr:from>
    <xdr:to>
      <xdr:col>20</xdr:col>
      <xdr:colOff>38100</xdr:colOff>
      <xdr:row>34</xdr:row>
      <xdr:rowOff>29718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75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46245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53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55753</xdr:rowOff>
    </xdr:from>
    <xdr:to>
      <xdr:col>15</xdr:col>
      <xdr:colOff>101600</xdr:colOff>
      <xdr:row>33</xdr:row>
      <xdr:rowOff>157353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71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2430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48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27940</xdr:rowOff>
    </xdr:from>
    <xdr:to>
      <xdr:col>10</xdr:col>
      <xdr:colOff>165100</xdr:colOff>
      <xdr:row>33</xdr:row>
      <xdr:rowOff>129540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68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146067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46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114427</xdr:rowOff>
    </xdr:from>
    <xdr:to>
      <xdr:col>6</xdr:col>
      <xdr:colOff>38100</xdr:colOff>
      <xdr:row>34</xdr:row>
      <xdr:rowOff>44577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77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61104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547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117080</xdr:rowOff>
    </xdr:from>
    <xdr:to>
      <xdr:col>24</xdr:col>
      <xdr:colOff>62865</xdr:colOff>
      <xdr:row>56</xdr:row>
      <xdr:rowOff>61957</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61030"/>
          <a:ext cx="1270" cy="802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65784</xdr:rowOff>
    </xdr:from>
    <xdr:ext cx="599010"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666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61957</xdr:rowOff>
    </xdr:from>
    <xdr:to>
      <xdr:col>24</xdr:col>
      <xdr:colOff>152400</xdr:colOff>
      <xdr:row>56</xdr:row>
      <xdr:rowOff>61957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66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63757</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63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340,937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117080</xdr:rowOff>
    </xdr:from>
    <xdr:to>
      <xdr:col>24</xdr:col>
      <xdr:colOff>152400</xdr:colOff>
      <xdr:row>51</xdr:row>
      <xdr:rowOff>117080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35576</xdr:rowOff>
    </xdr:from>
    <xdr:to>
      <xdr:col>24</xdr:col>
      <xdr:colOff>63500</xdr:colOff>
      <xdr:row>57</xdr:row>
      <xdr:rowOff>106020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465326"/>
          <a:ext cx="838200" cy="413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46063</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475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67636</xdr:rowOff>
    </xdr:from>
    <xdr:to>
      <xdr:col>24</xdr:col>
      <xdr:colOff>114300</xdr:colOff>
      <xdr:row>55</xdr:row>
      <xdr:rowOff>169236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106020</xdr:rowOff>
    </xdr:from>
    <xdr:to>
      <xdr:col>19</xdr:col>
      <xdr:colOff>177800</xdr:colOff>
      <xdr:row>57</xdr:row>
      <xdr:rowOff>117797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878670"/>
          <a:ext cx="889000" cy="11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130509</xdr:rowOff>
    </xdr:from>
    <xdr:to>
      <xdr:col>20</xdr:col>
      <xdr:colOff>38100</xdr:colOff>
      <xdr:row>58</xdr:row>
      <xdr:rowOff>60659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51786</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99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101405</xdr:rowOff>
    </xdr:from>
    <xdr:to>
      <xdr:col>15</xdr:col>
      <xdr:colOff>50800</xdr:colOff>
      <xdr:row>57</xdr:row>
      <xdr:rowOff>117797</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9874055"/>
          <a:ext cx="889000" cy="16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88176</xdr:rowOff>
    </xdr:from>
    <xdr:to>
      <xdr:col>15</xdr:col>
      <xdr:colOff>101600</xdr:colOff>
      <xdr:row>58</xdr:row>
      <xdr:rowOff>18326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9453</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95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101405</xdr:rowOff>
    </xdr:from>
    <xdr:to>
      <xdr:col>10</xdr:col>
      <xdr:colOff>114300</xdr:colOff>
      <xdr:row>57</xdr:row>
      <xdr:rowOff>111216</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874055"/>
          <a:ext cx="889000" cy="9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118774</xdr:rowOff>
    </xdr:from>
    <xdr:to>
      <xdr:col>10</xdr:col>
      <xdr:colOff>165100</xdr:colOff>
      <xdr:row>58</xdr:row>
      <xdr:rowOff>48924</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40051</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98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131438</xdr:rowOff>
    </xdr:from>
    <xdr:to>
      <xdr:col>6</xdr:col>
      <xdr:colOff>38100</xdr:colOff>
      <xdr:row>58</xdr:row>
      <xdr:rowOff>61588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0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52715</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99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156226</xdr:rowOff>
    </xdr:from>
    <xdr:to>
      <xdr:col>24</xdr:col>
      <xdr:colOff>114300</xdr:colOff>
      <xdr:row>55</xdr:row>
      <xdr:rowOff>86376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41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7653</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265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55220</xdr:rowOff>
    </xdr:from>
    <xdr:to>
      <xdr:col>20</xdr:col>
      <xdr:colOff>38100</xdr:colOff>
      <xdr:row>57</xdr:row>
      <xdr:rowOff>156820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2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1897</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603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66997</xdr:rowOff>
    </xdr:from>
    <xdr:to>
      <xdr:col>15</xdr:col>
      <xdr:colOff>101600</xdr:colOff>
      <xdr:row>57</xdr:row>
      <xdr:rowOff>168597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83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13674</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9614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50605</xdr:rowOff>
    </xdr:from>
    <xdr:to>
      <xdr:col>10</xdr:col>
      <xdr:colOff>165100</xdr:colOff>
      <xdr:row>57</xdr:row>
      <xdr:rowOff>152205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2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168732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598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60416</xdr:rowOff>
    </xdr:from>
    <xdr:to>
      <xdr:col>6</xdr:col>
      <xdr:colOff>38100</xdr:colOff>
      <xdr:row>57</xdr:row>
      <xdr:rowOff>162016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83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7093</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60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84248</xdr:rowOff>
    </xdr:from>
    <xdr:to>
      <xdr:col>24</xdr:col>
      <xdr:colOff>62865</xdr:colOff>
      <xdr:row>78</xdr:row>
      <xdr:rowOff>165281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14298"/>
          <a:ext cx="1270" cy="1624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169108</xdr:rowOff>
    </xdr:from>
    <xdr:ext cx="534377"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4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165281</xdr:rowOff>
    </xdr:from>
    <xdr:to>
      <xdr:col>24</xdr:col>
      <xdr:colOff>152400</xdr:colOff>
      <xdr:row>78</xdr:row>
      <xdr:rowOff>165281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3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30925</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689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248,844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84248</xdr:rowOff>
    </xdr:from>
    <xdr:to>
      <xdr:col>24</xdr:col>
      <xdr:colOff>152400</xdr:colOff>
      <xdr:row>69</xdr:row>
      <xdr:rowOff>84248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48870</xdr:rowOff>
    </xdr:from>
    <xdr:to>
      <xdr:col>24</xdr:col>
      <xdr:colOff>63500</xdr:colOff>
      <xdr:row>74</xdr:row>
      <xdr:rowOff>112508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736170"/>
          <a:ext cx="838200" cy="63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45773</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0759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67346</xdr:rowOff>
    </xdr:from>
    <xdr:to>
      <xdr:col>24</xdr:col>
      <xdr:colOff>114300</xdr:colOff>
      <xdr:row>76</xdr:row>
      <xdr:rowOff>168946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9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112508</xdr:rowOff>
    </xdr:from>
    <xdr:to>
      <xdr:col>19</xdr:col>
      <xdr:colOff>177800</xdr:colOff>
      <xdr:row>75</xdr:row>
      <xdr:rowOff>134758</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799808"/>
          <a:ext cx="889000" cy="19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130711</xdr:rowOff>
    </xdr:from>
    <xdr:to>
      <xdr:col>20</xdr:col>
      <xdr:colOff>38100</xdr:colOff>
      <xdr:row>77</xdr:row>
      <xdr:rowOff>60861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16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51988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253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104408</xdr:rowOff>
    </xdr:from>
    <xdr:to>
      <xdr:col>15</xdr:col>
      <xdr:colOff>50800</xdr:colOff>
      <xdr:row>75</xdr:row>
      <xdr:rowOff>134758</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2963158"/>
          <a:ext cx="889000" cy="3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23194</xdr:rowOff>
    </xdr:from>
    <xdr:to>
      <xdr:col>15</xdr:col>
      <xdr:colOff>101600</xdr:colOff>
      <xdr:row>77</xdr:row>
      <xdr:rowOff>124794</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115921</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317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104408</xdr:rowOff>
    </xdr:from>
    <xdr:to>
      <xdr:col>10</xdr:col>
      <xdr:colOff>114300</xdr:colOff>
      <xdr:row>76</xdr:row>
      <xdr:rowOff>907</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2963158"/>
          <a:ext cx="889000" cy="67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15149</xdr:rowOff>
    </xdr:from>
    <xdr:to>
      <xdr:col>10</xdr:col>
      <xdr:colOff>165100</xdr:colOff>
      <xdr:row>77</xdr:row>
      <xdr:rowOff>116749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107876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30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43148</xdr:rowOff>
    </xdr:from>
    <xdr:to>
      <xdr:col>6</xdr:col>
      <xdr:colOff>38100</xdr:colOff>
      <xdr:row>77</xdr:row>
      <xdr:rowOff>144748</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135875</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33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169520</xdr:rowOff>
    </xdr:from>
    <xdr:to>
      <xdr:col>24</xdr:col>
      <xdr:colOff>114300</xdr:colOff>
      <xdr:row>74</xdr:row>
      <xdr:rowOff>99670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68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20947</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536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61708</xdr:rowOff>
    </xdr:from>
    <xdr:to>
      <xdr:col>20</xdr:col>
      <xdr:colOff>38100</xdr:colOff>
      <xdr:row>74</xdr:row>
      <xdr:rowOff>163308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74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8385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52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83958</xdr:rowOff>
    </xdr:from>
    <xdr:to>
      <xdr:col>15</xdr:col>
      <xdr:colOff>101600</xdr:colOff>
      <xdr:row>76</xdr:row>
      <xdr:rowOff>14108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94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30635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717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53608</xdr:rowOff>
    </xdr:from>
    <xdr:to>
      <xdr:col>10</xdr:col>
      <xdr:colOff>165100</xdr:colOff>
      <xdr:row>75</xdr:row>
      <xdr:rowOff>155209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91235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285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687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121557</xdr:rowOff>
    </xdr:from>
    <xdr:to>
      <xdr:col>6</xdr:col>
      <xdr:colOff>38100</xdr:colOff>
      <xdr:row>76</xdr:row>
      <xdr:rowOff>51707</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98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68234</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75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167323</xdr:rowOff>
    </xdr:from>
    <xdr:to>
      <xdr:col>24</xdr:col>
      <xdr:colOff>62865</xdr:colOff>
      <xdr:row>97</xdr:row>
      <xdr:rowOff>138455</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26373"/>
          <a:ext cx="1270" cy="1342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142282</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77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138455</xdr:rowOff>
    </xdr:from>
    <xdr:to>
      <xdr:col>24</xdr:col>
      <xdr:colOff>152400</xdr:colOff>
      <xdr:row>97</xdr:row>
      <xdr:rowOff>138455</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769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114000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0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167323</xdr:rowOff>
    </xdr:from>
    <xdr:to>
      <xdr:col>24</xdr:col>
      <xdr:colOff>152400</xdr:colOff>
      <xdr:row>89</xdr:row>
      <xdr:rowOff>167323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2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131039</xdr:rowOff>
    </xdr:from>
    <xdr:to>
      <xdr:col>24</xdr:col>
      <xdr:colOff>63500</xdr:colOff>
      <xdr:row>94</xdr:row>
      <xdr:rowOff>145974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247339"/>
          <a:ext cx="838200" cy="1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49826</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509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71399</xdr:rowOff>
    </xdr:from>
    <xdr:to>
      <xdr:col>24</xdr:col>
      <xdr:colOff>114300</xdr:colOff>
      <xdr:row>97</xdr:row>
      <xdr:rowOff>1549</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3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131039</xdr:rowOff>
    </xdr:from>
    <xdr:to>
      <xdr:col>19</xdr:col>
      <xdr:colOff>177800</xdr:colOff>
      <xdr:row>94</xdr:row>
      <xdr:rowOff>147168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247339"/>
          <a:ext cx="889000" cy="16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102197</xdr:rowOff>
    </xdr:from>
    <xdr:to>
      <xdr:col>20</xdr:col>
      <xdr:colOff>38100</xdr:colOff>
      <xdr:row>97</xdr:row>
      <xdr:rowOff>32347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23474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654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147168</xdr:rowOff>
    </xdr:from>
    <xdr:to>
      <xdr:col>15</xdr:col>
      <xdr:colOff>50800</xdr:colOff>
      <xdr:row>95</xdr:row>
      <xdr:rowOff>3632</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263468"/>
          <a:ext cx="889000" cy="27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111519</xdr:rowOff>
    </xdr:from>
    <xdr:to>
      <xdr:col>15</xdr:col>
      <xdr:colOff>101600</xdr:colOff>
      <xdr:row>97</xdr:row>
      <xdr:rowOff>41669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32796</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6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142405</xdr:rowOff>
    </xdr:from>
    <xdr:to>
      <xdr:col>10</xdr:col>
      <xdr:colOff>114300</xdr:colOff>
      <xdr:row>95</xdr:row>
      <xdr:rowOff>3632</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258705"/>
          <a:ext cx="889000" cy="3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81457</xdr:rowOff>
    </xdr:from>
    <xdr:to>
      <xdr:col>10</xdr:col>
      <xdr:colOff>165100</xdr:colOff>
      <xdr:row>97</xdr:row>
      <xdr:rowOff>11607</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4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2734</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3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34582</xdr:rowOff>
    </xdr:from>
    <xdr:to>
      <xdr:col>6</xdr:col>
      <xdr:colOff>38100</xdr:colOff>
      <xdr:row>96</xdr:row>
      <xdr:rowOff>136182</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4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127309</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58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95174</xdr:rowOff>
    </xdr:from>
    <xdr:to>
      <xdr:col>24</xdr:col>
      <xdr:colOff>114300</xdr:colOff>
      <xdr:row>95</xdr:row>
      <xdr:rowOff>25324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21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118051</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06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80239</xdr:rowOff>
    </xdr:from>
    <xdr:to>
      <xdr:col>20</xdr:col>
      <xdr:colOff>38100</xdr:colOff>
      <xdr:row>95</xdr:row>
      <xdr:rowOff>10389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196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26916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5971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96368</xdr:rowOff>
    </xdr:from>
    <xdr:to>
      <xdr:col>15</xdr:col>
      <xdr:colOff>101600</xdr:colOff>
      <xdr:row>95</xdr:row>
      <xdr:rowOff>26518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21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43045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5987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124282</xdr:rowOff>
    </xdr:from>
    <xdr:to>
      <xdr:col>10</xdr:col>
      <xdr:colOff>165100</xdr:colOff>
      <xdr:row>95</xdr:row>
      <xdr:rowOff>54432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24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70959</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01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91605</xdr:rowOff>
    </xdr:from>
    <xdr:to>
      <xdr:col>6</xdr:col>
      <xdr:colOff>38100</xdr:colOff>
      <xdr:row>95</xdr:row>
      <xdr:rowOff>21755</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20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38282</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598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46355</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189855"/>
          <a:ext cx="127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164482</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496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46355</xdr:rowOff>
    </xdr:from>
    <xdr:to>
      <xdr:col>55</xdr:col>
      <xdr:colOff>88900</xdr:colOff>
      <xdr:row>30</xdr:row>
      <xdr:rowOff>46355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189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164465</xdr:rowOff>
    </xdr:from>
    <xdr:to>
      <xdr:col>55</xdr:col>
      <xdr:colOff>0</xdr:colOff>
      <xdr:row>37</xdr:row>
      <xdr:rowOff>167894</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508115"/>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162196</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5058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12319</xdr:rowOff>
    </xdr:from>
    <xdr:to>
      <xdr:col>55</xdr:col>
      <xdr:colOff>50800</xdr:colOff>
      <xdr:row>38</xdr:row>
      <xdr:rowOff>113919</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167894</xdr:rowOff>
    </xdr:from>
    <xdr:to>
      <xdr:col>50</xdr:col>
      <xdr:colOff>114300</xdr:colOff>
      <xdr:row>38</xdr:row>
      <xdr:rowOff>1016</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5115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168910</xdr:rowOff>
    </xdr:from>
    <xdr:to>
      <xdr:col>50</xdr:col>
      <xdr:colOff>165100</xdr:colOff>
      <xdr:row>38</xdr:row>
      <xdr:rowOff>99060</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90187</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605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1016</xdr:rowOff>
    </xdr:from>
    <xdr:to>
      <xdr:col>45</xdr:col>
      <xdr:colOff>177800</xdr:colOff>
      <xdr:row>38</xdr:row>
      <xdr:rowOff>4064</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516116"/>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6985</xdr:rowOff>
    </xdr:from>
    <xdr:to>
      <xdr:col>46</xdr:col>
      <xdr:colOff>38100</xdr:colOff>
      <xdr:row>38</xdr:row>
      <xdr:rowOff>108585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99712</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614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4064</xdr:rowOff>
    </xdr:from>
    <xdr:to>
      <xdr:col>41</xdr:col>
      <xdr:colOff>50800</xdr:colOff>
      <xdr:row>38</xdr:row>
      <xdr:rowOff>7112</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519164"/>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155575</xdr:rowOff>
    </xdr:from>
    <xdr:to>
      <xdr:col>41</xdr:col>
      <xdr:colOff>101600</xdr:colOff>
      <xdr:row>38</xdr:row>
      <xdr:rowOff>85725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76852</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591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157099</xdr:rowOff>
    </xdr:from>
    <xdr:to>
      <xdr:col>36</xdr:col>
      <xdr:colOff>165100</xdr:colOff>
      <xdr:row>38</xdr:row>
      <xdr:rowOff>87249</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78376</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593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113665</xdr:rowOff>
    </xdr:from>
    <xdr:to>
      <xdr:col>55</xdr:col>
      <xdr:colOff>50800</xdr:colOff>
      <xdr:row>38</xdr:row>
      <xdr:rowOff>43815</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45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136542</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3087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117094</xdr:rowOff>
    </xdr:from>
    <xdr:to>
      <xdr:col>50</xdr:col>
      <xdr:colOff>165100</xdr:colOff>
      <xdr:row>38</xdr:row>
      <xdr:rowOff>47244</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46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63771</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235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121666</xdr:rowOff>
    </xdr:from>
    <xdr:to>
      <xdr:col>46</xdr:col>
      <xdr:colOff>38100</xdr:colOff>
      <xdr:row>38</xdr:row>
      <xdr:rowOff>51815</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4653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68343</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2405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124714</xdr:rowOff>
    </xdr:from>
    <xdr:to>
      <xdr:col>41</xdr:col>
      <xdr:colOff>101600</xdr:colOff>
      <xdr:row>38</xdr:row>
      <xdr:rowOff>54864</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46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71391</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243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127762</xdr:rowOff>
    </xdr:from>
    <xdr:to>
      <xdr:col>36</xdr:col>
      <xdr:colOff>165100</xdr:colOff>
      <xdr:row>38</xdr:row>
      <xdr:rowOff>57912</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47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74439</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246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34220</xdr:rowOff>
    </xdr:from>
    <xdr:to>
      <xdr:col>54</xdr:col>
      <xdr:colOff>189865</xdr:colOff>
      <xdr:row>59</xdr:row>
      <xdr:rowOff>34716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778170"/>
          <a:ext cx="1270" cy="1372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38543</xdr:rowOff>
    </xdr:from>
    <xdr:ext cx="378565"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54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34716</xdr:rowOff>
    </xdr:from>
    <xdr:to>
      <xdr:col>55</xdr:col>
      <xdr:colOff>88900</xdr:colOff>
      <xdr:row>59</xdr:row>
      <xdr:rowOff>34716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152347</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5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72,537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34220</xdr:rowOff>
    </xdr:from>
    <xdr:to>
      <xdr:col>55</xdr:col>
      <xdr:colOff>88900</xdr:colOff>
      <xdr:row>51</xdr:row>
      <xdr:rowOff>34220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77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1073</xdr:rowOff>
    </xdr:from>
    <xdr:to>
      <xdr:col>55</xdr:col>
      <xdr:colOff>0</xdr:colOff>
      <xdr:row>55</xdr:row>
      <xdr:rowOff>98343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259373"/>
          <a:ext cx="838200" cy="268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112799</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885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134372</xdr:rowOff>
    </xdr:from>
    <xdr:to>
      <xdr:col>55</xdr:col>
      <xdr:colOff>50800</xdr:colOff>
      <xdr:row>58</xdr:row>
      <xdr:rowOff>64522</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90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98343</xdr:rowOff>
    </xdr:from>
    <xdr:to>
      <xdr:col>50</xdr:col>
      <xdr:colOff>114300</xdr:colOff>
      <xdr:row>55</xdr:row>
      <xdr:rowOff>114459</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528093"/>
          <a:ext cx="889000" cy="16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142545</xdr:rowOff>
    </xdr:from>
    <xdr:to>
      <xdr:col>50</xdr:col>
      <xdr:colOff>165100</xdr:colOff>
      <xdr:row>58</xdr:row>
      <xdr:rowOff>72695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91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63822</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1000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112249</xdr:rowOff>
    </xdr:from>
    <xdr:to>
      <xdr:col>45</xdr:col>
      <xdr:colOff>177800</xdr:colOff>
      <xdr:row>55</xdr:row>
      <xdr:rowOff>114459</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370549"/>
          <a:ext cx="889000" cy="17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118390</xdr:rowOff>
    </xdr:from>
    <xdr:to>
      <xdr:col>46</xdr:col>
      <xdr:colOff>38100</xdr:colOff>
      <xdr:row>58</xdr:row>
      <xdr:rowOff>48540</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9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39667</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98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112249</xdr:rowOff>
    </xdr:from>
    <xdr:to>
      <xdr:col>41</xdr:col>
      <xdr:colOff>50800</xdr:colOff>
      <xdr:row>55</xdr:row>
      <xdr:rowOff>165227</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370549"/>
          <a:ext cx="889000" cy="22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128048</xdr:rowOff>
    </xdr:from>
    <xdr:to>
      <xdr:col>41</xdr:col>
      <xdr:colOff>101600</xdr:colOff>
      <xdr:row>58</xdr:row>
      <xdr:rowOff>58198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90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49325</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99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133020</xdr:rowOff>
    </xdr:from>
    <xdr:to>
      <xdr:col>36</xdr:col>
      <xdr:colOff>165100</xdr:colOff>
      <xdr:row>58</xdr:row>
      <xdr:rowOff>63170</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54297</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99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121723</xdr:rowOff>
    </xdr:from>
    <xdr:to>
      <xdr:col>55</xdr:col>
      <xdr:colOff>50800</xdr:colOff>
      <xdr:row>54</xdr:row>
      <xdr:rowOff>51873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20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144600</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06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47543</xdr:rowOff>
    </xdr:from>
    <xdr:to>
      <xdr:col>50</xdr:col>
      <xdr:colOff>165100</xdr:colOff>
      <xdr:row>55</xdr:row>
      <xdr:rowOff>149143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47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165670</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252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63659</xdr:rowOff>
    </xdr:from>
    <xdr:to>
      <xdr:col>46</xdr:col>
      <xdr:colOff>38100</xdr:colOff>
      <xdr:row>55</xdr:row>
      <xdr:rowOff>165259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49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10336</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268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61449</xdr:rowOff>
    </xdr:from>
    <xdr:to>
      <xdr:col>41</xdr:col>
      <xdr:colOff>101600</xdr:colOff>
      <xdr:row>54</xdr:row>
      <xdr:rowOff>163049</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31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8126</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094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114427</xdr:rowOff>
    </xdr:from>
    <xdr:to>
      <xdr:col>36</xdr:col>
      <xdr:colOff>165100</xdr:colOff>
      <xdr:row>56</xdr:row>
      <xdr:rowOff>44577</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54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61104</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319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100781</xdr:rowOff>
    </xdr:from>
    <xdr:to>
      <xdr:col>54</xdr:col>
      <xdr:colOff>189865</xdr:colOff>
      <xdr:row>79</xdr:row>
      <xdr:rowOff>349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273731"/>
          <a:ext cx="1270" cy="1271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4176</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4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xdr:rowOff>
    </xdr:from>
    <xdr:to>
      <xdr:col>55</xdr:col>
      <xdr:colOff>88900</xdr:colOff>
      <xdr:row>79</xdr:row>
      <xdr:rowOff>349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4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47458</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204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69,043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100781</xdr:rowOff>
    </xdr:from>
    <xdr:to>
      <xdr:col>55</xdr:col>
      <xdr:colOff>88900</xdr:colOff>
      <xdr:row>71</xdr:row>
      <xdr:rowOff>100781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273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23076</xdr:rowOff>
    </xdr:from>
    <xdr:to>
      <xdr:col>55</xdr:col>
      <xdr:colOff>0</xdr:colOff>
      <xdr:row>76</xdr:row>
      <xdr:rowOff>166008</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2710376"/>
          <a:ext cx="838200" cy="48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102207</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303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123780</xdr:rowOff>
    </xdr:from>
    <xdr:to>
      <xdr:col>55</xdr:col>
      <xdr:colOff>50800</xdr:colOff>
      <xdr:row>78</xdr:row>
      <xdr:rowOff>53930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32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166008</xdr:rowOff>
    </xdr:from>
    <xdr:to>
      <xdr:col>50</xdr:col>
      <xdr:colOff>114300</xdr:colOff>
      <xdr:row>77</xdr:row>
      <xdr:rowOff>129699</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196208"/>
          <a:ext cx="889000" cy="135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34341</xdr:rowOff>
    </xdr:from>
    <xdr:to>
      <xdr:col>50</xdr:col>
      <xdr:colOff>165100</xdr:colOff>
      <xdr:row>78</xdr:row>
      <xdr:rowOff>135941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40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127068</xdr:rowOff>
    </xdr:from>
    <xdr:ext cx="469744"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04428" y="13500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129699</xdr:rowOff>
    </xdr:from>
    <xdr:to>
      <xdr:col>45</xdr:col>
      <xdr:colOff>177800</xdr:colOff>
      <xdr:row>78</xdr:row>
      <xdr:rowOff>578</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331349"/>
          <a:ext cx="889000" cy="42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36513</xdr:rowOff>
    </xdr:from>
    <xdr:to>
      <xdr:col>46</xdr:col>
      <xdr:colOff>38100</xdr:colOff>
      <xdr:row>78</xdr:row>
      <xdr:rowOff>138113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40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129240</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15428" y="13502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153606</xdr:rowOff>
    </xdr:from>
    <xdr:to>
      <xdr:col>41</xdr:col>
      <xdr:colOff>50800</xdr:colOff>
      <xdr:row>78</xdr:row>
      <xdr:rowOff>578</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355256"/>
          <a:ext cx="889000" cy="1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48876</xdr:rowOff>
    </xdr:from>
    <xdr:to>
      <xdr:col>41</xdr:col>
      <xdr:colOff>101600</xdr:colOff>
      <xdr:row>78</xdr:row>
      <xdr:rowOff>150476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42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141603</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26428" y="1351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48571</xdr:rowOff>
    </xdr:from>
    <xdr:to>
      <xdr:col>36</xdr:col>
      <xdr:colOff>165100</xdr:colOff>
      <xdr:row>78</xdr:row>
      <xdr:rowOff>150171</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42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141298</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37428" y="13514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143726</xdr:rowOff>
    </xdr:from>
    <xdr:to>
      <xdr:col>55</xdr:col>
      <xdr:colOff>50800</xdr:colOff>
      <xdr:row>74</xdr:row>
      <xdr:rowOff>73876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265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166603</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2511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115208</xdr:rowOff>
    </xdr:from>
    <xdr:to>
      <xdr:col>50</xdr:col>
      <xdr:colOff>165100</xdr:colOff>
      <xdr:row>77</xdr:row>
      <xdr:rowOff>45358</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14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61885</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292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78899</xdr:rowOff>
    </xdr:from>
    <xdr:to>
      <xdr:col>46</xdr:col>
      <xdr:colOff>38100</xdr:colOff>
      <xdr:row>78</xdr:row>
      <xdr:rowOff>9049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28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25576</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05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121228</xdr:rowOff>
    </xdr:from>
    <xdr:to>
      <xdr:col>41</xdr:col>
      <xdr:colOff>101600</xdr:colOff>
      <xdr:row>78</xdr:row>
      <xdr:rowOff>51378</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32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67905</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098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102806</xdr:rowOff>
    </xdr:from>
    <xdr:to>
      <xdr:col>36</xdr:col>
      <xdr:colOff>165100</xdr:colOff>
      <xdr:row>78</xdr:row>
      <xdr:rowOff>32956</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3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49483</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07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51864</xdr:rowOff>
    </xdr:from>
    <xdr:to>
      <xdr:col>54</xdr:col>
      <xdr:colOff>189865</xdr:colOff>
      <xdr:row>98</xdr:row>
      <xdr:rowOff>110483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653814"/>
          <a:ext cx="1270" cy="1258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114310</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691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110483</xdr:rowOff>
    </xdr:from>
    <xdr:to>
      <xdr:col>55</xdr:col>
      <xdr:colOff>88900</xdr:colOff>
      <xdr:row>98</xdr:row>
      <xdr:rowOff>110483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691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169991</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42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51864</xdr:rowOff>
    </xdr:from>
    <xdr:to>
      <xdr:col>55</xdr:col>
      <xdr:colOff>88900</xdr:colOff>
      <xdr:row>91</xdr:row>
      <xdr:rowOff>51864</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653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144445</xdr:rowOff>
    </xdr:from>
    <xdr:to>
      <xdr:col>55</xdr:col>
      <xdr:colOff>0</xdr:colOff>
      <xdr:row>93</xdr:row>
      <xdr:rowOff>171442</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089295"/>
          <a:ext cx="838200" cy="26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106222</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565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127795</xdr:rowOff>
    </xdr:from>
    <xdr:to>
      <xdr:col>55</xdr:col>
      <xdr:colOff>50800</xdr:colOff>
      <xdr:row>97</xdr:row>
      <xdr:rowOff>57945</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144445</xdr:rowOff>
    </xdr:from>
    <xdr:to>
      <xdr:col>50</xdr:col>
      <xdr:colOff>114300</xdr:colOff>
      <xdr:row>94</xdr:row>
      <xdr:rowOff>68735</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089295"/>
          <a:ext cx="889000" cy="9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137843</xdr:rowOff>
    </xdr:from>
    <xdr:to>
      <xdr:col>50</xdr:col>
      <xdr:colOff>165100</xdr:colOff>
      <xdr:row>97</xdr:row>
      <xdr:rowOff>67993</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59120</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68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68735</xdr:rowOff>
    </xdr:from>
    <xdr:to>
      <xdr:col>45</xdr:col>
      <xdr:colOff>177800</xdr:colOff>
      <xdr:row>95</xdr:row>
      <xdr:rowOff>41652</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185035"/>
          <a:ext cx="889000" cy="144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129656</xdr:rowOff>
    </xdr:from>
    <xdr:to>
      <xdr:col>46</xdr:col>
      <xdr:colOff>38100</xdr:colOff>
      <xdr:row>97</xdr:row>
      <xdr:rowOff>59806</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50933</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681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41652</xdr:rowOff>
    </xdr:from>
    <xdr:to>
      <xdr:col>41</xdr:col>
      <xdr:colOff>50800</xdr:colOff>
      <xdr:row>96</xdr:row>
      <xdr:rowOff>11173</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329402"/>
          <a:ext cx="889000" cy="140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117377</xdr:rowOff>
    </xdr:from>
    <xdr:to>
      <xdr:col>41</xdr:col>
      <xdr:colOff>101600</xdr:colOff>
      <xdr:row>97</xdr:row>
      <xdr:rowOff>47527</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38654</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66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129471</xdr:rowOff>
    </xdr:from>
    <xdr:to>
      <xdr:col>36</xdr:col>
      <xdr:colOff>165100</xdr:colOff>
      <xdr:row>97</xdr:row>
      <xdr:rowOff>59621</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50748</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68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120642</xdr:rowOff>
    </xdr:from>
    <xdr:to>
      <xdr:col>55</xdr:col>
      <xdr:colOff>50800</xdr:colOff>
      <xdr:row>94</xdr:row>
      <xdr:rowOff>50792</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06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143519</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5916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93645</xdr:rowOff>
    </xdr:from>
    <xdr:to>
      <xdr:col>50</xdr:col>
      <xdr:colOff>165100</xdr:colOff>
      <xdr:row>94</xdr:row>
      <xdr:rowOff>23795</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03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40322</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581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17935</xdr:rowOff>
    </xdr:from>
    <xdr:to>
      <xdr:col>46</xdr:col>
      <xdr:colOff>38100</xdr:colOff>
      <xdr:row>94</xdr:row>
      <xdr:rowOff>119535</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13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136062</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5909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162302</xdr:rowOff>
    </xdr:from>
    <xdr:to>
      <xdr:col>41</xdr:col>
      <xdr:colOff>101600</xdr:colOff>
      <xdr:row>95</xdr:row>
      <xdr:rowOff>92452</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27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108979</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05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131823</xdr:rowOff>
    </xdr:from>
    <xdr:to>
      <xdr:col>36</xdr:col>
      <xdr:colOff>165100</xdr:colOff>
      <xdr:row>96</xdr:row>
      <xdr:rowOff>61973</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41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78500</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194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163036</xdr:rowOff>
    </xdr:from>
    <xdr:to>
      <xdr:col>85</xdr:col>
      <xdr:colOff>126364</xdr:colOff>
      <xdr:row>38</xdr:row>
      <xdr:rowOff>27191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306536"/>
          <a:ext cx="1269" cy="1235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31018</xdr:rowOff>
    </xdr:from>
    <xdr:ext cx="469744"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546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27191</xdr:rowOff>
    </xdr:from>
    <xdr:to>
      <xdr:col>86</xdr:col>
      <xdr:colOff>25400</xdr:colOff>
      <xdr:row>38</xdr:row>
      <xdr:rowOff>27191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54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109713</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8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163036</xdr:rowOff>
    </xdr:from>
    <xdr:to>
      <xdr:col>86</xdr:col>
      <xdr:colOff>25400</xdr:colOff>
      <xdr:row>30</xdr:row>
      <xdr:rowOff>163036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306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73139</xdr:rowOff>
    </xdr:from>
    <xdr:to>
      <xdr:col>85</xdr:col>
      <xdr:colOff>127000</xdr:colOff>
      <xdr:row>34</xdr:row>
      <xdr:rowOff>114211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5481300" y="5902439"/>
          <a:ext cx="838200" cy="41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146175</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318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167748</xdr:rowOff>
    </xdr:from>
    <xdr:to>
      <xdr:col>85</xdr:col>
      <xdr:colOff>177800</xdr:colOff>
      <xdr:row>37</xdr:row>
      <xdr:rowOff>97898</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73139</xdr:rowOff>
    </xdr:from>
    <xdr:to>
      <xdr:col>81</xdr:col>
      <xdr:colOff>50800</xdr:colOff>
      <xdr:row>35</xdr:row>
      <xdr:rowOff>156292</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5902439"/>
          <a:ext cx="889000" cy="254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5118</xdr:rowOff>
    </xdr:from>
    <xdr:to>
      <xdr:col>81</xdr:col>
      <xdr:colOff>101600</xdr:colOff>
      <xdr:row>37</xdr:row>
      <xdr:rowOff>106718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97845</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44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164160</xdr:rowOff>
    </xdr:from>
    <xdr:to>
      <xdr:col>76</xdr:col>
      <xdr:colOff>114300</xdr:colOff>
      <xdr:row>35</xdr:row>
      <xdr:rowOff>156292</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3703300" y="5650560"/>
          <a:ext cx="889000" cy="50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16491</xdr:rowOff>
    </xdr:from>
    <xdr:to>
      <xdr:col>76</xdr:col>
      <xdr:colOff>165100</xdr:colOff>
      <xdr:row>37</xdr:row>
      <xdr:rowOff>118091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109218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45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164160</xdr:rowOff>
    </xdr:from>
    <xdr:to>
      <xdr:col>71</xdr:col>
      <xdr:colOff>177800</xdr:colOff>
      <xdr:row>35</xdr:row>
      <xdr:rowOff>166732</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5650560"/>
          <a:ext cx="889000" cy="516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31826</xdr:rowOff>
    </xdr:from>
    <xdr:to>
      <xdr:col>72</xdr:col>
      <xdr:colOff>38100</xdr:colOff>
      <xdr:row>37</xdr:row>
      <xdr:rowOff>133426</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124553</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46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22054</xdr:rowOff>
    </xdr:from>
    <xdr:to>
      <xdr:col>67</xdr:col>
      <xdr:colOff>101600</xdr:colOff>
      <xdr:row>37</xdr:row>
      <xdr:rowOff>123654</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36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114781</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458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63411</xdr:rowOff>
    </xdr:from>
    <xdr:to>
      <xdr:col>85</xdr:col>
      <xdr:colOff>177800</xdr:colOff>
      <xdr:row>34</xdr:row>
      <xdr:rowOff>165011</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589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86288</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5744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22339</xdr:rowOff>
    </xdr:from>
    <xdr:to>
      <xdr:col>81</xdr:col>
      <xdr:colOff>101600</xdr:colOff>
      <xdr:row>34</xdr:row>
      <xdr:rowOff>123939</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585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140466</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562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105492</xdr:rowOff>
    </xdr:from>
    <xdr:to>
      <xdr:col>76</xdr:col>
      <xdr:colOff>165100</xdr:colOff>
      <xdr:row>36</xdr:row>
      <xdr:rowOff>35642</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10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52169</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588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113360</xdr:rowOff>
    </xdr:from>
    <xdr:to>
      <xdr:col>72</xdr:col>
      <xdr:colOff>38100</xdr:colOff>
      <xdr:row>33</xdr:row>
      <xdr:rowOff>43510</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559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60037</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537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115932</xdr:rowOff>
    </xdr:from>
    <xdr:to>
      <xdr:col>67</xdr:col>
      <xdr:colOff>101600</xdr:colOff>
      <xdr:row>36</xdr:row>
      <xdr:rowOff>46082</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11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62609</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589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a:extLst>
            <a:ext uri="{FF2B5EF4-FFF2-40B4-BE49-F238E27FC236}">
              <a16:creationId xmlns:a16="http://schemas.microsoft.com/office/drawing/2014/main" id="{00000000-0008-0000-0700-00004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135100</xdr:rowOff>
    </xdr:from>
    <xdr:to>
      <xdr:col>85</xdr:col>
      <xdr:colOff>126364</xdr:colOff>
      <xdr:row>58</xdr:row>
      <xdr:rowOff>165718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6317595" y="8707600"/>
          <a:ext cx="1269" cy="140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169545</xdr:rowOff>
    </xdr:from>
    <xdr:ext cx="534377" cy="259045"/>
    <xdr:sp macro="" textlink="">
      <xdr:nvSpPr>
        <xdr:cNvPr id="580" name="教育費最小値テキスト">
          <a:extLst>
            <a:ext uri="{FF2B5EF4-FFF2-40B4-BE49-F238E27FC236}">
              <a16:creationId xmlns:a16="http://schemas.microsoft.com/office/drawing/2014/main" id="{00000000-0008-0000-0700-000044020000}"/>
            </a:ext>
          </a:extLst>
        </xdr:cNvPr>
        <xdr:cNvSpPr txBox="1"/>
      </xdr:nvSpPr>
      <xdr:spPr>
        <a:xfrm>
          <a:off x="16370300" y="1011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165718</xdr:rowOff>
    </xdr:from>
    <xdr:to>
      <xdr:col>86</xdr:col>
      <xdr:colOff>25400</xdr:colOff>
      <xdr:row>58</xdr:row>
      <xdr:rowOff>165718</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10109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81777</xdr:rowOff>
    </xdr:from>
    <xdr:ext cx="599010" cy="259045"/>
    <xdr:sp macro="" textlink="">
      <xdr:nvSpPr>
        <xdr:cNvPr id="582" name="教育費最大値テキスト">
          <a:extLst>
            <a:ext uri="{FF2B5EF4-FFF2-40B4-BE49-F238E27FC236}">
              <a16:creationId xmlns:a16="http://schemas.microsoft.com/office/drawing/2014/main" id="{00000000-0008-0000-0700-000046020000}"/>
            </a:ext>
          </a:extLst>
        </xdr:cNvPr>
        <xdr:cNvSpPr txBox="1"/>
      </xdr:nvSpPr>
      <xdr:spPr>
        <a:xfrm>
          <a:off x="16370300" y="8482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135100</xdr:rowOff>
    </xdr:from>
    <xdr:to>
      <xdr:col>86</xdr:col>
      <xdr:colOff>25400</xdr:colOff>
      <xdr:row>50</xdr:row>
      <xdr:rowOff>135100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870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160631</xdr:rowOff>
    </xdr:from>
    <xdr:to>
      <xdr:col>85</xdr:col>
      <xdr:colOff>127000</xdr:colOff>
      <xdr:row>56</xdr:row>
      <xdr:rowOff>33601</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5481300" y="8904581"/>
          <a:ext cx="838200" cy="730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57840</xdr:rowOff>
    </xdr:from>
    <xdr:ext cx="534377" cy="259045"/>
    <xdr:sp macro="" textlink="">
      <xdr:nvSpPr>
        <xdr:cNvPr id="585" name="教育費平均値テキスト">
          <a:extLst>
            <a:ext uri="{FF2B5EF4-FFF2-40B4-BE49-F238E27FC236}">
              <a16:creationId xmlns:a16="http://schemas.microsoft.com/office/drawing/2014/main" id="{00000000-0008-0000-0700-000049020000}"/>
            </a:ext>
          </a:extLst>
        </xdr:cNvPr>
        <xdr:cNvSpPr txBox="1"/>
      </xdr:nvSpPr>
      <xdr:spPr>
        <a:xfrm>
          <a:off x="16370300" y="9659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79413</xdr:rowOff>
    </xdr:from>
    <xdr:to>
      <xdr:col>85</xdr:col>
      <xdr:colOff>177800</xdr:colOff>
      <xdr:row>57</xdr:row>
      <xdr:rowOff>9563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6268700" y="968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160631</xdr:rowOff>
    </xdr:from>
    <xdr:to>
      <xdr:col>81</xdr:col>
      <xdr:colOff>50800</xdr:colOff>
      <xdr:row>55</xdr:row>
      <xdr:rowOff>113426</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4592300" y="8904581"/>
          <a:ext cx="889000" cy="63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166981</xdr:rowOff>
    </xdr:from>
    <xdr:to>
      <xdr:col>81</xdr:col>
      <xdr:colOff>101600</xdr:colOff>
      <xdr:row>57</xdr:row>
      <xdr:rowOff>97131</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5430500" y="976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88258</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986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54461</xdr:rowOff>
    </xdr:from>
    <xdr:to>
      <xdr:col>76</xdr:col>
      <xdr:colOff>114300</xdr:colOff>
      <xdr:row>55</xdr:row>
      <xdr:rowOff>113426</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3703300" y="8969861"/>
          <a:ext cx="889000" cy="57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60796</xdr:rowOff>
    </xdr:from>
    <xdr:to>
      <xdr:col>76</xdr:col>
      <xdr:colOff>165100</xdr:colOff>
      <xdr:row>57</xdr:row>
      <xdr:rowOff>162396</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4541500" y="983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153523</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325111" y="992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54461</xdr:rowOff>
    </xdr:from>
    <xdr:to>
      <xdr:col>71</xdr:col>
      <xdr:colOff>177800</xdr:colOff>
      <xdr:row>57</xdr:row>
      <xdr:rowOff>2598</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2814300" y="8969861"/>
          <a:ext cx="889000" cy="805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30807</xdr:rowOff>
    </xdr:from>
    <xdr:to>
      <xdr:col>72</xdr:col>
      <xdr:colOff>38100</xdr:colOff>
      <xdr:row>57</xdr:row>
      <xdr:rowOff>132407</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3652500" y="980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123534</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89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84271</xdr:rowOff>
    </xdr:from>
    <xdr:to>
      <xdr:col>67</xdr:col>
      <xdr:colOff>101600</xdr:colOff>
      <xdr:row>58</xdr:row>
      <xdr:rowOff>14421</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2763500" y="985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5548</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94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154251</xdr:rowOff>
    </xdr:from>
    <xdr:to>
      <xdr:col>85</xdr:col>
      <xdr:colOff>177800</xdr:colOff>
      <xdr:row>56</xdr:row>
      <xdr:rowOff>84401</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6268700" y="9584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5678</xdr:rowOff>
    </xdr:from>
    <xdr:ext cx="534377" cy="259045"/>
    <xdr:sp macro="" textlink="">
      <xdr:nvSpPr>
        <xdr:cNvPr id="604" name="教育費該当値テキスト">
          <a:extLst>
            <a:ext uri="{FF2B5EF4-FFF2-40B4-BE49-F238E27FC236}">
              <a16:creationId xmlns:a16="http://schemas.microsoft.com/office/drawing/2014/main" id="{00000000-0008-0000-0700-00005C020000}"/>
            </a:ext>
          </a:extLst>
        </xdr:cNvPr>
        <xdr:cNvSpPr txBox="1"/>
      </xdr:nvSpPr>
      <xdr:spPr>
        <a:xfrm>
          <a:off x="16370300" y="943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109831</xdr:rowOff>
    </xdr:from>
    <xdr:to>
      <xdr:col>81</xdr:col>
      <xdr:colOff>101600</xdr:colOff>
      <xdr:row>52</xdr:row>
      <xdr:rowOff>39981</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5430500" y="885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50</xdr:row>
      <xdr:rowOff>56508</xdr:rowOff>
    </xdr:from>
    <xdr:ext cx="59901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181795" y="8629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62626</xdr:rowOff>
    </xdr:from>
    <xdr:to>
      <xdr:col>76</xdr:col>
      <xdr:colOff>165100</xdr:colOff>
      <xdr:row>55</xdr:row>
      <xdr:rowOff>164226</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4541500" y="949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9303</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4325111" y="9267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3661</xdr:rowOff>
    </xdr:from>
    <xdr:to>
      <xdr:col>72</xdr:col>
      <xdr:colOff>38100</xdr:colOff>
      <xdr:row>52</xdr:row>
      <xdr:rowOff>105261</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3652500" y="891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50</xdr:row>
      <xdr:rowOff>121788</xdr:rowOff>
    </xdr:from>
    <xdr:ext cx="599010"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3403795" y="8694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123248</xdr:rowOff>
    </xdr:from>
    <xdr:to>
      <xdr:col>67</xdr:col>
      <xdr:colOff>101600</xdr:colOff>
      <xdr:row>57</xdr:row>
      <xdr:rowOff>53398</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2763500" y="972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69925</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547111" y="9499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a:extLst>
            <a:ext uri="{FF2B5EF4-FFF2-40B4-BE49-F238E27FC236}">
              <a16:creationId xmlns:a16="http://schemas.microsoft.com/office/drawing/2014/main" id="{00000000-0008-0000-0700-00007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94593</xdr:rowOff>
    </xdr:from>
    <xdr:to>
      <xdr:col>85</xdr:col>
      <xdr:colOff>126364</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6317595" y="12267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92775</xdr:rowOff>
    </xdr:from>
    <xdr:ext cx="249299" cy="259045"/>
    <xdr:sp macro="" textlink="">
      <xdr:nvSpPr>
        <xdr:cNvPr id="637" name="災害復旧費最小値テキスト">
          <a:extLst>
            <a:ext uri="{FF2B5EF4-FFF2-40B4-BE49-F238E27FC236}">
              <a16:creationId xmlns:a16="http://schemas.microsoft.com/office/drawing/2014/main" id="{00000000-0008-0000-0700-00007D020000}"/>
            </a:ext>
          </a:extLst>
        </xdr:cNvPr>
        <xdr:cNvSpPr txBox="1"/>
      </xdr:nvSpPr>
      <xdr:spPr>
        <a:xfrm>
          <a:off x="16370300" y="13637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41270</xdr:rowOff>
    </xdr:from>
    <xdr:ext cx="599010" cy="259045"/>
    <xdr:sp macro="" textlink="">
      <xdr:nvSpPr>
        <xdr:cNvPr id="639" name="災害復旧費最大値テキスト">
          <a:extLst>
            <a:ext uri="{FF2B5EF4-FFF2-40B4-BE49-F238E27FC236}">
              <a16:creationId xmlns:a16="http://schemas.microsoft.com/office/drawing/2014/main" id="{00000000-0008-0000-0700-00007F020000}"/>
            </a:ext>
          </a:extLst>
        </xdr:cNvPr>
        <xdr:cNvSpPr txBox="1"/>
      </xdr:nvSpPr>
      <xdr:spPr>
        <a:xfrm>
          <a:off x="16370300" y="12042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346,839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94593</xdr:rowOff>
    </xdr:from>
    <xdr:to>
      <xdr:col>86</xdr:col>
      <xdr:colOff>25400</xdr:colOff>
      <xdr:row>71</xdr:row>
      <xdr:rowOff>94593</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2267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3911</xdr:rowOff>
    </xdr:from>
    <xdr:to>
      <xdr:col>85</xdr:col>
      <xdr:colOff>127000</xdr:colOff>
      <xdr:row>79</xdr:row>
      <xdr:rowOff>14061</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5481300" y="13548461"/>
          <a:ext cx="838200" cy="10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137225</xdr:rowOff>
    </xdr:from>
    <xdr:ext cx="469744" cy="259045"/>
    <xdr:sp macro="" textlink="">
      <xdr:nvSpPr>
        <xdr:cNvPr id="642" name="災害復旧費平均値テキスト">
          <a:extLst>
            <a:ext uri="{FF2B5EF4-FFF2-40B4-BE49-F238E27FC236}">
              <a16:creationId xmlns:a16="http://schemas.microsoft.com/office/drawing/2014/main" id="{00000000-0008-0000-0700-000082020000}"/>
            </a:ext>
          </a:extLst>
        </xdr:cNvPr>
        <xdr:cNvSpPr txBox="1"/>
      </xdr:nvSpPr>
      <xdr:spPr>
        <a:xfrm>
          <a:off x="16370300" y="13510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158798</xdr:rowOff>
    </xdr:from>
    <xdr:to>
      <xdr:col>85</xdr:col>
      <xdr:colOff>177800</xdr:colOff>
      <xdr:row>79</xdr:row>
      <xdr:rowOff>88948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6268700" y="13531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3755</xdr:rowOff>
    </xdr:from>
    <xdr:to>
      <xdr:col>81</xdr:col>
      <xdr:colOff>50800</xdr:colOff>
      <xdr:row>79</xdr:row>
      <xdr:rowOff>14061</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4592300" y="13548305"/>
          <a:ext cx="889000" cy="10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157384</xdr:rowOff>
    </xdr:from>
    <xdr:to>
      <xdr:col>81</xdr:col>
      <xdr:colOff>101600</xdr:colOff>
      <xdr:row>79</xdr:row>
      <xdr:rowOff>87534</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54305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78661</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46428" y="13623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3755</xdr:rowOff>
    </xdr:from>
    <xdr:to>
      <xdr:col>76</xdr:col>
      <xdr:colOff>114300</xdr:colOff>
      <xdr:row>79</xdr:row>
      <xdr:rowOff>24867</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3703300" y="13548305"/>
          <a:ext cx="889000" cy="21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159407</xdr:rowOff>
    </xdr:from>
    <xdr:to>
      <xdr:col>76</xdr:col>
      <xdr:colOff>165100</xdr:colOff>
      <xdr:row>79</xdr:row>
      <xdr:rowOff>89557</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4541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80684</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57428" y="13625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18107</xdr:rowOff>
    </xdr:from>
    <xdr:to>
      <xdr:col>71</xdr:col>
      <xdr:colOff>177800</xdr:colOff>
      <xdr:row>79</xdr:row>
      <xdr:rowOff>24867</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2814300" y="13562657"/>
          <a:ext cx="889000" cy="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162497</xdr:rowOff>
    </xdr:from>
    <xdr:to>
      <xdr:col>72</xdr:col>
      <xdr:colOff>38100</xdr:colOff>
      <xdr:row>79</xdr:row>
      <xdr:rowOff>92647</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3652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83774</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4017" y="13628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158325</xdr:rowOff>
    </xdr:from>
    <xdr:to>
      <xdr:col>67</xdr:col>
      <xdr:colOff>101600</xdr:colOff>
      <xdr:row>79</xdr:row>
      <xdr:rowOff>88475</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2763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79602</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579428" y="13624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124561</xdr:rowOff>
    </xdr:from>
    <xdr:to>
      <xdr:col>85</xdr:col>
      <xdr:colOff>177800</xdr:colOff>
      <xdr:row>79</xdr:row>
      <xdr:rowOff>54711</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6268700" y="134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83938</xdr:rowOff>
    </xdr:from>
    <xdr:ext cx="534377" cy="259045"/>
    <xdr:sp macro="" textlink="">
      <xdr:nvSpPr>
        <xdr:cNvPr id="661" name="災害復旧費該当値テキスト">
          <a:extLst>
            <a:ext uri="{FF2B5EF4-FFF2-40B4-BE49-F238E27FC236}">
              <a16:creationId xmlns:a16="http://schemas.microsoft.com/office/drawing/2014/main" id="{00000000-0008-0000-0700-000095020000}"/>
            </a:ext>
          </a:extLst>
        </xdr:cNvPr>
        <xdr:cNvSpPr txBox="1"/>
      </xdr:nvSpPr>
      <xdr:spPr>
        <a:xfrm>
          <a:off x="16370300" y="13285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134711</xdr:rowOff>
    </xdr:from>
    <xdr:to>
      <xdr:col>81</xdr:col>
      <xdr:colOff>101600</xdr:colOff>
      <xdr:row>79</xdr:row>
      <xdr:rowOff>64861</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5430500" y="1350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81388</xdr:rowOff>
    </xdr:from>
    <xdr:ext cx="469744"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5246428" y="13283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124405</xdr:rowOff>
    </xdr:from>
    <xdr:to>
      <xdr:col>76</xdr:col>
      <xdr:colOff>165100</xdr:colOff>
      <xdr:row>79</xdr:row>
      <xdr:rowOff>54555</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4541500" y="1349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71082</xdr:rowOff>
    </xdr:from>
    <xdr:ext cx="534377"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4325111" y="1327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145517</xdr:rowOff>
    </xdr:from>
    <xdr:to>
      <xdr:col>72</xdr:col>
      <xdr:colOff>38100</xdr:colOff>
      <xdr:row>79</xdr:row>
      <xdr:rowOff>75667</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3652500" y="1351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92194</xdr:rowOff>
    </xdr:from>
    <xdr:ext cx="469744"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3468428" y="13293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138757</xdr:rowOff>
    </xdr:from>
    <xdr:to>
      <xdr:col>67</xdr:col>
      <xdr:colOff>101600</xdr:colOff>
      <xdr:row>79</xdr:row>
      <xdr:rowOff>68907</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2763500" y="1351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85434</xdr:rowOff>
    </xdr:from>
    <xdr:ext cx="469744"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579428" y="13287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4" name="公債費グラフ枠">
          <a:extLst>
            <a:ext uri="{FF2B5EF4-FFF2-40B4-BE49-F238E27FC236}">
              <a16:creationId xmlns:a16="http://schemas.microsoft.com/office/drawing/2014/main" id="{00000000-0008-0000-0700-0000B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98045</xdr:rowOff>
    </xdr:from>
    <xdr:to>
      <xdr:col>85</xdr:col>
      <xdr:colOff>126364</xdr:colOff>
      <xdr:row>98</xdr:row>
      <xdr:rowOff>47264</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6317595" y="15528545"/>
          <a:ext cx="1269" cy="132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51091</xdr:rowOff>
    </xdr:from>
    <xdr:ext cx="534377" cy="259045"/>
    <xdr:sp macro="" textlink="">
      <xdr:nvSpPr>
        <xdr:cNvPr id="696" name="公債費最小値テキスト">
          <a:extLst>
            <a:ext uri="{FF2B5EF4-FFF2-40B4-BE49-F238E27FC236}">
              <a16:creationId xmlns:a16="http://schemas.microsoft.com/office/drawing/2014/main" id="{00000000-0008-0000-0700-0000B8020000}"/>
            </a:ext>
          </a:extLst>
        </xdr:cNvPr>
        <xdr:cNvSpPr txBox="1"/>
      </xdr:nvSpPr>
      <xdr:spPr>
        <a:xfrm>
          <a:off x="16370300" y="1685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47264</xdr:rowOff>
    </xdr:from>
    <xdr:to>
      <xdr:col>86</xdr:col>
      <xdr:colOff>25400</xdr:colOff>
      <xdr:row>98</xdr:row>
      <xdr:rowOff>47264</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684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44722</xdr:rowOff>
    </xdr:from>
    <xdr:ext cx="534377" cy="259045"/>
    <xdr:sp macro="" textlink="">
      <xdr:nvSpPr>
        <xdr:cNvPr id="698" name="公債費最大値テキスト">
          <a:extLst>
            <a:ext uri="{FF2B5EF4-FFF2-40B4-BE49-F238E27FC236}">
              <a16:creationId xmlns:a16="http://schemas.microsoft.com/office/drawing/2014/main" id="{00000000-0008-0000-0700-0000BA020000}"/>
            </a:ext>
          </a:extLst>
        </xdr:cNvPr>
        <xdr:cNvSpPr txBox="1"/>
      </xdr:nvSpPr>
      <xdr:spPr>
        <a:xfrm>
          <a:off x="16370300" y="1530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94,551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98045</xdr:rowOff>
    </xdr:from>
    <xdr:to>
      <xdr:col>86</xdr:col>
      <xdr:colOff>25400</xdr:colOff>
      <xdr:row>90</xdr:row>
      <xdr:rowOff>98045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6230600" y="15528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16077</xdr:rowOff>
    </xdr:from>
    <xdr:to>
      <xdr:col>85</xdr:col>
      <xdr:colOff>127000</xdr:colOff>
      <xdr:row>92</xdr:row>
      <xdr:rowOff>130214</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5481300" y="15789477"/>
          <a:ext cx="838200" cy="11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31126</xdr:rowOff>
    </xdr:from>
    <xdr:ext cx="534377" cy="259045"/>
    <xdr:sp macro="" textlink="">
      <xdr:nvSpPr>
        <xdr:cNvPr id="701" name="公債費平均値テキスト">
          <a:extLst>
            <a:ext uri="{FF2B5EF4-FFF2-40B4-BE49-F238E27FC236}">
              <a16:creationId xmlns:a16="http://schemas.microsoft.com/office/drawing/2014/main" id="{00000000-0008-0000-0700-0000BD020000}"/>
            </a:ext>
          </a:extLst>
        </xdr:cNvPr>
        <xdr:cNvSpPr txBox="1"/>
      </xdr:nvSpPr>
      <xdr:spPr>
        <a:xfrm>
          <a:off x="16370300" y="16490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52699</xdr:rowOff>
    </xdr:from>
    <xdr:to>
      <xdr:col>85</xdr:col>
      <xdr:colOff>177800</xdr:colOff>
      <xdr:row>96</xdr:row>
      <xdr:rowOff>154299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62687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116154</xdr:rowOff>
    </xdr:from>
    <xdr:to>
      <xdr:col>81</xdr:col>
      <xdr:colOff>50800</xdr:colOff>
      <xdr:row>92</xdr:row>
      <xdr:rowOff>130214</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4592300" y="15889554"/>
          <a:ext cx="889000" cy="14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45287</xdr:rowOff>
    </xdr:from>
    <xdr:to>
      <xdr:col>81</xdr:col>
      <xdr:colOff>101600</xdr:colOff>
      <xdr:row>96</xdr:row>
      <xdr:rowOff>146887</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5430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138014</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59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82190</xdr:rowOff>
    </xdr:from>
    <xdr:to>
      <xdr:col>76</xdr:col>
      <xdr:colOff>114300</xdr:colOff>
      <xdr:row>92</xdr:row>
      <xdr:rowOff>116154</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3703300" y="15855590"/>
          <a:ext cx="889000" cy="3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37759</xdr:rowOff>
    </xdr:from>
    <xdr:to>
      <xdr:col>76</xdr:col>
      <xdr:colOff>165100</xdr:colOff>
      <xdr:row>96</xdr:row>
      <xdr:rowOff>139359</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4541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130486</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58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61061</xdr:rowOff>
    </xdr:from>
    <xdr:to>
      <xdr:col>71</xdr:col>
      <xdr:colOff>177800</xdr:colOff>
      <xdr:row>92</xdr:row>
      <xdr:rowOff>82190</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a:off x="12814300" y="15834461"/>
          <a:ext cx="889000" cy="2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41286</xdr:rowOff>
    </xdr:from>
    <xdr:to>
      <xdr:col>72</xdr:col>
      <xdr:colOff>38100</xdr:colOff>
      <xdr:row>96</xdr:row>
      <xdr:rowOff>142886</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3652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134013</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36111" y="1659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44062</xdr:rowOff>
    </xdr:from>
    <xdr:to>
      <xdr:col>67</xdr:col>
      <xdr:colOff>101600</xdr:colOff>
      <xdr:row>96</xdr:row>
      <xdr:rowOff>145662</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2763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136789</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47111" y="1659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136727</xdr:rowOff>
    </xdr:from>
    <xdr:to>
      <xdr:col>85</xdr:col>
      <xdr:colOff>177800</xdr:colOff>
      <xdr:row>92</xdr:row>
      <xdr:rowOff>66877</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6268700" y="1573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159604</xdr:rowOff>
    </xdr:from>
    <xdr:ext cx="534377" cy="259045"/>
    <xdr:sp macro="" textlink="">
      <xdr:nvSpPr>
        <xdr:cNvPr id="720" name="公債費該当値テキスト">
          <a:extLst>
            <a:ext uri="{FF2B5EF4-FFF2-40B4-BE49-F238E27FC236}">
              <a16:creationId xmlns:a16="http://schemas.microsoft.com/office/drawing/2014/main" id="{00000000-0008-0000-0700-0000D0020000}"/>
            </a:ext>
          </a:extLst>
        </xdr:cNvPr>
        <xdr:cNvSpPr txBox="1"/>
      </xdr:nvSpPr>
      <xdr:spPr>
        <a:xfrm>
          <a:off x="16370300" y="15590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79414</xdr:rowOff>
    </xdr:from>
    <xdr:to>
      <xdr:col>81</xdr:col>
      <xdr:colOff>101600</xdr:colOff>
      <xdr:row>93</xdr:row>
      <xdr:rowOff>9564</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5430500" y="1585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26091</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5214111" y="1562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65354</xdr:rowOff>
    </xdr:from>
    <xdr:to>
      <xdr:col>76</xdr:col>
      <xdr:colOff>165100</xdr:colOff>
      <xdr:row>92</xdr:row>
      <xdr:rowOff>166954</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4541500" y="1583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12031</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4325111" y="15613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31390</xdr:rowOff>
    </xdr:from>
    <xdr:to>
      <xdr:col>72</xdr:col>
      <xdr:colOff>38100</xdr:colOff>
      <xdr:row>92</xdr:row>
      <xdr:rowOff>132990</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3652500" y="1580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149517</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3436111" y="1558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10261</xdr:rowOff>
    </xdr:from>
    <xdr:to>
      <xdr:col>67</xdr:col>
      <xdr:colOff>101600</xdr:colOff>
      <xdr:row>92</xdr:row>
      <xdr:rowOff>111861</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2763500" y="1578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128388</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2547111" y="1555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3" name="諸支出金グラフ枠">
          <a:extLst>
            <a:ext uri="{FF2B5EF4-FFF2-40B4-BE49-F238E27FC236}">
              <a16:creationId xmlns:a16="http://schemas.microsoft.com/office/drawing/2014/main" id="{00000000-0008-0000-0700-0000F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18869</xdr:rowOff>
    </xdr:from>
    <xdr:to>
      <xdr:col>116</xdr:col>
      <xdr:colOff>62864</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flipV="1">
          <a:off x="22159595" y="5162369"/>
          <a:ext cx="1269"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113228</xdr:rowOff>
    </xdr:from>
    <xdr:ext cx="249299" cy="259045"/>
    <xdr:sp macro="" textlink="">
      <xdr:nvSpPr>
        <xdr:cNvPr id="755" name="諸支出金最小値テキスト">
          <a:extLst>
            <a:ext uri="{FF2B5EF4-FFF2-40B4-BE49-F238E27FC236}">
              <a16:creationId xmlns:a16="http://schemas.microsoft.com/office/drawing/2014/main" id="{00000000-0008-0000-0700-0000F3020000}"/>
            </a:ext>
          </a:extLst>
        </xdr:cNvPr>
        <xdr:cNvSpPr txBox="1"/>
      </xdr:nvSpPr>
      <xdr:spPr>
        <a:xfrm>
          <a:off x="22212300" y="6799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136996</xdr:rowOff>
    </xdr:from>
    <xdr:ext cx="469744" cy="259045"/>
    <xdr:sp macro="" textlink="">
      <xdr:nvSpPr>
        <xdr:cNvPr id="757" name="諸支出金最大値テキスト">
          <a:extLst>
            <a:ext uri="{FF2B5EF4-FFF2-40B4-BE49-F238E27FC236}">
              <a16:creationId xmlns:a16="http://schemas.microsoft.com/office/drawing/2014/main" id="{00000000-0008-0000-0700-0000F5020000}"/>
            </a:ext>
          </a:extLst>
        </xdr:cNvPr>
        <xdr:cNvSpPr txBox="1"/>
      </xdr:nvSpPr>
      <xdr:spPr>
        <a:xfrm>
          <a:off x="22212300" y="493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18869</xdr:rowOff>
    </xdr:from>
    <xdr:to>
      <xdr:col>116</xdr:col>
      <xdr:colOff>152400</xdr:colOff>
      <xdr:row>30</xdr:row>
      <xdr:rowOff>18869</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2072600" y="516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30678</xdr:rowOff>
    </xdr:from>
    <xdr:ext cx="313932" cy="259045"/>
    <xdr:sp macro="" textlink="">
      <xdr:nvSpPr>
        <xdr:cNvPr id="760" name="諸支出金平均値テキスト">
          <a:extLst>
            <a:ext uri="{FF2B5EF4-FFF2-40B4-BE49-F238E27FC236}">
              <a16:creationId xmlns:a16="http://schemas.microsoft.com/office/drawing/2014/main" id="{00000000-0008-0000-0700-0000F8020000}"/>
            </a:ext>
          </a:extLst>
        </xdr:cNvPr>
        <xdr:cNvSpPr txBox="1"/>
      </xdr:nvSpPr>
      <xdr:spPr>
        <a:xfrm>
          <a:off x="22212300" y="654577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7801</xdr:rowOff>
    </xdr:from>
    <xdr:to>
      <xdr:col>116</xdr:col>
      <xdr:colOff>114300</xdr:colOff>
      <xdr:row>39</xdr:row>
      <xdr:rowOff>109401</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2110700" y="66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131354</xdr:rowOff>
    </xdr:from>
    <xdr:to>
      <xdr:col>112</xdr:col>
      <xdr:colOff>38100</xdr:colOff>
      <xdr:row>39</xdr:row>
      <xdr:rowOff>61504</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21272500" y="664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78031</xdr:rowOff>
    </xdr:from>
    <xdr:ext cx="313932"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66333" y="64216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19776</xdr:rowOff>
    </xdr:from>
    <xdr:to>
      <xdr:col>107</xdr:col>
      <xdr:colOff>101600</xdr:colOff>
      <xdr:row>39</xdr:row>
      <xdr:rowOff>121376</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20383500" y="6706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137903</xdr:rowOff>
    </xdr:from>
    <xdr:ext cx="313932"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77333" y="6481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162923</xdr:rowOff>
    </xdr:from>
    <xdr:to>
      <xdr:col>102</xdr:col>
      <xdr:colOff>165100</xdr:colOff>
      <xdr:row>39</xdr:row>
      <xdr:rowOff>93073</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19494500" y="6678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109600</xdr:rowOff>
    </xdr:from>
    <xdr:ext cx="313932"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88333" y="64532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156391</xdr:rowOff>
    </xdr:from>
    <xdr:to>
      <xdr:col>98</xdr:col>
      <xdr:colOff>38100</xdr:colOff>
      <xdr:row>39</xdr:row>
      <xdr:rowOff>86541</xdr:rowOff>
    </xdr:to>
    <xdr:sp macro="" textlink="">
      <xdr:nvSpPr>
        <xdr:cNvPr id="771" name="フローチャート: 判断 770">
          <a:extLst>
            <a:ext uri="{FF2B5EF4-FFF2-40B4-BE49-F238E27FC236}">
              <a16:creationId xmlns:a16="http://schemas.microsoft.com/office/drawing/2014/main" id="{00000000-0008-0000-0700-000003030000}"/>
            </a:ext>
          </a:extLst>
        </xdr:cNvPr>
        <xdr:cNvSpPr/>
      </xdr:nvSpPr>
      <xdr:spPr>
        <a:xfrm>
          <a:off x="18605500" y="667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103069</xdr:rowOff>
    </xdr:from>
    <xdr:ext cx="313932"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99333" y="64467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157678</xdr:rowOff>
    </xdr:from>
    <xdr:ext cx="249299" cy="259045"/>
    <xdr:sp macro="" textlink="">
      <xdr:nvSpPr>
        <xdr:cNvPr id="779" name="諸支出金該当値テキスト">
          <a:extLst>
            <a:ext uri="{FF2B5EF4-FFF2-40B4-BE49-F238E27FC236}">
              <a16:creationId xmlns:a16="http://schemas.microsoft.com/office/drawing/2014/main" id="{00000000-0008-0000-0700-00000B030000}"/>
            </a:ext>
          </a:extLst>
        </xdr:cNvPr>
        <xdr:cNvSpPr txBox="1"/>
      </xdr:nvSpPr>
      <xdr:spPr>
        <a:xfrm>
          <a:off x="22212300" y="6672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6" name="楕円 785">
          <a:extLst>
            <a:ext uri="{FF2B5EF4-FFF2-40B4-BE49-F238E27FC236}">
              <a16:creationId xmlns:a16="http://schemas.microsoft.com/office/drawing/2014/main" id="{00000000-0008-0000-0700-000012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前年度繰上充用金グラフ枠">
          <a:extLst>
            <a:ext uri="{FF2B5EF4-FFF2-40B4-BE49-F238E27FC236}">
              <a16:creationId xmlns:a16="http://schemas.microsoft.com/office/drawing/2014/main" id="{00000000-0008-0000-0700-00002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4" name="前年度繰上充用金最小値テキスト">
          <a:extLst>
            <a:ext uri="{FF2B5EF4-FFF2-40B4-BE49-F238E27FC236}">
              <a16:creationId xmlns:a16="http://schemas.microsoft.com/office/drawing/2014/main" id="{00000000-0008-0000-0700-00002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6" name="前年度繰上充用金最大値テキスト">
          <a:extLst>
            <a:ext uri="{FF2B5EF4-FFF2-40B4-BE49-F238E27FC236}">
              <a16:creationId xmlns:a16="http://schemas.microsoft.com/office/drawing/2014/main" id="{00000000-0008-0000-0700-00002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9" name="前年度繰上充用金平均値テキスト">
          <a:extLst>
            <a:ext uri="{FF2B5EF4-FFF2-40B4-BE49-F238E27FC236}">
              <a16:creationId xmlns:a16="http://schemas.microsoft.com/office/drawing/2014/main" id="{00000000-0008-0000-0700-00002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7" name="直線コネクタ 816">
          <a:extLst>
            <a:ext uri="{FF2B5EF4-FFF2-40B4-BE49-F238E27FC236}">
              <a16:creationId xmlns:a16="http://schemas.microsoft.com/office/drawing/2014/main" id="{00000000-0008-0000-0700-00003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8" name="前年度繰上充用金該当値テキスト">
          <a:extLst>
            <a:ext uri="{FF2B5EF4-FFF2-40B4-BE49-F238E27FC236}">
              <a16:creationId xmlns:a16="http://schemas.microsoft.com/office/drawing/2014/main" id="{00000000-0008-0000-0700-00003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8" name="正方形/長方形 837">
          <a:extLst>
            <a:ext uri="{FF2B5EF4-FFF2-40B4-BE49-F238E27FC236}">
              <a16:creationId xmlns:a16="http://schemas.microsoft.com/office/drawing/2014/main" id="{00000000-0008-0000-0700-00004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・総務費に係る住民一人当たりのコストは、特別定額給付金事業や高度無線環境整備推進事業等により、前年度より</a:t>
          </a:r>
          <a:r>
            <a:rPr kumimoji="1" lang="en-US" altLang="ja-JP" sz="1300">
              <a:latin typeface="ＭＳ Ｐゴシック" panose="020B0600070205080204" pitchFamily="50" charset="-128"/>
              <a:ea typeface="ＭＳ Ｐゴシック" panose="020B0600070205080204" pitchFamily="50" charset="-128"/>
            </a:rPr>
            <a:t>108,489</a:t>
          </a:r>
          <a:r>
            <a:rPr kumimoji="1" lang="ja-JP" altLang="en-US" sz="1300">
              <a:latin typeface="ＭＳ Ｐゴシック" panose="020B0600070205080204" pitchFamily="50" charset="-128"/>
              <a:ea typeface="ＭＳ Ｐゴシック" panose="020B0600070205080204" pitchFamily="50" charset="-128"/>
            </a:rPr>
            <a:t>円の約</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倍増加となり、類似団体平均を</a:t>
          </a:r>
          <a:r>
            <a:rPr kumimoji="1" lang="en-US" altLang="ja-JP" sz="1300">
              <a:latin typeface="ＭＳ Ｐゴシック" panose="020B0600070205080204" pitchFamily="50" charset="-128"/>
              <a:ea typeface="ＭＳ Ｐゴシック" panose="020B0600070205080204" pitchFamily="50" charset="-128"/>
            </a:rPr>
            <a:t>21,748</a:t>
          </a:r>
          <a:r>
            <a:rPr kumimoji="1" lang="ja-JP" altLang="en-US" sz="1300">
              <a:latin typeface="ＭＳ Ｐゴシック" panose="020B0600070205080204" pitchFamily="50" charset="-128"/>
              <a:ea typeface="ＭＳ Ｐゴシック" panose="020B0600070205080204" pitchFamily="50" charset="-128"/>
            </a:rPr>
            <a:t>円上回っている。</a:t>
          </a:r>
        </a:p>
        <a:p>
          <a:r>
            <a:rPr kumimoji="1" lang="ja-JP" altLang="en-US" sz="1300">
              <a:latin typeface="ＭＳ Ｐゴシック" panose="020B0600070205080204" pitchFamily="50" charset="-128"/>
              <a:ea typeface="ＭＳ Ｐゴシック" panose="020B0600070205080204" pitchFamily="50" charset="-128"/>
            </a:rPr>
            <a:t>・民生費に係る住民一人当たりのコストは、子育て世帯臨時特別給付金事業等により</a:t>
          </a:r>
          <a:r>
            <a:rPr kumimoji="1" lang="en-US" altLang="ja-JP" sz="1300">
              <a:latin typeface="ＭＳ Ｐゴシック" panose="020B0600070205080204" pitchFamily="50" charset="-128"/>
              <a:ea typeface="ＭＳ Ｐゴシック" panose="020B0600070205080204" pitchFamily="50" charset="-128"/>
            </a:rPr>
            <a:t>5,846</a:t>
          </a:r>
          <a:r>
            <a:rPr kumimoji="1" lang="ja-JP" altLang="en-US" sz="1300">
              <a:latin typeface="ＭＳ Ｐゴシック" panose="020B0600070205080204" pitchFamily="50" charset="-128"/>
              <a:ea typeface="ＭＳ Ｐゴシック" panose="020B0600070205080204" pitchFamily="50" charset="-128"/>
            </a:rPr>
            <a:t>円の増加となり、類似団体平均を</a:t>
          </a:r>
          <a:r>
            <a:rPr kumimoji="1" lang="en-US" altLang="ja-JP" sz="1300">
              <a:latin typeface="ＭＳ Ｐゴシック" panose="020B0600070205080204" pitchFamily="50" charset="-128"/>
              <a:ea typeface="ＭＳ Ｐゴシック" panose="020B0600070205080204" pitchFamily="50" charset="-128"/>
            </a:rPr>
            <a:t>37,864</a:t>
          </a:r>
          <a:r>
            <a:rPr kumimoji="1" lang="ja-JP" altLang="en-US" sz="1300">
              <a:latin typeface="ＭＳ Ｐゴシック" panose="020B0600070205080204" pitchFamily="50" charset="-128"/>
              <a:ea typeface="ＭＳ Ｐゴシック" panose="020B0600070205080204" pitchFamily="50" charset="-128"/>
            </a:rPr>
            <a:t>円上回っている。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・農林水産業費に係る住民一人当たりのコストは、畜産物飼育処理加工施設改修工事等により</a:t>
          </a:r>
          <a:r>
            <a:rPr kumimoji="1" lang="en-US" altLang="ja-JP" sz="1300">
              <a:latin typeface="ＭＳ Ｐゴシック" panose="020B0600070205080204" pitchFamily="50" charset="-128"/>
              <a:ea typeface="ＭＳ Ｐゴシック" panose="020B0600070205080204" pitchFamily="50" charset="-128"/>
            </a:rPr>
            <a:t>14,106</a:t>
          </a:r>
          <a:r>
            <a:rPr kumimoji="1" lang="ja-JP" altLang="en-US" sz="1300">
              <a:latin typeface="ＭＳ Ｐゴシック" panose="020B0600070205080204" pitchFamily="50" charset="-128"/>
              <a:ea typeface="ＭＳ Ｐゴシック" panose="020B0600070205080204" pitchFamily="50" charset="-128"/>
            </a:rPr>
            <a:t>円増加となり、類似団体平均を</a:t>
          </a:r>
          <a:r>
            <a:rPr kumimoji="1" lang="en-US" altLang="ja-JP" sz="1300">
              <a:latin typeface="ＭＳ Ｐゴシック" panose="020B0600070205080204" pitchFamily="50" charset="-128"/>
              <a:ea typeface="ＭＳ Ｐゴシック" panose="020B0600070205080204" pitchFamily="50" charset="-128"/>
            </a:rPr>
            <a:t>36,664</a:t>
          </a:r>
          <a:r>
            <a:rPr kumimoji="1" lang="ja-JP" altLang="en-US" sz="1300">
              <a:latin typeface="ＭＳ Ｐゴシック" panose="020B0600070205080204" pitchFamily="50" charset="-128"/>
              <a:ea typeface="ＭＳ Ｐゴシック" panose="020B0600070205080204" pitchFamily="50" charset="-128"/>
            </a:rPr>
            <a:t>円上回っている。</a:t>
          </a:r>
        </a:p>
        <a:p>
          <a:r>
            <a:rPr kumimoji="1" lang="ja-JP" altLang="en-US" sz="1300">
              <a:latin typeface="ＭＳ Ｐゴシック" panose="020B0600070205080204" pitchFamily="50" charset="-128"/>
              <a:ea typeface="ＭＳ Ｐゴシック" panose="020B0600070205080204" pitchFamily="50" charset="-128"/>
            </a:rPr>
            <a:t>・商工費に係る住民一人当たりのコストは、四国西部エリア戦略型観光サービス創出事業等により、前年度より</a:t>
          </a:r>
          <a:r>
            <a:rPr kumimoji="1" lang="en-US" altLang="ja-JP" sz="1300">
              <a:latin typeface="ＭＳ Ｐゴシック" panose="020B0600070205080204" pitchFamily="50" charset="-128"/>
              <a:ea typeface="ＭＳ Ｐゴシック" panose="020B0600070205080204" pitchFamily="50" charset="-128"/>
            </a:rPr>
            <a:t>25,503</a:t>
          </a:r>
          <a:r>
            <a:rPr kumimoji="1" lang="ja-JP" altLang="en-US" sz="1300">
              <a:latin typeface="ＭＳ Ｐゴシック" panose="020B0600070205080204" pitchFamily="50" charset="-128"/>
              <a:ea typeface="ＭＳ Ｐゴシック" panose="020B0600070205080204" pitchFamily="50" charset="-128"/>
            </a:rPr>
            <a:t>円増加となり、類似団体平均を</a:t>
          </a:r>
          <a:r>
            <a:rPr kumimoji="1" lang="en-US" altLang="ja-JP" sz="1300">
              <a:latin typeface="ＭＳ Ｐゴシック" panose="020B0600070205080204" pitchFamily="50" charset="-128"/>
              <a:ea typeface="ＭＳ Ｐゴシック" panose="020B0600070205080204" pitchFamily="50" charset="-128"/>
            </a:rPr>
            <a:t>34,953</a:t>
          </a:r>
          <a:r>
            <a:rPr kumimoji="1" lang="ja-JP" altLang="en-US" sz="1300">
              <a:latin typeface="ＭＳ Ｐゴシック" panose="020B0600070205080204" pitchFamily="50" charset="-128"/>
              <a:ea typeface="ＭＳ Ｐゴシック" panose="020B0600070205080204" pitchFamily="50" charset="-128"/>
            </a:rPr>
            <a:t>円上回っている。</a:t>
          </a:r>
        </a:p>
        <a:p>
          <a:r>
            <a:rPr kumimoji="1" lang="ja-JP" altLang="en-US" sz="1300">
              <a:latin typeface="ＭＳ Ｐゴシック" panose="020B0600070205080204" pitchFamily="50" charset="-128"/>
              <a:ea typeface="ＭＳ Ｐゴシック" panose="020B0600070205080204" pitchFamily="50" charset="-128"/>
            </a:rPr>
            <a:t>・教育費に係る住民一人当たりのコストは、伊野小学校プール・体育館、給食センター改築工事の終了等により、前年度より</a:t>
          </a:r>
          <a:r>
            <a:rPr kumimoji="1" lang="en-US" altLang="ja-JP" sz="1300">
              <a:latin typeface="ＭＳ Ｐゴシック" panose="020B0600070205080204" pitchFamily="50" charset="-128"/>
              <a:ea typeface="ＭＳ Ｐゴシック" panose="020B0600070205080204" pitchFamily="50" charset="-128"/>
            </a:rPr>
            <a:t>51,109</a:t>
          </a:r>
          <a:r>
            <a:rPr kumimoji="1" lang="ja-JP" altLang="en-US" sz="1300">
              <a:latin typeface="ＭＳ Ｐゴシック" panose="020B0600070205080204" pitchFamily="50" charset="-128"/>
              <a:ea typeface="ＭＳ Ｐゴシック" panose="020B0600070205080204" pitchFamily="50" charset="-128"/>
            </a:rPr>
            <a:t>円減少となったが、類似団体平均を</a:t>
          </a:r>
          <a:r>
            <a:rPr kumimoji="1" lang="en-US" altLang="ja-JP" sz="1300">
              <a:latin typeface="ＭＳ Ｐゴシック" panose="020B0600070205080204" pitchFamily="50" charset="-128"/>
              <a:ea typeface="ＭＳ Ｐゴシック" panose="020B0600070205080204" pitchFamily="50" charset="-128"/>
            </a:rPr>
            <a:t>6,762</a:t>
          </a:r>
          <a:r>
            <a:rPr kumimoji="1" lang="ja-JP" altLang="en-US" sz="1300">
              <a:latin typeface="ＭＳ Ｐゴシック" panose="020B0600070205080204" pitchFamily="50" charset="-128"/>
              <a:ea typeface="ＭＳ Ｐゴシック" panose="020B0600070205080204" pitchFamily="50" charset="-128"/>
            </a:rPr>
            <a:t>円上回っている。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・公債費に係る住民一人当たりのコストは、、合併特例事業債や緊急防災・減債事業債償還額の増により、前年度より</a:t>
          </a:r>
          <a:r>
            <a:rPr kumimoji="1" lang="en-US" altLang="ja-JP" sz="1300">
              <a:latin typeface="ＭＳ Ｐゴシック" panose="020B0600070205080204" pitchFamily="50" charset="-128"/>
              <a:ea typeface="ＭＳ Ｐゴシック" panose="020B0600070205080204" pitchFamily="50" charset="-128"/>
            </a:rPr>
            <a:t>6,990</a:t>
          </a:r>
          <a:r>
            <a:rPr kumimoji="1" lang="ja-JP" altLang="en-US" sz="1300">
              <a:latin typeface="ＭＳ Ｐゴシック" panose="020B0600070205080204" pitchFamily="50" charset="-128"/>
              <a:ea typeface="ＭＳ Ｐゴシック" panose="020B0600070205080204" pitchFamily="50" charset="-128"/>
            </a:rPr>
            <a:t>円増加となり、類似団体平均を</a:t>
          </a:r>
          <a:r>
            <a:rPr kumimoji="1" lang="en-US" altLang="ja-JP" sz="1300">
              <a:latin typeface="ＭＳ Ｐゴシック" panose="020B0600070205080204" pitchFamily="50" charset="-128"/>
              <a:ea typeface="ＭＳ Ｐゴシック" panose="020B0600070205080204" pitchFamily="50" charset="-128"/>
            </a:rPr>
            <a:t>47,354</a:t>
          </a:r>
          <a:r>
            <a:rPr kumimoji="1" lang="ja-JP" altLang="en-US" sz="1300">
              <a:latin typeface="ＭＳ Ｐゴシック" panose="020B0600070205080204" pitchFamily="50" charset="-128"/>
              <a:ea typeface="ＭＳ Ｐゴシック" panose="020B0600070205080204" pitchFamily="50" charset="-128"/>
            </a:rPr>
            <a:t>円上回っている。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高知県いの町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令和２年度は、新型コロナウイルス感染症の影響による事業中止や補助事業の増加等により、財政調整基金の取り崩しは行わなかった。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実質収支額は昨年度より</a:t>
          </a:r>
          <a:r>
            <a:rPr kumimoji="1" lang="en-US" altLang="ja-JP" sz="1400">
              <a:latin typeface="ＭＳ ゴシック" pitchFamily="49" charset="-128"/>
              <a:ea typeface="ＭＳ ゴシック" pitchFamily="49" charset="-128"/>
            </a:rPr>
            <a:t>33,928</a:t>
          </a:r>
          <a:r>
            <a:rPr kumimoji="1" lang="ja-JP" altLang="en-US" sz="1400">
              <a:latin typeface="ＭＳ ゴシック" pitchFamily="49" charset="-128"/>
              <a:ea typeface="ＭＳ ゴシック" pitchFamily="49" charset="-128"/>
            </a:rPr>
            <a:t>千円の減額となり、標準財政規模に占める割合では</a:t>
          </a:r>
          <a:r>
            <a:rPr kumimoji="1" lang="en-US" altLang="ja-JP" sz="1400">
              <a:latin typeface="ＭＳ ゴシック" pitchFamily="49" charset="-128"/>
              <a:ea typeface="ＭＳ ゴシック" pitchFamily="49" charset="-128"/>
            </a:rPr>
            <a:t>0.79</a:t>
          </a:r>
          <a:r>
            <a:rPr kumimoji="1" lang="ja-JP" altLang="en-US" sz="1400">
              <a:latin typeface="ＭＳ ゴシック" pitchFamily="49" charset="-128"/>
              <a:ea typeface="ＭＳ ゴシック" pitchFamily="49" charset="-128"/>
            </a:rPr>
            <a:t>ポイントの減少となった。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事務事業の見直し・統廃合など歳出の合理化等、行財政改革を推進し、健全な行財政運営に努めていく。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高知県いの町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現在まで全ての会計において黒字であり赤字比率は無いが、今後も事務事業の見直し・統廃合など歳出の合理化等行財政改革を推進し、公営企業等については、独立採算の原則に立ち使用料の改定や確保を図り、財政の健全化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17972486</v>
      </c>
      <c r="BO4" s="426"/>
      <c r="BP4" s="426"/>
      <c r="BQ4" s="426"/>
      <c r="BR4" s="426"/>
      <c r="BS4" s="426"/>
      <c r="BT4" s="426"/>
      <c r="BU4" s="427"/>
      <c r="BV4" s="425">
        <v>15905599</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2.2999999999999998</v>
      </c>
      <c r="CU4" s="610"/>
      <c r="CV4" s="610"/>
      <c r="CW4" s="610"/>
      <c r="CX4" s="610"/>
      <c r="CY4" s="610"/>
      <c r="CZ4" s="610"/>
      <c r="DA4" s="611"/>
      <c r="DB4" s="609">
        <v>3.1</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17685380</v>
      </c>
      <c r="BO5" s="431"/>
      <c r="BP5" s="431"/>
      <c r="BQ5" s="431"/>
      <c r="BR5" s="431"/>
      <c r="BS5" s="431"/>
      <c r="BT5" s="431"/>
      <c r="BU5" s="432"/>
      <c r="BV5" s="430">
        <v>15542075</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92.2</v>
      </c>
      <c r="CU5" s="401"/>
      <c r="CV5" s="401"/>
      <c r="CW5" s="401"/>
      <c r="CX5" s="401"/>
      <c r="CY5" s="401"/>
      <c r="CZ5" s="401"/>
      <c r="DA5" s="402"/>
      <c r="DB5" s="400">
        <v>95.3</v>
      </c>
      <c r="DC5" s="401"/>
      <c r="DD5" s="401"/>
      <c r="DE5" s="401"/>
      <c r="DF5" s="401"/>
      <c r="DG5" s="401"/>
      <c r="DH5" s="401"/>
      <c r="DI5" s="402"/>
      <c r="DJ5" s="186"/>
      <c r="DK5" s="186"/>
      <c r="DL5" s="186"/>
      <c r="DM5" s="186"/>
      <c r="DN5" s="186"/>
      <c r="DO5" s="186"/>
    </row>
    <row r="6" spans="1:119" ht="18.75" customHeight="1" x14ac:dyDescent="0.15">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102</v>
      </c>
      <c r="AV6" s="488"/>
      <c r="AW6" s="488"/>
      <c r="AX6" s="488"/>
      <c r="AY6" s="410" t="s">
        <v>103</v>
      </c>
      <c r="AZ6" s="411"/>
      <c r="BA6" s="411"/>
      <c r="BB6" s="411"/>
      <c r="BC6" s="411"/>
      <c r="BD6" s="411"/>
      <c r="BE6" s="411"/>
      <c r="BF6" s="411"/>
      <c r="BG6" s="411"/>
      <c r="BH6" s="411"/>
      <c r="BI6" s="411"/>
      <c r="BJ6" s="411"/>
      <c r="BK6" s="411"/>
      <c r="BL6" s="411"/>
      <c r="BM6" s="412"/>
      <c r="BN6" s="430">
        <v>287106</v>
      </c>
      <c r="BO6" s="431"/>
      <c r="BP6" s="431"/>
      <c r="BQ6" s="431"/>
      <c r="BR6" s="431"/>
      <c r="BS6" s="431"/>
      <c r="BT6" s="431"/>
      <c r="BU6" s="432"/>
      <c r="BV6" s="430">
        <v>363524</v>
      </c>
      <c r="BW6" s="431"/>
      <c r="BX6" s="431"/>
      <c r="BY6" s="431"/>
      <c r="BZ6" s="431"/>
      <c r="CA6" s="431"/>
      <c r="CB6" s="431"/>
      <c r="CC6" s="432"/>
      <c r="CD6" s="439" t="s">
        <v>104</v>
      </c>
      <c r="CE6" s="440"/>
      <c r="CF6" s="440"/>
      <c r="CG6" s="440"/>
      <c r="CH6" s="440"/>
      <c r="CI6" s="440"/>
      <c r="CJ6" s="440"/>
      <c r="CK6" s="440"/>
      <c r="CL6" s="440"/>
      <c r="CM6" s="440"/>
      <c r="CN6" s="440"/>
      <c r="CO6" s="440"/>
      <c r="CP6" s="440"/>
      <c r="CQ6" s="440"/>
      <c r="CR6" s="440"/>
      <c r="CS6" s="441"/>
      <c r="CT6" s="583">
        <v>95.6</v>
      </c>
      <c r="CU6" s="584"/>
      <c r="CV6" s="584"/>
      <c r="CW6" s="584"/>
      <c r="CX6" s="584"/>
      <c r="CY6" s="584"/>
      <c r="CZ6" s="584"/>
      <c r="DA6" s="585"/>
      <c r="DB6" s="583">
        <v>99.3</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105</v>
      </c>
      <c r="AN7" s="404"/>
      <c r="AO7" s="404"/>
      <c r="AP7" s="404"/>
      <c r="AQ7" s="404"/>
      <c r="AR7" s="404"/>
      <c r="AS7" s="404"/>
      <c r="AT7" s="405"/>
      <c r="AU7" s="487" t="s">
        <v>106</v>
      </c>
      <c r="AV7" s="488"/>
      <c r="AW7" s="488"/>
      <c r="AX7" s="488"/>
      <c r="AY7" s="410" t="s">
        <v>107</v>
      </c>
      <c r="AZ7" s="411"/>
      <c r="BA7" s="411"/>
      <c r="BB7" s="411"/>
      <c r="BC7" s="411"/>
      <c r="BD7" s="411"/>
      <c r="BE7" s="411"/>
      <c r="BF7" s="411"/>
      <c r="BG7" s="411"/>
      <c r="BH7" s="411"/>
      <c r="BI7" s="411"/>
      <c r="BJ7" s="411"/>
      <c r="BK7" s="411"/>
      <c r="BL7" s="411"/>
      <c r="BM7" s="412"/>
      <c r="BN7" s="430">
        <v>97205</v>
      </c>
      <c r="BO7" s="431"/>
      <c r="BP7" s="431"/>
      <c r="BQ7" s="431"/>
      <c r="BR7" s="431"/>
      <c r="BS7" s="431"/>
      <c r="BT7" s="431"/>
      <c r="BU7" s="432"/>
      <c r="BV7" s="430">
        <v>139695</v>
      </c>
      <c r="BW7" s="431"/>
      <c r="BX7" s="431"/>
      <c r="BY7" s="431"/>
      <c r="BZ7" s="431"/>
      <c r="CA7" s="431"/>
      <c r="CB7" s="431"/>
      <c r="CC7" s="432"/>
      <c r="CD7" s="439" t="s">
        <v>108</v>
      </c>
      <c r="CE7" s="440"/>
      <c r="CF7" s="440"/>
      <c r="CG7" s="440"/>
      <c r="CH7" s="440"/>
      <c r="CI7" s="440"/>
      <c r="CJ7" s="440"/>
      <c r="CK7" s="440"/>
      <c r="CL7" s="440"/>
      <c r="CM7" s="440"/>
      <c r="CN7" s="440"/>
      <c r="CO7" s="440"/>
      <c r="CP7" s="440"/>
      <c r="CQ7" s="440"/>
      <c r="CR7" s="440"/>
      <c r="CS7" s="441"/>
      <c r="CT7" s="430">
        <v>8177579</v>
      </c>
      <c r="CU7" s="431"/>
      <c r="CV7" s="431"/>
      <c r="CW7" s="431"/>
      <c r="CX7" s="431"/>
      <c r="CY7" s="431"/>
      <c r="CZ7" s="431"/>
      <c r="DA7" s="432"/>
      <c r="DB7" s="430">
        <v>7199334</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109</v>
      </c>
      <c r="AN8" s="404"/>
      <c r="AO8" s="404"/>
      <c r="AP8" s="404"/>
      <c r="AQ8" s="404"/>
      <c r="AR8" s="404"/>
      <c r="AS8" s="404"/>
      <c r="AT8" s="405"/>
      <c r="AU8" s="487" t="s">
        <v>102</v>
      </c>
      <c r="AV8" s="488"/>
      <c r="AW8" s="488"/>
      <c r="AX8" s="488"/>
      <c r="AY8" s="410" t="s">
        <v>110</v>
      </c>
      <c r="AZ8" s="411"/>
      <c r="BA8" s="411"/>
      <c r="BB8" s="411"/>
      <c r="BC8" s="411"/>
      <c r="BD8" s="411"/>
      <c r="BE8" s="411"/>
      <c r="BF8" s="411"/>
      <c r="BG8" s="411"/>
      <c r="BH8" s="411"/>
      <c r="BI8" s="411"/>
      <c r="BJ8" s="411"/>
      <c r="BK8" s="411"/>
      <c r="BL8" s="411"/>
      <c r="BM8" s="412"/>
      <c r="BN8" s="430">
        <v>189901</v>
      </c>
      <c r="BO8" s="431"/>
      <c r="BP8" s="431"/>
      <c r="BQ8" s="431"/>
      <c r="BR8" s="431"/>
      <c r="BS8" s="431"/>
      <c r="BT8" s="431"/>
      <c r="BU8" s="432"/>
      <c r="BV8" s="430">
        <v>223829</v>
      </c>
      <c r="BW8" s="431"/>
      <c r="BX8" s="431"/>
      <c r="BY8" s="431"/>
      <c r="BZ8" s="431"/>
      <c r="CA8" s="431"/>
      <c r="CB8" s="431"/>
      <c r="CC8" s="432"/>
      <c r="CD8" s="439" t="s">
        <v>111</v>
      </c>
      <c r="CE8" s="440"/>
      <c r="CF8" s="440"/>
      <c r="CG8" s="440"/>
      <c r="CH8" s="440"/>
      <c r="CI8" s="440"/>
      <c r="CJ8" s="440"/>
      <c r="CK8" s="440"/>
      <c r="CL8" s="440"/>
      <c r="CM8" s="440"/>
      <c r="CN8" s="440"/>
      <c r="CO8" s="440"/>
      <c r="CP8" s="440"/>
      <c r="CQ8" s="440"/>
      <c r="CR8" s="440"/>
      <c r="CS8" s="441"/>
      <c r="CT8" s="543">
        <v>0.36</v>
      </c>
      <c r="CU8" s="544"/>
      <c r="CV8" s="544"/>
      <c r="CW8" s="544"/>
      <c r="CX8" s="544"/>
      <c r="CY8" s="544"/>
      <c r="CZ8" s="544"/>
      <c r="DA8" s="545"/>
      <c r="DB8" s="543">
        <v>0.36</v>
      </c>
      <c r="DC8" s="544"/>
      <c r="DD8" s="544"/>
      <c r="DE8" s="544"/>
      <c r="DF8" s="544"/>
      <c r="DG8" s="544"/>
      <c r="DH8" s="544"/>
      <c r="DI8" s="545"/>
      <c r="DJ8" s="186"/>
      <c r="DK8" s="186"/>
      <c r="DL8" s="186"/>
      <c r="DM8" s="186"/>
      <c r="DN8" s="186"/>
      <c r="DO8" s="186"/>
    </row>
    <row r="9" spans="1:119" ht="18.75" customHeight="1" thickBot="1" x14ac:dyDescent="0.2">
      <c r="A9" s="187"/>
      <c r="B9" s="572" t="s">
        <v>112</v>
      </c>
      <c r="C9" s="573"/>
      <c r="D9" s="573"/>
      <c r="E9" s="573"/>
      <c r="F9" s="573"/>
      <c r="G9" s="573"/>
      <c r="H9" s="573"/>
      <c r="I9" s="573"/>
      <c r="J9" s="573"/>
      <c r="K9" s="493"/>
      <c r="L9" s="574" t="s">
        <v>113</v>
      </c>
      <c r="M9" s="575"/>
      <c r="N9" s="575"/>
      <c r="O9" s="575"/>
      <c r="P9" s="575"/>
      <c r="Q9" s="576"/>
      <c r="R9" s="577">
        <v>21374</v>
      </c>
      <c r="S9" s="578"/>
      <c r="T9" s="578"/>
      <c r="U9" s="578"/>
      <c r="V9" s="579"/>
      <c r="W9" s="509" t="s">
        <v>114</v>
      </c>
      <c r="X9" s="510"/>
      <c r="Y9" s="510"/>
      <c r="Z9" s="510"/>
      <c r="AA9" s="510"/>
      <c r="AB9" s="510"/>
      <c r="AC9" s="510"/>
      <c r="AD9" s="510"/>
      <c r="AE9" s="510"/>
      <c r="AF9" s="510"/>
      <c r="AG9" s="510"/>
      <c r="AH9" s="510"/>
      <c r="AI9" s="510"/>
      <c r="AJ9" s="510"/>
      <c r="AK9" s="510"/>
      <c r="AL9" s="580"/>
      <c r="AM9" s="499" t="s">
        <v>115</v>
      </c>
      <c r="AN9" s="404"/>
      <c r="AO9" s="404"/>
      <c r="AP9" s="404"/>
      <c r="AQ9" s="404"/>
      <c r="AR9" s="404"/>
      <c r="AS9" s="404"/>
      <c r="AT9" s="405"/>
      <c r="AU9" s="487" t="s">
        <v>102</v>
      </c>
      <c r="AV9" s="488"/>
      <c r="AW9" s="488"/>
      <c r="AX9" s="488"/>
      <c r="AY9" s="410" t="s">
        <v>116</v>
      </c>
      <c r="AZ9" s="411"/>
      <c r="BA9" s="411"/>
      <c r="BB9" s="411"/>
      <c r="BC9" s="411"/>
      <c r="BD9" s="411"/>
      <c r="BE9" s="411"/>
      <c r="BF9" s="411"/>
      <c r="BG9" s="411"/>
      <c r="BH9" s="411"/>
      <c r="BI9" s="411"/>
      <c r="BJ9" s="411"/>
      <c r="BK9" s="411"/>
      <c r="BL9" s="411"/>
      <c r="BM9" s="412"/>
      <c r="BN9" s="430">
        <v>-33928</v>
      </c>
      <c r="BO9" s="431"/>
      <c r="BP9" s="431"/>
      <c r="BQ9" s="431"/>
      <c r="BR9" s="431"/>
      <c r="BS9" s="431"/>
      <c r="BT9" s="431"/>
      <c r="BU9" s="432"/>
      <c r="BV9" s="430">
        <v>13162</v>
      </c>
      <c r="BW9" s="431"/>
      <c r="BX9" s="431"/>
      <c r="BY9" s="431"/>
      <c r="BZ9" s="431"/>
      <c r="CA9" s="431"/>
      <c r="CB9" s="431"/>
      <c r="CC9" s="432"/>
      <c r="CD9" s="439" t="s">
        <v>117</v>
      </c>
      <c r="CE9" s="440"/>
      <c r="CF9" s="440"/>
      <c r="CG9" s="440"/>
      <c r="CH9" s="440"/>
      <c r="CI9" s="440"/>
      <c r="CJ9" s="440"/>
      <c r="CK9" s="440"/>
      <c r="CL9" s="440"/>
      <c r="CM9" s="440"/>
      <c r="CN9" s="440"/>
      <c r="CO9" s="440"/>
      <c r="CP9" s="440"/>
      <c r="CQ9" s="440"/>
      <c r="CR9" s="440"/>
      <c r="CS9" s="441"/>
      <c r="CT9" s="400">
        <v>18.2</v>
      </c>
      <c r="CU9" s="401"/>
      <c r="CV9" s="401"/>
      <c r="CW9" s="401"/>
      <c r="CX9" s="401"/>
      <c r="CY9" s="401"/>
      <c r="CZ9" s="401"/>
      <c r="DA9" s="402"/>
      <c r="DB9" s="400">
        <v>16.899999999999999</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118</v>
      </c>
      <c r="M10" s="404"/>
      <c r="N10" s="404"/>
      <c r="O10" s="404"/>
      <c r="P10" s="404"/>
      <c r="Q10" s="405"/>
      <c r="R10" s="406">
        <v>22767</v>
      </c>
      <c r="S10" s="407"/>
      <c r="T10" s="407"/>
      <c r="U10" s="407"/>
      <c r="V10" s="409"/>
      <c r="W10" s="581"/>
      <c r="X10" s="392"/>
      <c r="Y10" s="392"/>
      <c r="Z10" s="392"/>
      <c r="AA10" s="392"/>
      <c r="AB10" s="392"/>
      <c r="AC10" s="392"/>
      <c r="AD10" s="392"/>
      <c r="AE10" s="392"/>
      <c r="AF10" s="392"/>
      <c r="AG10" s="392"/>
      <c r="AH10" s="392"/>
      <c r="AI10" s="392"/>
      <c r="AJ10" s="392"/>
      <c r="AK10" s="392"/>
      <c r="AL10" s="582"/>
      <c r="AM10" s="499" t="s">
        <v>119</v>
      </c>
      <c r="AN10" s="404"/>
      <c r="AO10" s="404"/>
      <c r="AP10" s="404"/>
      <c r="AQ10" s="404"/>
      <c r="AR10" s="404"/>
      <c r="AS10" s="404"/>
      <c r="AT10" s="405"/>
      <c r="AU10" s="487" t="s">
        <v>120</v>
      </c>
      <c r="AV10" s="488"/>
      <c r="AW10" s="488"/>
      <c r="AX10" s="488"/>
      <c r="AY10" s="410" t="s">
        <v>121</v>
      </c>
      <c r="AZ10" s="411"/>
      <c r="BA10" s="411"/>
      <c r="BB10" s="411"/>
      <c r="BC10" s="411"/>
      <c r="BD10" s="411"/>
      <c r="BE10" s="411"/>
      <c r="BF10" s="411"/>
      <c r="BG10" s="411"/>
      <c r="BH10" s="411"/>
      <c r="BI10" s="411"/>
      <c r="BJ10" s="411"/>
      <c r="BK10" s="411"/>
      <c r="BL10" s="411"/>
      <c r="BM10" s="412"/>
      <c r="BN10" s="430">
        <v>5805</v>
      </c>
      <c r="BO10" s="431"/>
      <c r="BP10" s="431"/>
      <c r="BQ10" s="431"/>
      <c r="BR10" s="431"/>
      <c r="BS10" s="431"/>
      <c r="BT10" s="431"/>
      <c r="BU10" s="432"/>
      <c r="BV10" s="430">
        <v>4862</v>
      </c>
      <c r="BW10" s="431"/>
      <c r="BX10" s="431"/>
      <c r="BY10" s="431"/>
      <c r="BZ10" s="431"/>
      <c r="CA10" s="431"/>
      <c r="CB10" s="431"/>
      <c r="CC10" s="432"/>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123</v>
      </c>
      <c r="M11" s="477"/>
      <c r="N11" s="477"/>
      <c r="O11" s="477"/>
      <c r="P11" s="477"/>
      <c r="Q11" s="478"/>
      <c r="R11" s="569" t="s">
        <v>124</v>
      </c>
      <c r="S11" s="570"/>
      <c r="T11" s="570"/>
      <c r="U11" s="570"/>
      <c r="V11" s="571"/>
      <c r="W11" s="581"/>
      <c r="X11" s="392"/>
      <c r="Y11" s="392"/>
      <c r="Z11" s="392"/>
      <c r="AA11" s="392"/>
      <c r="AB11" s="392"/>
      <c r="AC11" s="392"/>
      <c r="AD11" s="392"/>
      <c r="AE11" s="392"/>
      <c r="AF11" s="392"/>
      <c r="AG11" s="392"/>
      <c r="AH11" s="392"/>
      <c r="AI11" s="392"/>
      <c r="AJ11" s="392"/>
      <c r="AK11" s="392"/>
      <c r="AL11" s="582"/>
      <c r="AM11" s="499" t="s">
        <v>125</v>
      </c>
      <c r="AN11" s="404"/>
      <c r="AO11" s="404"/>
      <c r="AP11" s="404"/>
      <c r="AQ11" s="404"/>
      <c r="AR11" s="404"/>
      <c r="AS11" s="404"/>
      <c r="AT11" s="405"/>
      <c r="AU11" s="487" t="s">
        <v>126</v>
      </c>
      <c r="AV11" s="488"/>
      <c r="AW11" s="488"/>
      <c r="AX11" s="488"/>
      <c r="AY11" s="410" t="s">
        <v>127</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128</v>
      </c>
      <c r="CE11" s="440"/>
      <c r="CF11" s="440"/>
      <c r="CG11" s="440"/>
      <c r="CH11" s="440"/>
      <c r="CI11" s="440"/>
      <c r="CJ11" s="440"/>
      <c r="CK11" s="440"/>
      <c r="CL11" s="440"/>
      <c r="CM11" s="440"/>
      <c r="CN11" s="440"/>
      <c r="CO11" s="440"/>
      <c r="CP11" s="440"/>
      <c r="CQ11" s="440"/>
      <c r="CR11" s="440"/>
      <c r="CS11" s="441"/>
      <c r="CT11" s="543" t="s">
        <v>129</v>
      </c>
      <c r="CU11" s="544"/>
      <c r="CV11" s="544"/>
      <c r="CW11" s="544"/>
      <c r="CX11" s="544"/>
      <c r="CY11" s="544"/>
      <c r="CZ11" s="544"/>
      <c r="DA11" s="545"/>
      <c r="DB11" s="543" t="s">
        <v>130</v>
      </c>
      <c r="DC11" s="544"/>
      <c r="DD11" s="544"/>
      <c r="DE11" s="544"/>
      <c r="DF11" s="544"/>
      <c r="DG11" s="544"/>
      <c r="DH11" s="544"/>
      <c r="DI11" s="545"/>
      <c r="DJ11" s="186"/>
      <c r="DK11" s="186"/>
      <c r="DL11" s="186"/>
      <c r="DM11" s="186"/>
      <c r="DN11" s="186"/>
      <c r="DO11" s="186"/>
    </row>
    <row r="12" spans="1:119" ht="18.75" customHeight="1" x14ac:dyDescent="0.15">
      <c r="A12" s="187"/>
      <c r="B12" s="546" t="s">
        <v>131</v>
      </c>
      <c r="C12" s="547"/>
      <c r="D12" s="547"/>
      <c r="E12" s="547"/>
      <c r="F12" s="547"/>
      <c r="G12" s="547"/>
      <c r="H12" s="547"/>
      <c r="I12" s="547"/>
      <c r="J12" s="547"/>
      <c r="K12" s="548"/>
      <c r="L12" s="555" t="s">
        <v>132</v>
      </c>
      <c r="M12" s="556"/>
      <c r="N12" s="556"/>
      <c r="O12" s="556"/>
      <c r="P12" s="556"/>
      <c r="Q12" s="557"/>
      <c r="R12" s="558">
        <v>22235</v>
      </c>
      <c r="S12" s="559"/>
      <c r="T12" s="559"/>
      <c r="U12" s="559"/>
      <c r="V12" s="560"/>
      <c r="W12" s="561" t="s">
        <v>1</v>
      </c>
      <c r="X12" s="488"/>
      <c r="Y12" s="488"/>
      <c r="Z12" s="488"/>
      <c r="AA12" s="488"/>
      <c r="AB12" s="562"/>
      <c r="AC12" s="563" t="s">
        <v>133</v>
      </c>
      <c r="AD12" s="564"/>
      <c r="AE12" s="564"/>
      <c r="AF12" s="564"/>
      <c r="AG12" s="565"/>
      <c r="AH12" s="563" t="s">
        <v>134</v>
      </c>
      <c r="AI12" s="564"/>
      <c r="AJ12" s="564"/>
      <c r="AK12" s="564"/>
      <c r="AL12" s="566"/>
      <c r="AM12" s="499" t="s">
        <v>135</v>
      </c>
      <c r="AN12" s="404"/>
      <c r="AO12" s="404"/>
      <c r="AP12" s="404"/>
      <c r="AQ12" s="404"/>
      <c r="AR12" s="404"/>
      <c r="AS12" s="404"/>
      <c r="AT12" s="405"/>
      <c r="AU12" s="487" t="s">
        <v>126</v>
      </c>
      <c r="AV12" s="488"/>
      <c r="AW12" s="488"/>
      <c r="AX12" s="488"/>
      <c r="AY12" s="410" t="s">
        <v>136</v>
      </c>
      <c r="AZ12" s="411"/>
      <c r="BA12" s="411"/>
      <c r="BB12" s="411"/>
      <c r="BC12" s="411"/>
      <c r="BD12" s="411"/>
      <c r="BE12" s="411"/>
      <c r="BF12" s="411"/>
      <c r="BG12" s="411"/>
      <c r="BH12" s="411"/>
      <c r="BI12" s="411"/>
      <c r="BJ12" s="411"/>
      <c r="BK12" s="411"/>
      <c r="BL12" s="411"/>
      <c r="BM12" s="412"/>
      <c r="BN12" s="430">
        <v>0</v>
      </c>
      <c r="BO12" s="431"/>
      <c r="BP12" s="431"/>
      <c r="BQ12" s="431"/>
      <c r="BR12" s="431"/>
      <c r="BS12" s="431"/>
      <c r="BT12" s="431"/>
      <c r="BU12" s="432"/>
      <c r="BV12" s="430">
        <v>468000</v>
      </c>
      <c r="BW12" s="431"/>
      <c r="BX12" s="431"/>
      <c r="BY12" s="431"/>
      <c r="BZ12" s="431"/>
      <c r="CA12" s="431"/>
      <c r="CB12" s="431"/>
      <c r="CC12" s="432"/>
      <c r="CD12" s="439" t="s">
        <v>137</v>
      </c>
      <c r="CE12" s="440"/>
      <c r="CF12" s="440"/>
      <c r="CG12" s="440"/>
      <c r="CH12" s="440"/>
      <c r="CI12" s="440"/>
      <c r="CJ12" s="440"/>
      <c r="CK12" s="440"/>
      <c r="CL12" s="440"/>
      <c r="CM12" s="440"/>
      <c r="CN12" s="440"/>
      <c r="CO12" s="440"/>
      <c r="CP12" s="440"/>
      <c r="CQ12" s="440"/>
      <c r="CR12" s="440"/>
      <c r="CS12" s="441"/>
      <c r="CT12" s="543" t="s">
        <v>138</v>
      </c>
      <c r="CU12" s="544"/>
      <c r="CV12" s="544"/>
      <c r="CW12" s="544"/>
      <c r="CX12" s="544"/>
      <c r="CY12" s="544"/>
      <c r="CZ12" s="544"/>
      <c r="DA12" s="545"/>
      <c r="DB12" s="543" t="s">
        <v>130</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139</v>
      </c>
      <c r="N13" s="531"/>
      <c r="O13" s="531"/>
      <c r="P13" s="531"/>
      <c r="Q13" s="532"/>
      <c r="R13" s="533">
        <v>22201</v>
      </c>
      <c r="S13" s="534"/>
      <c r="T13" s="534"/>
      <c r="U13" s="534"/>
      <c r="V13" s="535"/>
      <c r="W13" s="521" t="s">
        <v>140</v>
      </c>
      <c r="X13" s="443"/>
      <c r="Y13" s="443"/>
      <c r="Z13" s="443"/>
      <c r="AA13" s="443"/>
      <c r="AB13" s="444"/>
      <c r="AC13" s="406">
        <v>812</v>
      </c>
      <c r="AD13" s="407"/>
      <c r="AE13" s="407"/>
      <c r="AF13" s="407"/>
      <c r="AG13" s="408"/>
      <c r="AH13" s="406">
        <v>966</v>
      </c>
      <c r="AI13" s="407"/>
      <c r="AJ13" s="407"/>
      <c r="AK13" s="407"/>
      <c r="AL13" s="409"/>
      <c r="AM13" s="499" t="s">
        <v>141</v>
      </c>
      <c r="AN13" s="404"/>
      <c r="AO13" s="404"/>
      <c r="AP13" s="404"/>
      <c r="AQ13" s="404"/>
      <c r="AR13" s="404"/>
      <c r="AS13" s="404"/>
      <c r="AT13" s="405"/>
      <c r="AU13" s="487" t="s">
        <v>142</v>
      </c>
      <c r="AV13" s="488"/>
      <c r="AW13" s="488"/>
      <c r="AX13" s="488"/>
      <c r="AY13" s="410" t="s">
        <v>143</v>
      </c>
      <c r="AZ13" s="411"/>
      <c r="BA13" s="411"/>
      <c r="BB13" s="411"/>
      <c r="BC13" s="411"/>
      <c r="BD13" s="411"/>
      <c r="BE13" s="411"/>
      <c r="BF13" s="411"/>
      <c r="BG13" s="411"/>
      <c r="BH13" s="411"/>
      <c r="BI13" s="411"/>
      <c r="BJ13" s="411"/>
      <c r="BK13" s="411"/>
      <c r="BL13" s="411"/>
      <c r="BM13" s="412"/>
      <c r="BN13" s="430">
        <v>-28123</v>
      </c>
      <c r="BO13" s="431"/>
      <c r="BP13" s="431"/>
      <c r="BQ13" s="431"/>
      <c r="BR13" s="431"/>
      <c r="BS13" s="431"/>
      <c r="BT13" s="431"/>
      <c r="BU13" s="432"/>
      <c r="BV13" s="430">
        <v>-449976</v>
      </c>
      <c r="BW13" s="431"/>
      <c r="BX13" s="431"/>
      <c r="BY13" s="431"/>
      <c r="BZ13" s="431"/>
      <c r="CA13" s="431"/>
      <c r="CB13" s="431"/>
      <c r="CC13" s="432"/>
      <c r="CD13" s="439" t="s">
        <v>144</v>
      </c>
      <c r="CE13" s="440"/>
      <c r="CF13" s="440"/>
      <c r="CG13" s="440"/>
      <c r="CH13" s="440"/>
      <c r="CI13" s="440"/>
      <c r="CJ13" s="440"/>
      <c r="CK13" s="440"/>
      <c r="CL13" s="440"/>
      <c r="CM13" s="440"/>
      <c r="CN13" s="440"/>
      <c r="CO13" s="440"/>
      <c r="CP13" s="440"/>
      <c r="CQ13" s="440"/>
      <c r="CR13" s="440"/>
      <c r="CS13" s="441"/>
      <c r="CT13" s="400">
        <v>8.6999999999999993</v>
      </c>
      <c r="CU13" s="401"/>
      <c r="CV13" s="401"/>
      <c r="CW13" s="401"/>
      <c r="CX13" s="401"/>
      <c r="CY13" s="401"/>
      <c r="CZ13" s="401"/>
      <c r="DA13" s="402"/>
      <c r="DB13" s="400">
        <v>8.6999999999999993</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145</v>
      </c>
      <c r="M14" s="567"/>
      <c r="N14" s="567"/>
      <c r="O14" s="567"/>
      <c r="P14" s="567"/>
      <c r="Q14" s="568"/>
      <c r="R14" s="533">
        <v>22567</v>
      </c>
      <c r="S14" s="534"/>
      <c r="T14" s="534"/>
      <c r="U14" s="534"/>
      <c r="V14" s="535"/>
      <c r="W14" s="536"/>
      <c r="X14" s="446"/>
      <c r="Y14" s="446"/>
      <c r="Z14" s="446"/>
      <c r="AA14" s="446"/>
      <c r="AB14" s="447"/>
      <c r="AC14" s="526">
        <v>7.9</v>
      </c>
      <c r="AD14" s="527"/>
      <c r="AE14" s="527"/>
      <c r="AF14" s="527"/>
      <c r="AG14" s="528"/>
      <c r="AH14" s="526">
        <v>8.6999999999999993</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146</v>
      </c>
      <c r="CE14" s="437"/>
      <c r="CF14" s="437"/>
      <c r="CG14" s="437"/>
      <c r="CH14" s="437"/>
      <c r="CI14" s="437"/>
      <c r="CJ14" s="437"/>
      <c r="CK14" s="437"/>
      <c r="CL14" s="437"/>
      <c r="CM14" s="437"/>
      <c r="CN14" s="437"/>
      <c r="CO14" s="437"/>
      <c r="CP14" s="437"/>
      <c r="CQ14" s="437"/>
      <c r="CR14" s="437"/>
      <c r="CS14" s="438"/>
      <c r="CT14" s="537" t="s">
        <v>147</v>
      </c>
      <c r="CU14" s="538"/>
      <c r="CV14" s="538"/>
      <c r="CW14" s="538"/>
      <c r="CX14" s="538"/>
      <c r="CY14" s="538"/>
      <c r="CZ14" s="538"/>
      <c r="DA14" s="539"/>
      <c r="DB14" s="537" t="s">
        <v>130</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148</v>
      </c>
      <c r="N15" s="531"/>
      <c r="O15" s="531"/>
      <c r="P15" s="531"/>
      <c r="Q15" s="532"/>
      <c r="R15" s="533">
        <v>22521</v>
      </c>
      <c r="S15" s="534"/>
      <c r="T15" s="534"/>
      <c r="U15" s="534"/>
      <c r="V15" s="535"/>
      <c r="W15" s="521" t="s">
        <v>149</v>
      </c>
      <c r="X15" s="443"/>
      <c r="Y15" s="443"/>
      <c r="Z15" s="443"/>
      <c r="AA15" s="443"/>
      <c r="AB15" s="444"/>
      <c r="AC15" s="406">
        <v>2171</v>
      </c>
      <c r="AD15" s="407"/>
      <c r="AE15" s="407"/>
      <c r="AF15" s="407"/>
      <c r="AG15" s="408"/>
      <c r="AH15" s="406">
        <v>2358</v>
      </c>
      <c r="AI15" s="407"/>
      <c r="AJ15" s="407"/>
      <c r="AK15" s="407"/>
      <c r="AL15" s="409"/>
      <c r="AM15" s="499"/>
      <c r="AN15" s="404"/>
      <c r="AO15" s="404"/>
      <c r="AP15" s="404"/>
      <c r="AQ15" s="404"/>
      <c r="AR15" s="404"/>
      <c r="AS15" s="404"/>
      <c r="AT15" s="405"/>
      <c r="AU15" s="487"/>
      <c r="AV15" s="488"/>
      <c r="AW15" s="488"/>
      <c r="AX15" s="488"/>
      <c r="AY15" s="422" t="s">
        <v>150</v>
      </c>
      <c r="AZ15" s="423"/>
      <c r="BA15" s="423"/>
      <c r="BB15" s="423"/>
      <c r="BC15" s="423"/>
      <c r="BD15" s="423"/>
      <c r="BE15" s="423"/>
      <c r="BF15" s="423"/>
      <c r="BG15" s="423"/>
      <c r="BH15" s="423"/>
      <c r="BI15" s="423"/>
      <c r="BJ15" s="423"/>
      <c r="BK15" s="423"/>
      <c r="BL15" s="423"/>
      <c r="BM15" s="424"/>
      <c r="BN15" s="425">
        <v>2610580</v>
      </c>
      <c r="BO15" s="426"/>
      <c r="BP15" s="426"/>
      <c r="BQ15" s="426"/>
      <c r="BR15" s="426"/>
      <c r="BS15" s="426"/>
      <c r="BT15" s="426"/>
      <c r="BU15" s="427"/>
      <c r="BV15" s="425">
        <v>2141901</v>
      </c>
      <c r="BW15" s="426"/>
      <c r="BX15" s="426"/>
      <c r="BY15" s="426"/>
      <c r="BZ15" s="426"/>
      <c r="CA15" s="426"/>
      <c r="CB15" s="426"/>
      <c r="CC15" s="427"/>
      <c r="CD15" s="540" t="s">
        <v>151</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152</v>
      </c>
      <c r="M16" s="524"/>
      <c r="N16" s="524"/>
      <c r="O16" s="524"/>
      <c r="P16" s="524"/>
      <c r="Q16" s="525"/>
      <c r="R16" s="518" t="s">
        <v>153</v>
      </c>
      <c r="S16" s="519"/>
      <c r="T16" s="519"/>
      <c r="U16" s="519"/>
      <c r="V16" s="520"/>
      <c r="W16" s="536"/>
      <c r="X16" s="446"/>
      <c r="Y16" s="446"/>
      <c r="Z16" s="446"/>
      <c r="AA16" s="446"/>
      <c r="AB16" s="447"/>
      <c r="AC16" s="526">
        <v>21.1</v>
      </c>
      <c r="AD16" s="527"/>
      <c r="AE16" s="527"/>
      <c r="AF16" s="527"/>
      <c r="AG16" s="528"/>
      <c r="AH16" s="526">
        <v>21.1</v>
      </c>
      <c r="AI16" s="527"/>
      <c r="AJ16" s="527"/>
      <c r="AK16" s="527"/>
      <c r="AL16" s="529"/>
      <c r="AM16" s="499"/>
      <c r="AN16" s="404"/>
      <c r="AO16" s="404"/>
      <c r="AP16" s="404"/>
      <c r="AQ16" s="404"/>
      <c r="AR16" s="404"/>
      <c r="AS16" s="404"/>
      <c r="AT16" s="405"/>
      <c r="AU16" s="487"/>
      <c r="AV16" s="488"/>
      <c r="AW16" s="488"/>
      <c r="AX16" s="488"/>
      <c r="AY16" s="410" t="s">
        <v>154</v>
      </c>
      <c r="AZ16" s="411"/>
      <c r="BA16" s="411"/>
      <c r="BB16" s="411"/>
      <c r="BC16" s="411"/>
      <c r="BD16" s="411"/>
      <c r="BE16" s="411"/>
      <c r="BF16" s="411"/>
      <c r="BG16" s="411"/>
      <c r="BH16" s="411"/>
      <c r="BI16" s="411"/>
      <c r="BJ16" s="411"/>
      <c r="BK16" s="411"/>
      <c r="BL16" s="411"/>
      <c r="BM16" s="412"/>
      <c r="BN16" s="430">
        <v>7250801</v>
      </c>
      <c r="BO16" s="431"/>
      <c r="BP16" s="431"/>
      <c r="BQ16" s="431"/>
      <c r="BR16" s="431"/>
      <c r="BS16" s="431"/>
      <c r="BT16" s="431"/>
      <c r="BU16" s="432"/>
      <c r="BV16" s="430">
        <v>6830274</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155</v>
      </c>
      <c r="N17" s="516"/>
      <c r="O17" s="516"/>
      <c r="P17" s="516"/>
      <c r="Q17" s="517"/>
      <c r="R17" s="518" t="s">
        <v>156</v>
      </c>
      <c r="S17" s="519"/>
      <c r="T17" s="519"/>
      <c r="U17" s="519"/>
      <c r="V17" s="520"/>
      <c r="W17" s="521" t="s">
        <v>157</v>
      </c>
      <c r="X17" s="443"/>
      <c r="Y17" s="443"/>
      <c r="Z17" s="443"/>
      <c r="AA17" s="443"/>
      <c r="AB17" s="444"/>
      <c r="AC17" s="406">
        <v>7320</v>
      </c>
      <c r="AD17" s="407"/>
      <c r="AE17" s="407"/>
      <c r="AF17" s="407"/>
      <c r="AG17" s="408"/>
      <c r="AH17" s="406">
        <v>7830</v>
      </c>
      <c r="AI17" s="407"/>
      <c r="AJ17" s="407"/>
      <c r="AK17" s="407"/>
      <c r="AL17" s="409"/>
      <c r="AM17" s="499"/>
      <c r="AN17" s="404"/>
      <c r="AO17" s="404"/>
      <c r="AP17" s="404"/>
      <c r="AQ17" s="404"/>
      <c r="AR17" s="404"/>
      <c r="AS17" s="404"/>
      <c r="AT17" s="405"/>
      <c r="AU17" s="487"/>
      <c r="AV17" s="488"/>
      <c r="AW17" s="488"/>
      <c r="AX17" s="488"/>
      <c r="AY17" s="410" t="s">
        <v>158</v>
      </c>
      <c r="AZ17" s="411"/>
      <c r="BA17" s="411"/>
      <c r="BB17" s="411"/>
      <c r="BC17" s="411"/>
      <c r="BD17" s="411"/>
      <c r="BE17" s="411"/>
      <c r="BF17" s="411"/>
      <c r="BG17" s="411"/>
      <c r="BH17" s="411"/>
      <c r="BI17" s="411"/>
      <c r="BJ17" s="411"/>
      <c r="BK17" s="411"/>
      <c r="BL17" s="411"/>
      <c r="BM17" s="412"/>
      <c r="BN17" s="430">
        <v>3251519</v>
      </c>
      <c r="BO17" s="431"/>
      <c r="BP17" s="431"/>
      <c r="BQ17" s="431"/>
      <c r="BR17" s="431"/>
      <c r="BS17" s="431"/>
      <c r="BT17" s="431"/>
      <c r="BU17" s="432"/>
      <c r="BV17" s="430">
        <v>2672142</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159</v>
      </c>
      <c r="C18" s="493"/>
      <c r="D18" s="493"/>
      <c r="E18" s="494"/>
      <c r="F18" s="494"/>
      <c r="G18" s="494"/>
      <c r="H18" s="494"/>
      <c r="I18" s="494"/>
      <c r="J18" s="494"/>
      <c r="K18" s="494"/>
      <c r="L18" s="495">
        <v>470.97</v>
      </c>
      <c r="M18" s="495"/>
      <c r="N18" s="495"/>
      <c r="O18" s="495"/>
      <c r="P18" s="495"/>
      <c r="Q18" s="495"/>
      <c r="R18" s="496"/>
      <c r="S18" s="496"/>
      <c r="T18" s="496"/>
      <c r="U18" s="496"/>
      <c r="V18" s="497"/>
      <c r="W18" s="511"/>
      <c r="X18" s="512"/>
      <c r="Y18" s="512"/>
      <c r="Z18" s="512"/>
      <c r="AA18" s="512"/>
      <c r="AB18" s="522"/>
      <c r="AC18" s="394">
        <v>71</v>
      </c>
      <c r="AD18" s="395"/>
      <c r="AE18" s="395"/>
      <c r="AF18" s="395"/>
      <c r="AG18" s="498"/>
      <c r="AH18" s="394">
        <v>70.2</v>
      </c>
      <c r="AI18" s="395"/>
      <c r="AJ18" s="395"/>
      <c r="AK18" s="395"/>
      <c r="AL18" s="396"/>
      <c r="AM18" s="499"/>
      <c r="AN18" s="404"/>
      <c r="AO18" s="404"/>
      <c r="AP18" s="404"/>
      <c r="AQ18" s="404"/>
      <c r="AR18" s="404"/>
      <c r="AS18" s="404"/>
      <c r="AT18" s="405"/>
      <c r="AU18" s="487"/>
      <c r="AV18" s="488"/>
      <c r="AW18" s="488"/>
      <c r="AX18" s="488"/>
      <c r="AY18" s="410" t="s">
        <v>160</v>
      </c>
      <c r="AZ18" s="411"/>
      <c r="BA18" s="411"/>
      <c r="BB18" s="411"/>
      <c r="BC18" s="411"/>
      <c r="BD18" s="411"/>
      <c r="BE18" s="411"/>
      <c r="BF18" s="411"/>
      <c r="BG18" s="411"/>
      <c r="BH18" s="411"/>
      <c r="BI18" s="411"/>
      <c r="BJ18" s="411"/>
      <c r="BK18" s="411"/>
      <c r="BL18" s="411"/>
      <c r="BM18" s="412"/>
      <c r="BN18" s="430">
        <v>7602447</v>
      </c>
      <c r="BO18" s="431"/>
      <c r="BP18" s="431"/>
      <c r="BQ18" s="431"/>
      <c r="BR18" s="431"/>
      <c r="BS18" s="431"/>
      <c r="BT18" s="431"/>
      <c r="BU18" s="432"/>
      <c r="BV18" s="430">
        <v>7403750</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161</v>
      </c>
      <c r="C19" s="493"/>
      <c r="D19" s="493"/>
      <c r="E19" s="494"/>
      <c r="F19" s="494"/>
      <c r="G19" s="494"/>
      <c r="H19" s="494"/>
      <c r="I19" s="494"/>
      <c r="J19" s="494"/>
      <c r="K19" s="494"/>
      <c r="L19" s="500">
        <v>45</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162</v>
      </c>
      <c r="AZ19" s="411"/>
      <c r="BA19" s="411"/>
      <c r="BB19" s="411"/>
      <c r="BC19" s="411"/>
      <c r="BD19" s="411"/>
      <c r="BE19" s="411"/>
      <c r="BF19" s="411"/>
      <c r="BG19" s="411"/>
      <c r="BH19" s="411"/>
      <c r="BI19" s="411"/>
      <c r="BJ19" s="411"/>
      <c r="BK19" s="411"/>
      <c r="BL19" s="411"/>
      <c r="BM19" s="412"/>
      <c r="BN19" s="430">
        <v>9530740</v>
      </c>
      <c r="BO19" s="431"/>
      <c r="BP19" s="431"/>
      <c r="BQ19" s="431"/>
      <c r="BR19" s="431"/>
      <c r="BS19" s="431"/>
      <c r="BT19" s="431"/>
      <c r="BU19" s="432"/>
      <c r="BV19" s="430">
        <v>9311512</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163</v>
      </c>
      <c r="C20" s="493"/>
      <c r="D20" s="493"/>
      <c r="E20" s="494"/>
      <c r="F20" s="494"/>
      <c r="G20" s="494"/>
      <c r="H20" s="494"/>
      <c r="I20" s="494"/>
      <c r="J20" s="494"/>
      <c r="K20" s="494"/>
      <c r="L20" s="500">
        <v>9111</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164</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165</v>
      </c>
      <c r="C22" s="460"/>
      <c r="D22" s="461"/>
      <c r="E22" s="468" t="s">
        <v>1</v>
      </c>
      <c r="F22" s="443"/>
      <c r="G22" s="443"/>
      <c r="H22" s="443"/>
      <c r="I22" s="443"/>
      <c r="J22" s="443"/>
      <c r="K22" s="444"/>
      <c r="L22" s="468" t="s">
        <v>166</v>
      </c>
      <c r="M22" s="443"/>
      <c r="N22" s="443"/>
      <c r="O22" s="443"/>
      <c r="P22" s="444"/>
      <c r="Q22" s="453" t="s">
        <v>167</v>
      </c>
      <c r="R22" s="454"/>
      <c r="S22" s="454"/>
      <c r="T22" s="454"/>
      <c r="U22" s="454"/>
      <c r="V22" s="469"/>
      <c r="W22" s="471" t="s">
        <v>168</v>
      </c>
      <c r="X22" s="460"/>
      <c r="Y22" s="461"/>
      <c r="Z22" s="468" t="s">
        <v>1</v>
      </c>
      <c r="AA22" s="443"/>
      <c r="AB22" s="443"/>
      <c r="AC22" s="443"/>
      <c r="AD22" s="443"/>
      <c r="AE22" s="443"/>
      <c r="AF22" s="443"/>
      <c r="AG22" s="444"/>
      <c r="AH22" s="442" t="s">
        <v>169</v>
      </c>
      <c r="AI22" s="443"/>
      <c r="AJ22" s="443"/>
      <c r="AK22" s="443"/>
      <c r="AL22" s="444"/>
      <c r="AM22" s="442" t="s">
        <v>170</v>
      </c>
      <c r="AN22" s="448"/>
      <c r="AO22" s="448"/>
      <c r="AP22" s="448"/>
      <c r="AQ22" s="448"/>
      <c r="AR22" s="449"/>
      <c r="AS22" s="453" t="s">
        <v>167</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171</v>
      </c>
      <c r="AZ23" s="423"/>
      <c r="BA23" s="423"/>
      <c r="BB23" s="423"/>
      <c r="BC23" s="423"/>
      <c r="BD23" s="423"/>
      <c r="BE23" s="423"/>
      <c r="BF23" s="423"/>
      <c r="BG23" s="423"/>
      <c r="BH23" s="423"/>
      <c r="BI23" s="423"/>
      <c r="BJ23" s="423"/>
      <c r="BK23" s="423"/>
      <c r="BL23" s="423"/>
      <c r="BM23" s="424"/>
      <c r="BN23" s="430">
        <v>17385619</v>
      </c>
      <c r="BO23" s="431"/>
      <c r="BP23" s="431"/>
      <c r="BQ23" s="431"/>
      <c r="BR23" s="431"/>
      <c r="BS23" s="431"/>
      <c r="BT23" s="431"/>
      <c r="BU23" s="432"/>
      <c r="BV23" s="430">
        <v>16817701</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172</v>
      </c>
      <c r="F24" s="404"/>
      <c r="G24" s="404"/>
      <c r="H24" s="404"/>
      <c r="I24" s="404"/>
      <c r="J24" s="404"/>
      <c r="K24" s="405"/>
      <c r="L24" s="406">
        <v>1</v>
      </c>
      <c r="M24" s="407"/>
      <c r="N24" s="407"/>
      <c r="O24" s="407"/>
      <c r="P24" s="408"/>
      <c r="Q24" s="406">
        <v>7800</v>
      </c>
      <c r="R24" s="407"/>
      <c r="S24" s="407"/>
      <c r="T24" s="407"/>
      <c r="U24" s="407"/>
      <c r="V24" s="408"/>
      <c r="W24" s="472"/>
      <c r="X24" s="463"/>
      <c r="Y24" s="464"/>
      <c r="Z24" s="403" t="s">
        <v>173</v>
      </c>
      <c r="AA24" s="404"/>
      <c r="AB24" s="404"/>
      <c r="AC24" s="404"/>
      <c r="AD24" s="404"/>
      <c r="AE24" s="404"/>
      <c r="AF24" s="404"/>
      <c r="AG24" s="405"/>
      <c r="AH24" s="406">
        <v>254</v>
      </c>
      <c r="AI24" s="407"/>
      <c r="AJ24" s="407"/>
      <c r="AK24" s="407"/>
      <c r="AL24" s="408"/>
      <c r="AM24" s="406">
        <v>735076</v>
      </c>
      <c r="AN24" s="407"/>
      <c r="AO24" s="407"/>
      <c r="AP24" s="407"/>
      <c r="AQ24" s="407"/>
      <c r="AR24" s="408"/>
      <c r="AS24" s="406">
        <v>2894</v>
      </c>
      <c r="AT24" s="407"/>
      <c r="AU24" s="407"/>
      <c r="AV24" s="407"/>
      <c r="AW24" s="407"/>
      <c r="AX24" s="409"/>
      <c r="AY24" s="397" t="s">
        <v>174</v>
      </c>
      <c r="AZ24" s="398"/>
      <c r="BA24" s="398"/>
      <c r="BB24" s="398"/>
      <c r="BC24" s="398"/>
      <c r="BD24" s="398"/>
      <c r="BE24" s="398"/>
      <c r="BF24" s="398"/>
      <c r="BG24" s="398"/>
      <c r="BH24" s="398"/>
      <c r="BI24" s="398"/>
      <c r="BJ24" s="398"/>
      <c r="BK24" s="398"/>
      <c r="BL24" s="398"/>
      <c r="BM24" s="399"/>
      <c r="BN24" s="430">
        <v>10633647</v>
      </c>
      <c r="BO24" s="431"/>
      <c r="BP24" s="431"/>
      <c r="BQ24" s="431"/>
      <c r="BR24" s="431"/>
      <c r="BS24" s="431"/>
      <c r="BT24" s="431"/>
      <c r="BU24" s="432"/>
      <c r="BV24" s="430">
        <v>9670346</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175</v>
      </c>
      <c r="F25" s="404"/>
      <c r="G25" s="404"/>
      <c r="H25" s="404"/>
      <c r="I25" s="404"/>
      <c r="J25" s="404"/>
      <c r="K25" s="405"/>
      <c r="L25" s="406">
        <v>1</v>
      </c>
      <c r="M25" s="407"/>
      <c r="N25" s="407"/>
      <c r="O25" s="407"/>
      <c r="P25" s="408"/>
      <c r="Q25" s="406">
        <v>6500</v>
      </c>
      <c r="R25" s="407"/>
      <c r="S25" s="407"/>
      <c r="T25" s="407"/>
      <c r="U25" s="407"/>
      <c r="V25" s="408"/>
      <c r="W25" s="472"/>
      <c r="X25" s="463"/>
      <c r="Y25" s="464"/>
      <c r="Z25" s="403" t="s">
        <v>176</v>
      </c>
      <c r="AA25" s="404"/>
      <c r="AB25" s="404"/>
      <c r="AC25" s="404"/>
      <c r="AD25" s="404"/>
      <c r="AE25" s="404"/>
      <c r="AF25" s="404"/>
      <c r="AG25" s="405"/>
      <c r="AH25" s="406" t="s">
        <v>177</v>
      </c>
      <c r="AI25" s="407"/>
      <c r="AJ25" s="407"/>
      <c r="AK25" s="407"/>
      <c r="AL25" s="408"/>
      <c r="AM25" s="406" t="s">
        <v>138</v>
      </c>
      <c r="AN25" s="407"/>
      <c r="AO25" s="407"/>
      <c r="AP25" s="407"/>
      <c r="AQ25" s="407"/>
      <c r="AR25" s="408"/>
      <c r="AS25" s="406" t="s">
        <v>177</v>
      </c>
      <c r="AT25" s="407"/>
      <c r="AU25" s="407"/>
      <c r="AV25" s="407"/>
      <c r="AW25" s="407"/>
      <c r="AX25" s="409"/>
      <c r="AY25" s="422" t="s">
        <v>178</v>
      </c>
      <c r="AZ25" s="423"/>
      <c r="BA25" s="423"/>
      <c r="BB25" s="423"/>
      <c r="BC25" s="423"/>
      <c r="BD25" s="423"/>
      <c r="BE25" s="423"/>
      <c r="BF25" s="423"/>
      <c r="BG25" s="423"/>
      <c r="BH25" s="423"/>
      <c r="BI25" s="423"/>
      <c r="BJ25" s="423"/>
      <c r="BK25" s="423"/>
      <c r="BL25" s="423"/>
      <c r="BM25" s="424"/>
      <c r="BN25" s="425">
        <v>615870</v>
      </c>
      <c r="BO25" s="426"/>
      <c r="BP25" s="426"/>
      <c r="BQ25" s="426"/>
      <c r="BR25" s="426"/>
      <c r="BS25" s="426"/>
      <c r="BT25" s="426"/>
      <c r="BU25" s="427"/>
      <c r="BV25" s="425">
        <v>958432</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179</v>
      </c>
      <c r="F26" s="404"/>
      <c r="G26" s="404"/>
      <c r="H26" s="404"/>
      <c r="I26" s="404"/>
      <c r="J26" s="404"/>
      <c r="K26" s="405"/>
      <c r="L26" s="406">
        <v>1</v>
      </c>
      <c r="M26" s="407"/>
      <c r="N26" s="407"/>
      <c r="O26" s="407"/>
      <c r="P26" s="408"/>
      <c r="Q26" s="406">
        <v>6100</v>
      </c>
      <c r="R26" s="407"/>
      <c r="S26" s="407"/>
      <c r="T26" s="407"/>
      <c r="U26" s="407"/>
      <c r="V26" s="408"/>
      <c r="W26" s="472"/>
      <c r="X26" s="463"/>
      <c r="Y26" s="464"/>
      <c r="Z26" s="403" t="s">
        <v>180</v>
      </c>
      <c r="AA26" s="485"/>
      <c r="AB26" s="485"/>
      <c r="AC26" s="485"/>
      <c r="AD26" s="485"/>
      <c r="AE26" s="485"/>
      <c r="AF26" s="485"/>
      <c r="AG26" s="486"/>
      <c r="AH26" s="406">
        <v>22</v>
      </c>
      <c r="AI26" s="407"/>
      <c r="AJ26" s="407"/>
      <c r="AK26" s="407"/>
      <c r="AL26" s="408"/>
      <c r="AM26" s="406">
        <v>66396</v>
      </c>
      <c r="AN26" s="407"/>
      <c r="AO26" s="407"/>
      <c r="AP26" s="407"/>
      <c r="AQ26" s="407"/>
      <c r="AR26" s="408"/>
      <c r="AS26" s="406">
        <v>3018</v>
      </c>
      <c r="AT26" s="407"/>
      <c r="AU26" s="407"/>
      <c r="AV26" s="407"/>
      <c r="AW26" s="407"/>
      <c r="AX26" s="409"/>
      <c r="AY26" s="439" t="s">
        <v>181</v>
      </c>
      <c r="AZ26" s="440"/>
      <c r="BA26" s="440"/>
      <c r="BB26" s="440"/>
      <c r="BC26" s="440"/>
      <c r="BD26" s="440"/>
      <c r="BE26" s="440"/>
      <c r="BF26" s="440"/>
      <c r="BG26" s="440"/>
      <c r="BH26" s="440"/>
      <c r="BI26" s="440"/>
      <c r="BJ26" s="440"/>
      <c r="BK26" s="440"/>
      <c r="BL26" s="440"/>
      <c r="BM26" s="441"/>
      <c r="BN26" s="430" t="s">
        <v>138</v>
      </c>
      <c r="BO26" s="431"/>
      <c r="BP26" s="431"/>
      <c r="BQ26" s="431"/>
      <c r="BR26" s="431"/>
      <c r="BS26" s="431"/>
      <c r="BT26" s="431"/>
      <c r="BU26" s="432"/>
      <c r="BV26" s="430" t="s">
        <v>177</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182</v>
      </c>
      <c r="F27" s="404"/>
      <c r="G27" s="404"/>
      <c r="H27" s="404"/>
      <c r="I27" s="404"/>
      <c r="J27" s="404"/>
      <c r="K27" s="405"/>
      <c r="L27" s="406">
        <v>1</v>
      </c>
      <c r="M27" s="407"/>
      <c r="N27" s="407"/>
      <c r="O27" s="407"/>
      <c r="P27" s="408"/>
      <c r="Q27" s="406">
        <v>3050</v>
      </c>
      <c r="R27" s="407"/>
      <c r="S27" s="407"/>
      <c r="T27" s="407"/>
      <c r="U27" s="407"/>
      <c r="V27" s="408"/>
      <c r="W27" s="472"/>
      <c r="X27" s="463"/>
      <c r="Y27" s="464"/>
      <c r="Z27" s="403" t="s">
        <v>183</v>
      </c>
      <c r="AA27" s="404"/>
      <c r="AB27" s="404"/>
      <c r="AC27" s="404"/>
      <c r="AD27" s="404"/>
      <c r="AE27" s="404"/>
      <c r="AF27" s="404"/>
      <c r="AG27" s="405"/>
      <c r="AH27" s="406">
        <v>12</v>
      </c>
      <c r="AI27" s="407"/>
      <c r="AJ27" s="407"/>
      <c r="AK27" s="407"/>
      <c r="AL27" s="408"/>
      <c r="AM27" s="406">
        <v>32604</v>
      </c>
      <c r="AN27" s="407"/>
      <c r="AO27" s="407"/>
      <c r="AP27" s="407"/>
      <c r="AQ27" s="407"/>
      <c r="AR27" s="408"/>
      <c r="AS27" s="406">
        <v>2717</v>
      </c>
      <c r="AT27" s="407"/>
      <c r="AU27" s="407"/>
      <c r="AV27" s="407"/>
      <c r="AW27" s="407"/>
      <c r="AX27" s="409"/>
      <c r="AY27" s="436" t="s">
        <v>184</v>
      </c>
      <c r="AZ27" s="437"/>
      <c r="BA27" s="437"/>
      <c r="BB27" s="437"/>
      <c r="BC27" s="437"/>
      <c r="BD27" s="437"/>
      <c r="BE27" s="437"/>
      <c r="BF27" s="437"/>
      <c r="BG27" s="437"/>
      <c r="BH27" s="437"/>
      <c r="BI27" s="437"/>
      <c r="BJ27" s="437"/>
      <c r="BK27" s="437"/>
      <c r="BL27" s="437"/>
      <c r="BM27" s="438"/>
      <c r="BN27" s="433" t="s">
        <v>177</v>
      </c>
      <c r="BO27" s="434"/>
      <c r="BP27" s="434"/>
      <c r="BQ27" s="434"/>
      <c r="BR27" s="434"/>
      <c r="BS27" s="434"/>
      <c r="BT27" s="434"/>
      <c r="BU27" s="435"/>
      <c r="BV27" s="433" t="s">
        <v>177</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185</v>
      </c>
      <c r="F28" s="404"/>
      <c r="G28" s="404"/>
      <c r="H28" s="404"/>
      <c r="I28" s="404"/>
      <c r="J28" s="404"/>
      <c r="K28" s="405"/>
      <c r="L28" s="406">
        <v>1</v>
      </c>
      <c r="M28" s="407"/>
      <c r="N28" s="407"/>
      <c r="O28" s="407"/>
      <c r="P28" s="408"/>
      <c r="Q28" s="406">
        <v>2370</v>
      </c>
      <c r="R28" s="407"/>
      <c r="S28" s="407"/>
      <c r="T28" s="407"/>
      <c r="U28" s="407"/>
      <c r="V28" s="408"/>
      <c r="W28" s="472"/>
      <c r="X28" s="463"/>
      <c r="Y28" s="464"/>
      <c r="Z28" s="403" t="s">
        <v>186</v>
      </c>
      <c r="AA28" s="404"/>
      <c r="AB28" s="404"/>
      <c r="AC28" s="404"/>
      <c r="AD28" s="404"/>
      <c r="AE28" s="404"/>
      <c r="AF28" s="404"/>
      <c r="AG28" s="405"/>
      <c r="AH28" s="406" t="s">
        <v>138</v>
      </c>
      <c r="AI28" s="407"/>
      <c r="AJ28" s="407"/>
      <c r="AK28" s="407"/>
      <c r="AL28" s="408"/>
      <c r="AM28" s="406" t="s">
        <v>187</v>
      </c>
      <c r="AN28" s="407"/>
      <c r="AO28" s="407"/>
      <c r="AP28" s="407"/>
      <c r="AQ28" s="407"/>
      <c r="AR28" s="408"/>
      <c r="AS28" s="406" t="s">
        <v>177</v>
      </c>
      <c r="AT28" s="407"/>
      <c r="AU28" s="407"/>
      <c r="AV28" s="407"/>
      <c r="AW28" s="407"/>
      <c r="AX28" s="409"/>
      <c r="AY28" s="413" t="s">
        <v>188</v>
      </c>
      <c r="AZ28" s="414"/>
      <c r="BA28" s="414"/>
      <c r="BB28" s="415"/>
      <c r="BC28" s="422" t="s">
        <v>48</v>
      </c>
      <c r="BD28" s="423"/>
      <c r="BE28" s="423"/>
      <c r="BF28" s="423"/>
      <c r="BG28" s="423"/>
      <c r="BH28" s="423"/>
      <c r="BI28" s="423"/>
      <c r="BJ28" s="423"/>
      <c r="BK28" s="423"/>
      <c r="BL28" s="423"/>
      <c r="BM28" s="424"/>
      <c r="BN28" s="425">
        <v>1490552</v>
      </c>
      <c r="BO28" s="426"/>
      <c r="BP28" s="426"/>
      <c r="BQ28" s="426"/>
      <c r="BR28" s="426"/>
      <c r="BS28" s="426"/>
      <c r="BT28" s="426"/>
      <c r="BU28" s="427"/>
      <c r="BV28" s="425">
        <v>1381747</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189</v>
      </c>
      <c r="F29" s="404"/>
      <c r="G29" s="404"/>
      <c r="H29" s="404"/>
      <c r="I29" s="404"/>
      <c r="J29" s="404"/>
      <c r="K29" s="405"/>
      <c r="L29" s="406">
        <v>16</v>
      </c>
      <c r="M29" s="407"/>
      <c r="N29" s="407"/>
      <c r="O29" s="407"/>
      <c r="P29" s="408"/>
      <c r="Q29" s="406">
        <v>2140</v>
      </c>
      <c r="R29" s="407"/>
      <c r="S29" s="407"/>
      <c r="T29" s="407"/>
      <c r="U29" s="407"/>
      <c r="V29" s="408"/>
      <c r="W29" s="473"/>
      <c r="X29" s="474"/>
      <c r="Y29" s="475"/>
      <c r="Z29" s="403" t="s">
        <v>190</v>
      </c>
      <c r="AA29" s="404"/>
      <c r="AB29" s="404"/>
      <c r="AC29" s="404"/>
      <c r="AD29" s="404"/>
      <c r="AE29" s="404"/>
      <c r="AF29" s="404"/>
      <c r="AG29" s="405"/>
      <c r="AH29" s="406">
        <v>266</v>
      </c>
      <c r="AI29" s="407"/>
      <c r="AJ29" s="407"/>
      <c r="AK29" s="407"/>
      <c r="AL29" s="408"/>
      <c r="AM29" s="406">
        <v>767680</v>
      </c>
      <c r="AN29" s="407"/>
      <c r="AO29" s="407"/>
      <c r="AP29" s="407"/>
      <c r="AQ29" s="407"/>
      <c r="AR29" s="408"/>
      <c r="AS29" s="406">
        <v>2886</v>
      </c>
      <c r="AT29" s="407"/>
      <c r="AU29" s="407"/>
      <c r="AV29" s="407"/>
      <c r="AW29" s="407"/>
      <c r="AX29" s="409"/>
      <c r="AY29" s="416"/>
      <c r="AZ29" s="417"/>
      <c r="BA29" s="417"/>
      <c r="BB29" s="418"/>
      <c r="BC29" s="410" t="s">
        <v>191</v>
      </c>
      <c r="BD29" s="411"/>
      <c r="BE29" s="411"/>
      <c r="BF29" s="411"/>
      <c r="BG29" s="411"/>
      <c r="BH29" s="411"/>
      <c r="BI29" s="411"/>
      <c r="BJ29" s="411"/>
      <c r="BK29" s="411"/>
      <c r="BL29" s="411"/>
      <c r="BM29" s="412"/>
      <c r="BN29" s="430">
        <v>2473048</v>
      </c>
      <c r="BO29" s="431"/>
      <c r="BP29" s="431"/>
      <c r="BQ29" s="431"/>
      <c r="BR29" s="431"/>
      <c r="BS29" s="431"/>
      <c r="BT29" s="431"/>
      <c r="BU29" s="432"/>
      <c r="BV29" s="430">
        <v>2564664</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192</v>
      </c>
      <c r="X30" s="483"/>
      <c r="Y30" s="483"/>
      <c r="Z30" s="483"/>
      <c r="AA30" s="483"/>
      <c r="AB30" s="483"/>
      <c r="AC30" s="483"/>
      <c r="AD30" s="483"/>
      <c r="AE30" s="483"/>
      <c r="AF30" s="483"/>
      <c r="AG30" s="484"/>
      <c r="AH30" s="394">
        <v>97.3</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5285722</v>
      </c>
      <c r="BO30" s="434"/>
      <c r="BP30" s="434"/>
      <c r="BQ30" s="434"/>
      <c r="BR30" s="434"/>
      <c r="BS30" s="434"/>
      <c r="BT30" s="434"/>
      <c r="BU30" s="435"/>
      <c r="BV30" s="433">
        <v>5417345</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199</v>
      </c>
      <c r="D33" s="393"/>
      <c r="E33" s="392" t="s">
        <v>200</v>
      </c>
      <c r="F33" s="392"/>
      <c r="G33" s="392"/>
      <c r="H33" s="392"/>
      <c r="I33" s="392"/>
      <c r="J33" s="392"/>
      <c r="K33" s="392"/>
      <c r="L33" s="392"/>
      <c r="M33" s="392"/>
      <c r="N33" s="392"/>
      <c r="O33" s="392"/>
      <c r="P33" s="392"/>
      <c r="Q33" s="392"/>
      <c r="R33" s="392"/>
      <c r="S33" s="392"/>
      <c r="T33" s="216"/>
      <c r="U33" s="393" t="s">
        <v>201</v>
      </c>
      <c r="V33" s="393"/>
      <c r="W33" s="392" t="s">
        <v>202</v>
      </c>
      <c r="X33" s="392"/>
      <c r="Y33" s="392"/>
      <c r="Z33" s="392"/>
      <c r="AA33" s="392"/>
      <c r="AB33" s="392"/>
      <c r="AC33" s="392"/>
      <c r="AD33" s="392"/>
      <c r="AE33" s="392"/>
      <c r="AF33" s="392"/>
      <c r="AG33" s="392"/>
      <c r="AH33" s="392"/>
      <c r="AI33" s="392"/>
      <c r="AJ33" s="392"/>
      <c r="AK33" s="392"/>
      <c r="AL33" s="216"/>
      <c r="AM33" s="393" t="s">
        <v>199</v>
      </c>
      <c r="AN33" s="393"/>
      <c r="AO33" s="392" t="s">
        <v>202</v>
      </c>
      <c r="AP33" s="392"/>
      <c r="AQ33" s="392"/>
      <c r="AR33" s="392"/>
      <c r="AS33" s="392"/>
      <c r="AT33" s="392"/>
      <c r="AU33" s="392"/>
      <c r="AV33" s="392"/>
      <c r="AW33" s="392"/>
      <c r="AX33" s="392"/>
      <c r="AY33" s="392"/>
      <c r="AZ33" s="392"/>
      <c r="BA33" s="392"/>
      <c r="BB33" s="392"/>
      <c r="BC33" s="392"/>
      <c r="BD33" s="217"/>
      <c r="BE33" s="392" t="s">
        <v>203</v>
      </c>
      <c r="BF33" s="392"/>
      <c r="BG33" s="392" t="s">
        <v>204</v>
      </c>
      <c r="BH33" s="392"/>
      <c r="BI33" s="392"/>
      <c r="BJ33" s="392"/>
      <c r="BK33" s="392"/>
      <c r="BL33" s="392"/>
      <c r="BM33" s="392"/>
      <c r="BN33" s="392"/>
      <c r="BO33" s="392"/>
      <c r="BP33" s="392"/>
      <c r="BQ33" s="392"/>
      <c r="BR33" s="392"/>
      <c r="BS33" s="392"/>
      <c r="BT33" s="392"/>
      <c r="BU33" s="392"/>
      <c r="BV33" s="217"/>
      <c r="BW33" s="393" t="s">
        <v>203</v>
      </c>
      <c r="BX33" s="393"/>
      <c r="BY33" s="392" t="s">
        <v>205</v>
      </c>
      <c r="BZ33" s="392"/>
      <c r="CA33" s="392"/>
      <c r="CB33" s="392"/>
      <c r="CC33" s="392"/>
      <c r="CD33" s="392"/>
      <c r="CE33" s="392"/>
      <c r="CF33" s="392"/>
      <c r="CG33" s="392"/>
      <c r="CH33" s="392"/>
      <c r="CI33" s="392"/>
      <c r="CJ33" s="392"/>
      <c r="CK33" s="392"/>
      <c r="CL33" s="392"/>
      <c r="CM33" s="392"/>
      <c r="CN33" s="216"/>
      <c r="CO33" s="393" t="s">
        <v>206</v>
      </c>
      <c r="CP33" s="393"/>
      <c r="CQ33" s="392" t="s">
        <v>207</v>
      </c>
      <c r="CR33" s="392"/>
      <c r="CS33" s="392"/>
      <c r="CT33" s="392"/>
      <c r="CU33" s="392"/>
      <c r="CV33" s="392"/>
      <c r="CW33" s="392"/>
      <c r="CX33" s="392"/>
      <c r="CY33" s="392"/>
      <c r="CZ33" s="392"/>
      <c r="DA33" s="392"/>
      <c r="DB33" s="392"/>
      <c r="DC33" s="392"/>
      <c r="DD33" s="392"/>
      <c r="DE33" s="392"/>
      <c r="DF33" s="216"/>
      <c r="DG33" s="391" t="s">
        <v>208</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5</v>
      </c>
      <c r="V34" s="389"/>
      <c r="W34" s="388" t="str">
        <f>IF('各会計、関係団体の財政状況及び健全化判断比率'!B28="","",'各会計、関係団体の財政状況及び健全化判断比率'!B28)</f>
        <v>国民健康保険特別会計（事業勘定）</v>
      </c>
      <c r="X34" s="388"/>
      <c r="Y34" s="388"/>
      <c r="Z34" s="388"/>
      <c r="AA34" s="388"/>
      <c r="AB34" s="388"/>
      <c r="AC34" s="388"/>
      <c r="AD34" s="388"/>
      <c r="AE34" s="388"/>
      <c r="AF34" s="388"/>
      <c r="AG34" s="388"/>
      <c r="AH34" s="388"/>
      <c r="AI34" s="388"/>
      <c r="AJ34" s="388"/>
      <c r="AK34" s="388"/>
      <c r="AL34" s="214"/>
      <c r="AM34" s="389">
        <f>IF(AO34="","",MAX(C34:D43,U34:V43)+1)</f>
        <v>10</v>
      </c>
      <c r="AN34" s="389"/>
      <c r="AO34" s="388" t="str">
        <f>IF('各会計、関係団体の財政状況及び健全化判断比率'!B33="","",'各会計、関係団体の財政状況及び健全化判断比率'!B33)</f>
        <v>水道事業会計</v>
      </c>
      <c r="AP34" s="388"/>
      <c r="AQ34" s="388"/>
      <c r="AR34" s="388"/>
      <c r="AS34" s="388"/>
      <c r="AT34" s="388"/>
      <c r="AU34" s="388"/>
      <c r="AV34" s="388"/>
      <c r="AW34" s="388"/>
      <c r="AX34" s="388"/>
      <c r="AY34" s="388"/>
      <c r="AZ34" s="388"/>
      <c r="BA34" s="388"/>
      <c r="BB34" s="388"/>
      <c r="BC34" s="388"/>
      <c r="BD34" s="214"/>
      <c r="BE34" s="389">
        <f>IF(BG34="","",MAX(C34:D43,U34:V43,AM34:AN43)+1)</f>
        <v>12</v>
      </c>
      <c r="BF34" s="389"/>
      <c r="BG34" s="388" t="str">
        <f>IF('各会計、関係団体の財政状況及び健全化判断比率'!B35="","",'各会計、関係団体の財政状況及び健全化判断比率'!B35)</f>
        <v>下水道事業特別会計</v>
      </c>
      <c r="BH34" s="388"/>
      <c r="BI34" s="388"/>
      <c r="BJ34" s="388"/>
      <c r="BK34" s="388"/>
      <c r="BL34" s="388"/>
      <c r="BM34" s="388"/>
      <c r="BN34" s="388"/>
      <c r="BO34" s="388"/>
      <c r="BP34" s="388"/>
      <c r="BQ34" s="388"/>
      <c r="BR34" s="388"/>
      <c r="BS34" s="388"/>
      <c r="BT34" s="388"/>
      <c r="BU34" s="388"/>
      <c r="BV34" s="214"/>
      <c r="BW34" s="389">
        <f>IF(BY34="","",MAX(C34:D43,U34:V43,AM34:AN43,BE34:BF43)+1)</f>
        <v>14</v>
      </c>
      <c r="BX34" s="389"/>
      <c r="BY34" s="388" t="str">
        <f>IF('各会計、関係団体の財政状況及び健全化判断比率'!B68="","",'各会計、関係団体の財政状況及び健全化判断比率'!B68)</f>
        <v>仁淀川下流衛生事務組合</v>
      </c>
      <c r="BZ34" s="388"/>
      <c r="CA34" s="388"/>
      <c r="CB34" s="388"/>
      <c r="CC34" s="388"/>
      <c r="CD34" s="388"/>
      <c r="CE34" s="388"/>
      <c r="CF34" s="388"/>
      <c r="CG34" s="388"/>
      <c r="CH34" s="388"/>
      <c r="CI34" s="388"/>
      <c r="CJ34" s="388"/>
      <c r="CK34" s="388"/>
      <c r="CL34" s="388"/>
      <c r="CM34" s="388"/>
      <c r="CN34" s="214"/>
      <c r="CO34" s="389">
        <f>IF(CQ34="","",MAX(C34:D43,U34:V43,AM34:AN43,BE34:BF43,BW34:BX43)+1)</f>
        <v>22</v>
      </c>
      <c r="CP34" s="389"/>
      <c r="CQ34" s="388" t="str">
        <f>IF('各会計、関係団体の財政状況及び健全化判断比率'!BS7="","",'各会計、関係団体の財政状況及び健全化判断比率'!BS7)</f>
        <v>公益財団法人いの町農業公社</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f>IF(E35="","",C34+1)</f>
        <v>2</v>
      </c>
      <c r="D35" s="389"/>
      <c r="E35" s="388" t="str">
        <f>IF('各会計、関係団体の財政状況及び健全化判断比率'!B8="","",'各会計、関係団体の財政状況及び健全化判断比率'!B8)</f>
        <v>水資源対策特別会計</v>
      </c>
      <c r="F35" s="388"/>
      <c r="G35" s="388"/>
      <c r="H35" s="388"/>
      <c r="I35" s="388"/>
      <c r="J35" s="388"/>
      <c r="K35" s="388"/>
      <c r="L35" s="388"/>
      <c r="M35" s="388"/>
      <c r="N35" s="388"/>
      <c r="O35" s="388"/>
      <c r="P35" s="388"/>
      <c r="Q35" s="388"/>
      <c r="R35" s="388"/>
      <c r="S35" s="388"/>
      <c r="T35" s="214"/>
      <c r="U35" s="389">
        <f>IF(W35="","",U34+1)</f>
        <v>6</v>
      </c>
      <c r="V35" s="389"/>
      <c r="W35" s="388" t="str">
        <f>IF('各会計、関係団体の財政状況及び健全化判断比率'!B29="","",'各会計、関係団体の財政状況及び健全化判断比率'!B29)</f>
        <v>国民健康保険特別会計（直診勘定）</v>
      </c>
      <c r="X35" s="388"/>
      <c r="Y35" s="388"/>
      <c r="Z35" s="388"/>
      <c r="AA35" s="388"/>
      <c r="AB35" s="388"/>
      <c r="AC35" s="388"/>
      <c r="AD35" s="388"/>
      <c r="AE35" s="388"/>
      <c r="AF35" s="388"/>
      <c r="AG35" s="388"/>
      <c r="AH35" s="388"/>
      <c r="AI35" s="388"/>
      <c r="AJ35" s="388"/>
      <c r="AK35" s="388"/>
      <c r="AL35" s="214"/>
      <c r="AM35" s="389">
        <f t="shared" ref="AM35:AM43" si="0">IF(AO35="","",AM34+1)</f>
        <v>11</v>
      </c>
      <c r="AN35" s="389"/>
      <c r="AO35" s="388" t="str">
        <f>IF('各会計、関係団体の財政状況及び健全化判断比率'!B34="","",'各会計、関係団体の財政状況及び健全化判断比率'!B34)</f>
        <v>病院事業会計</v>
      </c>
      <c r="AP35" s="388"/>
      <c r="AQ35" s="388"/>
      <c r="AR35" s="388"/>
      <c r="AS35" s="388"/>
      <c r="AT35" s="388"/>
      <c r="AU35" s="388"/>
      <c r="AV35" s="388"/>
      <c r="AW35" s="388"/>
      <c r="AX35" s="388"/>
      <c r="AY35" s="388"/>
      <c r="AZ35" s="388"/>
      <c r="BA35" s="388"/>
      <c r="BB35" s="388"/>
      <c r="BC35" s="388"/>
      <c r="BD35" s="214"/>
      <c r="BE35" s="389">
        <f t="shared" ref="BE35:BE43" si="1">IF(BG35="","",BE34+1)</f>
        <v>13</v>
      </c>
      <c r="BF35" s="389"/>
      <c r="BG35" s="388" t="str">
        <f>IF('各会計、関係団体の財政状況及び健全化判断比率'!B36="","",'各会計、関係団体の財政状況及び健全化判断比率'!B36)</f>
        <v>農業集落排水事業特別会計</v>
      </c>
      <c r="BH35" s="388"/>
      <c r="BI35" s="388"/>
      <c r="BJ35" s="388"/>
      <c r="BK35" s="388"/>
      <c r="BL35" s="388"/>
      <c r="BM35" s="388"/>
      <c r="BN35" s="388"/>
      <c r="BO35" s="388"/>
      <c r="BP35" s="388"/>
      <c r="BQ35" s="388"/>
      <c r="BR35" s="388"/>
      <c r="BS35" s="388"/>
      <c r="BT35" s="388"/>
      <c r="BU35" s="388"/>
      <c r="BV35" s="214"/>
      <c r="BW35" s="389">
        <f t="shared" ref="BW35:BW43" si="2">IF(BY35="","",BW34+1)</f>
        <v>15</v>
      </c>
      <c r="BX35" s="389"/>
      <c r="BY35" s="388" t="str">
        <f>IF('各会計、関係団体の財政状況及び健全化判断比率'!B69="","",'各会計、関係団体の財政状況及び健全化判断比率'!B69)</f>
        <v>仁淀消防組合</v>
      </c>
      <c r="BZ35" s="388"/>
      <c r="CA35" s="388"/>
      <c r="CB35" s="388"/>
      <c r="CC35" s="388"/>
      <c r="CD35" s="388"/>
      <c r="CE35" s="388"/>
      <c r="CF35" s="388"/>
      <c r="CG35" s="388"/>
      <c r="CH35" s="388"/>
      <c r="CI35" s="388"/>
      <c r="CJ35" s="388"/>
      <c r="CK35" s="388"/>
      <c r="CL35" s="388"/>
      <c r="CM35" s="388"/>
      <c r="CN35" s="214"/>
      <c r="CO35" s="389">
        <f t="shared" ref="CO35:CO43" si="3">IF(CQ35="","",CO34+1)</f>
        <v>23</v>
      </c>
      <c r="CP35" s="389"/>
      <c r="CQ35" s="388" t="str">
        <f>IF('各会計、関係団体の財政状況及び健全化判断比率'!BS8="","",'各会計、関係団体の財政状況及び健全化判断比率'!BS8)</f>
        <v>有限会社むささびの里</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f>IF(E36="","",C35+1)</f>
        <v>3</v>
      </c>
      <c r="D36" s="389"/>
      <c r="E36" s="388" t="str">
        <f>IF('各会計、関係団体の財政状況及び健全化判断比率'!B9="","",'各会計、関係団体の財政状況及び健全化判断比率'!B9)</f>
        <v>墓地公園事業特別会計</v>
      </c>
      <c r="F36" s="388"/>
      <c r="G36" s="388"/>
      <c r="H36" s="388"/>
      <c r="I36" s="388"/>
      <c r="J36" s="388"/>
      <c r="K36" s="388"/>
      <c r="L36" s="388"/>
      <c r="M36" s="388"/>
      <c r="N36" s="388"/>
      <c r="O36" s="388"/>
      <c r="P36" s="388"/>
      <c r="Q36" s="388"/>
      <c r="R36" s="388"/>
      <c r="S36" s="388"/>
      <c r="T36" s="214"/>
      <c r="U36" s="389">
        <f t="shared" ref="U36:U43" si="4">IF(W36="","",U35+1)</f>
        <v>7</v>
      </c>
      <c r="V36" s="389"/>
      <c r="W36" s="388" t="str">
        <f>IF('各会計、関係団体の財政状況及び健全化判断比率'!B30="","",'各会計、関係団体の財政状況及び健全化判断比率'!B30)</f>
        <v>介護保険特別会計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16</v>
      </c>
      <c r="BX36" s="389"/>
      <c r="BY36" s="388" t="str">
        <f>IF('各会計、関係団体の財政状況及び健全化判断比率'!B70="","",'各会計、関係団体の財政状況及び健全化判断比率'!B70)</f>
        <v>高知県広域食肉センター事務組合</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f>IF(E37="","",C36+1)</f>
        <v>4</v>
      </c>
      <c r="D37" s="389"/>
      <c r="E37" s="388" t="str">
        <f>IF('各会計、関係団体の財政状況及び健全化判断比率'!B10="","",'各会計、関係団体の財政状況及び健全化判断比率'!B10)</f>
        <v>天王地区汚水処理施設事業特別会計</v>
      </c>
      <c r="F37" s="388"/>
      <c r="G37" s="388"/>
      <c r="H37" s="388"/>
      <c r="I37" s="388"/>
      <c r="J37" s="388"/>
      <c r="K37" s="388"/>
      <c r="L37" s="388"/>
      <c r="M37" s="388"/>
      <c r="N37" s="388"/>
      <c r="O37" s="388"/>
      <c r="P37" s="388"/>
      <c r="Q37" s="388"/>
      <c r="R37" s="388"/>
      <c r="S37" s="388"/>
      <c r="T37" s="214"/>
      <c r="U37" s="389">
        <f t="shared" si="4"/>
        <v>8</v>
      </c>
      <c r="V37" s="389"/>
      <c r="W37" s="388" t="str">
        <f>IF('各会計、関係団体の財政状況及び健全化判断比率'!B31="","",'各会計、関係団体の財政状況及び健全化判断比率'!B31)</f>
        <v>後期高齢者医療特別会計</v>
      </c>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17</v>
      </c>
      <c r="BX37" s="389"/>
      <c r="BY37" s="388" t="str">
        <f>IF('各会計、関係団体の財政状況及び健全化判断比率'!B71="","",'各会計、関係団体の財政状況及び健全化判断比率'!B71)</f>
        <v>仁淀川広域市町村圏事務組合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f t="shared" si="4"/>
        <v>9</v>
      </c>
      <c r="V38" s="389"/>
      <c r="W38" s="388" t="str">
        <f>IF('各会計、関係団体の財政状況及び健全化判断比率'!B32="","",'各会計、関係団体の財政状況及び健全化判断比率'!B32)</f>
        <v>特別養護老人ホーム特別会計</v>
      </c>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18</v>
      </c>
      <c r="BX38" s="389"/>
      <c r="BY38" s="388" t="str">
        <f>IF('各会計、関係団体の財政状況及び健全化判断比率'!B72="","",'各会計、関係団体の財政状況及び健全化判断比率'!B72)</f>
        <v>高知中央西部焼却処理事務組合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19</v>
      </c>
      <c r="BX39" s="389"/>
      <c r="BY39" s="388" t="str">
        <f>IF('各会計、関係団体の財政状況及び健全化判断比率'!B73="","",'各会計、関係団体の財政状況及び健全化判断比率'!B73)</f>
        <v>こうち人づくり広域連合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20</v>
      </c>
      <c r="BX40" s="389"/>
      <c r="BY40" s="388" t="str">
        <f>IF('各会計、関係団体の財政状況及び健全化判断比率'!B74="","",'各会計、関係団体の財政状況及び健全化判断比率'!B74)</f>
        <v>高知県市町村総合事務組合</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f t="shared" si="2"/>
        <v>21</v>
      </c>
      <c r="BX41" s="389"/>
      <c r="BY41" s="388" t="str">
        <f>IF('各会計、関係団体の財政状況及び健全化判断比率'!B75="","",'各会計、関係団体の財政状況及び健全化判断比率'!B75)</f>
        <v>高知県後期高齢者医療広域連合</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t="str">
        <f t="shared" si="2"/>
        <v/>
      </c>
      <c r="BX42" s="389"/>
      <c r="BY42" s="388" t="str">
        <f>IF('各会計、関係団体の財政状況及び健全化判断比率'!B76="","",'各会計、関係団体の財政状況及び健全化判断比率'!B76)</f>
        <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209</v>
      </c>
      <c r="C46" s="186"/>
      <c r="D46" s="186"/>
      <c r="E46" s="186" t="s">
        <v>210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213</v>
      </c>
    </row>
    <row r="50" spans="5:5" x14ac:dyDescent="0.15">
      <c r="E50" s="188" t="s">
        <v>214</v>
      </c>
    </row>
    <row r="51" spans="5:5" x14ac:dyDescent="0.15">
      <c r="E51" s="188" t="s">
        <v>215</v>
      </c>
    </row>
    <row r="52" spans="5:5" x14ac:dyDescent="0.15">
      <c r="E52" s="188" t="s">
        <v>216</v>
      </c>
    </row>
    <row r="53" spans="5:5" x14ac:dyDescent="0.15"/>
    <row r="54" spans="5:5" x14ac:dyDescent="0.15"/>
    <row r="55" spans="5:5" x14ac:dyDescent="0.15"/>
    <row r="56" spans="5:5" x14ac:dyDescent="0.15"/>
  </sheetData>
  <sheetProtection algorithmName="SHA-512" hashValue="hnDNOBZxnNByrlfSm0ITXAhi292FFl5sWS00E+TqyaiyI6cq2pkE2TA4Wfl7cxYZPZQF9w0Ywxrx6Cnjc6fGUA==" saltValue="EMgdNgQLOKtbToho8F9aR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578</v>
      </c>
      <c r="G33" s="29" t="s">
        <v>579</v>
      </c>
      <c r="H33" s="29" t="s">
        <v>580</v>
      </c>
      <c r="I33" s="29" t="s">
        <v>581</v>
      </c>
      <c r="J33" s="30" t="s">
        <v>582</v>
      </c>
      <c r="K33" s="22"/>
      <c r="L33" s="22"/>
      <c r="M33" s="22"/>
      <c r="N33" s="22"/>
      <c r="O33" s="22"/>
      <c r="P33" s="22"/>
    </row>
    <row r="34" spans="1:16" ht="39" customHeight="1" x14ac:dyDescent="0.15">
      <c r="A34" s="22"/>
      <c r="B34" s="31"/>
      <c r="C34" s="1212" t="s">
        <v>587</v>
      </c>
      <c r="D34" s="1212"/>
      <c r="E34" s="1213"/>
      <c r="F34" s="32">
        <v>5.24</v>
      </c>
      <c r="G34" s="33">
        <v>5.25</v>
      </c>
      <c r="H34" s="33">
        <v>4.87</v>
      </c>
      <c r="I34" s="33">
        <v>6.06</v>
      </c>
      <c r="J34" s="34">
        <v>5.75</v>
      </c>
      <c r="K34" s="22"/>
      <c r="L34" s="22"/>
      <c r="M34" s="22"/>
      <c r="N34" s="22"/>
      <c r="O34" s="22"/>
      <c r="P34" s="22"/>
    </row>
    <row r="35" spans="1:16" ht="39" customHeight="1" x14ac:dyDescent="0.15">
      <c r="A35" s="22"/>
      <c r="B35" s="35"/>
      <c r="C35" s="1206" t="s">
        <v>588</v>
      </c>
      <c r="D35" s="1207"/>
      <c r="E35" s="1208"/>
      <c r="F35" s="36">
        <v>9.4499999999999993</v>
      </c>
      <c r="G35" s="37">
        <v>8.36</v>
      </c>
      <c r="H35" s="37">
        <v>7.46</v>
      </c>
      <c r="I35" s="37">
        <v>6.97</v>
      </c>
      <c r="J35" s="38">
        <v>4.62</v>
      </c>
      <c r="K35" s="22"/>
      <c r="L35" s="22"/>
      <c r="M35" s="22"/>
      <c r="N35" s="22"/>
      <c r="O35" s="22"/>
      <c r="P35" s="22"/>
    </row>
    <row r="36" spans="1:16" ht="39" customHeight="1" x14ac:dyDescent="0.15">
      <c r="A36" s="22"/>
      <c r="B36" s="35"/>
      <c r="C36" s="1206" t="s">
        <v>589</v>
      </c>
      <c r="D36" s="1207"/>
      <c r="E36" s="1208"/>
      <c r="F36" s="36">
        <v>3.66</v>
      </c>
      <c r="G36" s="37">
        <v>1.73</v>
      </c>
      <c r="H36" s="37">
        <v>2.62</v>
      </c>
      <c r="I36" s="37">
        <v>2.86</v>
      </c>
      <c r="J36" s="38">
        <v>2.27</v>
      </c>
      <c r="K36" s="22"/>
      <c r="L36" s="22"/>
      <c r="M36" s="22"/>
      <c r="N36" s="22"/>
      <c r="O36" s="22"/>
      <c r="P36" s="22"/>
    </row>
    <row r="37" spans="1:16" ht="39" customHeight="1" x14ac:dyDescent="0.15">
      <c r="A37" s="22"/>
      <c r="B37" s="35"/>
      <c r="C37" s="1206" t="s">
        <v>590</v>
      </c>
      <c r="D37" s="1207"/>
      <c r="E37" s="1208"/>
      <c r="F37" s="36">
        <v>0.69</v>
      </c>
      <c r="G37" s="37">
        <v>0.71</v>
      </c>
      <c r="H37" s="37">
        <v>1</v>
      </c>
      <c r="I37" s="37">
        <v>1.25</v>
      </c>
      <c r="J37" s="38">
        <v>0.63</v>
      </c>
      <c r="K37" s="22"/>
      <c r="L37" s="22"/>
      <c r="M37" s="22"/>
      <c r="N37" s="22"/>
      <c r="O37" s="22"/>
      <c r="P37" s="22"/>
    </row>
    <row r="38" spans="1:16" ht="39" customHeight="1" x14ac:dyDescent="0.15">
      <c r="A38" s="22"/>
      <c r="B38" s="35"/>
      <c r="C38" s="1206" t="s">
        <v>591</v>
      </c>
      <c r="D38" s="1207"/>
      <c r="E38" s="1208"/>
      <c r="F38" s="36">
        <v>0.1</v>
      </c>
      <c r="G38" s="37">
        <v>7.0000000000000007E-2</v>
      </c>
      <c r="H38" s="37">
        <v>0.08</v>
      </c>
      <c r="I38" s="37">
        <v>0.09</v>
      </c>
      <c r="J38" s="38">
        <v>0.06</v>
      </c>
      <c r="K38" s="22"/>
      <c r="L38" s="22"/>
      <c r="M38" s="22"/>
      <c r="N38" s="22"/>
      <c r="O38" s="22"/>
      <c r="P38" s="22"/>
    </row>
    <row r="39" spans="1:16" ht="39" customHeight="1" x14ac:dyDescent="0.15">
      <c r="A39" s="22"/>
      <c r="B39" s="35"/>
      <c r="C39" s="1206" t="s">
        <v>592</v>
      </c>
      <c r="D39" s="1207"/>
      <c r="E39" s="1208"/>
      <c r="F39" s="36">
        <v>0.01</v>
      </c>
      <c r="G39" s="37">
        <v>0.02</v>
      </c>
      <c r="H39" s="37">
        <v>0.01</v>
      </c>
      <c r="I39" s="37">
        <v>0.23</v>
      </c>
      <c r="J39" s="38">
        <v>0.04</v>
      </c>
      <c r="K39" s="22"/>
      <c r="L39" s="22"/>
      <c r="M39" s="22"/>
      <c r="N39" s="22"/>
      <c r="O39" s="22"/>
      <c r="P39" s="22"/>
    </row>
    <row r="40" spans="1:16" ht="39" customHeight="1" x14ac:dyDescent="0.15">
      <c r="A40" s="22"/>
      <c r="B40" s="35"/>
      <c r="C40" s="1206" t="s">
        <v>593</v>
      </c>
      <c r="D40" s="1207"/>
      <c r="E40" s="1208"/>
      <c r="F40" s="36">
        <v>0.49</v>
      </c>
      <c r="G40" s="37">
        <v>0.95</v>
      </c>
      <c r="H40" s="37">
        <v>0.32</v>
      </c>
      <c r="I40" s="37">
        <v>0.01</v>
      </c>
      <c r="J40" s="38">
        <v>0.02</v>
      </c>
      <c r="K40" s="22"/>
      <c r="L40" s="22"/>
      <c r="M40" s="22"/>
      <c r="N40" s="22"/>
      <c r="O40" s="22"/>
      <c r="P40" s="22"/>
    </row>
    <row r="41" spans="1:16" ht="39" customHeight="1" x14ac:dyDescent="0.15">
      <c r="A41" s="22"/>
      <c r="B41" s="35"/>
      <c r="C41" s="1206" t="s">
        <v>594</v>
      </c>
      <c r="D41" s="1207"/>
      <c r="E41" s="1208"/>
      <c r="F41" s="36">
        <v>0</v>
      </c>
      <c r="G41" s="37">
        <v>0</v>
      </c>
      <c r="H41" s="37">
        <v>0</v>
      </c>
      <c r="I41" s="37">
        <v>0</v>
      </c>
      <c r="J41" s="38">
        <v>0</v>
      </c>
      <c r="K41" s="22"/>
      <c r="L41" s="22"/>
      <c r="M41" s="22"/>
      <c r="N41" s="22"/>
      <c r="O41" s="22"/>
      <c r="P41" s="22"/>
    </row>
    <row r="42" spans="1:16" ht="39" customHeight="1" x14ac:dyDescent="0.15">
      <c r="A42" s="22"/>
      <c r="B42" s="39"/>
      <c r="C42" s="1206" t="s">
        <v>595</v>
      </c>
      <c r="D42" s="1207"/>
      <c r="E42" s="1208"/>
      <c r="F42" s="36" t="s">
        <v>537</v>
      </c>
      <c r="G42" s="37" t="s">
        <v>537</v>
      </c>
      <c r="H42" s="37" t="s">
        <v>537</v>
      </c>
      <c r="I42" s="37" t="s">
        <v>537</v>
      </c>
      <c r="J42" s="38" t="s">
        <v>537</v>
      </c>
      <c r="K42" s="22"/>
      <c r="L42" s="22"/>
      <c r="M42" s="22"/>
      <c r="N42" s="22"/>
      <c r="O42" s="22"/>
      <c r="P42" s="22"/>
    </row>
    <row r="43" spans="1:16" ht="39" customHeight="1" thickBot="1" x14ac:dyDescent="0.2">
      <c r="A43" s="22"/>
      <c r="B43" s="40"/>
      <c r="C43" s="1209" t="s">
        <v>596</v>
      </c>
      <c r="D43" s="1210"/>
      <c r="E43" s="1211"/>
      <c r="F43" s="41">
        <v>0.04</v>
      </c>
      <c r="G43" s="42">
        <v>0.22</v>
      </c>
      <c r="H43" s="42">
        <v>0.02</v>
      </c>
      <c r="I43" s="42">
        <v>0.01</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QhhPuJrUAFgK25IlxVrhRcnpx3ZRG6cIu/JFyLN96VOt0vsxdzCSxC22n6uWHNDMqt0RtIihE1Vyr6Ma93ML8w==" saltValue="wxThkJ7EfTpGGaSPgQnx0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8"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election activeCell="S43" sqref="S43"/>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578</v>
      </c>
      <c r="L44" s="56" t="s">
        <v>579</v>
      </c>
      <c r="M44" s="56" t="s">
        <v>580</v>
      </c>
      <c r="N44" s="56" t="s">
        <v>581</v>
      </c>
      <c r="O44" s="57" t="s">
        <v>582</v>
      </c>
      <c r="P44" s="48"/>
      <c r="Q44" s="48"/>
      <c r="R44" s="48"/>
      <c r="S44" s="48"/>
      <c r="T44" s="48"/>
      <c r="U44" s="48"/>
    </row>
    <row r="45" spans="1:21" ht="30.75" customHeight="1" x14ac:dyDescent="0.15">
      <c r="A45" s="48"/>
      <c r="B45" s="1232" t="s">
        <v>11</v>
      </c>
      <c r="C45" s="1233"/>
      <c r="D45" s="58"/>
      <c r="E45" s="1238" t="s">
        <v>12</v>
      </c>
      <c r="F45" s="1238"/>
      <c r="G45" s="1238"/>
      <c r="H45" s="1238"/>
      <c r="I45" s="1238"/>
      <c r="J45" s="1239"/>
      <c r="K45" s="59">
        <v>1798</v>
      </c>
      <c r="L45" s="60">
        <v>1740</v>
      </c>
      <c r="M45" s="60">
        <v>1668</v>
      </c>
      <c r="N45" s="60">
        <v>1615</v>
      </c>
      <c r="O45" s="61">
        <v>1747</v>
      </c>
      <c r="P45" s="48"/>
      <c r="Q45" s="48"/>
      <c r="R45" s="48"/>
      <c r="S45" s="48"/>
      <c r="T45" s="48"/>
      <c r="U45" s="48"/>
    </row>
    <row r="46" spans="1:21" ht="30.75" customHeight="1" x14ac:dyDescent="0.15">
      <c r="A46" s="48"/>
      <c r="B46" s="1234"/>
      <c r="C46" s="1235"/>
      <c r="D46" s="62"/>
      <c r="E46" s="1216" t="s">
        <v>13</v>
      </c>
      <c r="F46" s="1216"/>
      <c r="G46" s="1216"/>
      <c r="H46" s="1216"/>
      <c r="I46" s="1216"/>
      <c r="J46" s="1217"/>
      <c r="K46" s="63" t="s">
        <v>537</v>
      </c>
      <c r="L46" s="64" t="s">
        <v>537</v>
      </c>
      <c r="M46" s="64" t="s">
        <v>537</v>
      </c>
      <c r="N46" s="64" t="s">
        <v>537</v>
      </c>
      <c r="O46" s="65" t="s">
        <v>537</v>
      </c>
      <c r="P46" s="48"/>
      <c r="Q46" s="48"/>
      <c r="R46" s="48"/>
      <c r="S46" s="48"/>
      <c r="T46" s="48"/>
      <c r="U46" s="48"/>
    </row>
    <row r="47" spans="1:21" ht="30.75" customHeight="1" x14ac:dyDescent="0.15">
      <c r="A47" s="48"/>
      <c r="B47" s="1234"/>
      <c r="C47" s="1235"/>
      <c r="D47" s="62"/>
      <c r="E47" s="1216" t="s">
        <v>14</v>
      </c>
      <c r="F47" s="1216"/>
      <c r="G47" s="1216"/>
      <c r="H47" s="1216"/>
      <c r="I47" s="1216"/>
      <c r="J47" s="1217"/>
      <c r="K47" s="63" t="s">
        <v>537</v>
      </c>
      <c r="L47" s="64" t="s">
        <v>537</v>
      </c>
      <c r="M47" s="64" t="s">
        <v>537</v>
      </c>
      <c r="N47" s="64" t="s">
        <v>537</v>
      </c>
      <c r="O47" s="65" t="s">
        <v>537</v>
      </c>
      <c r="P47" s="48"/>
      <c r="Q47" s="48"/>
      <c r="R47" s="48"/>
      <c r="S47" s="48"/>
      <c r="T47" s="48"/>
      <c r="U47" s="48"/>
    </row>
    <row r="48" spans="1:21" ht="30.75" customHeight="1" x14ac:dyDescent="0.15">
      <c r="A48" s="48"/>
      <c r="B48" s="1234"/>
      <c r="C48" s="1235"/>
      <c r="D48" s="62"/>
      <c r="E48" s="1216" t="s">
        <v>15</v>
      </c>
      <c r="F48" s="1216"/>
      <c r="G48" s="1216"/>
      <c r="H48" s="1216"/>
      <c r="I48" s="1216"/>
      <c r="J48" s="1217"/>
      <c r="K48" s="63">
        <v>416</v>
      </c>
      <c r="L48" s="64">
        <v>368</v>
      </c>
      <c r="M48" s="64">
        <v>354</v>
      </c>
      <c r="N48" s="64">
        <v>343</v>
      </c>
      <c r="O48" s="65">
        <v>353</v>
      </c>
      <c r="P48" s="48"/>
      <c r="Q48" s="48"/>
      <c r="R48" s="48"/>
      <c r="S48" s="48"/>
      <c r="T48" s="48"/>
      <c r="U48" s="48"/>
    </row>
    <row r="49" spans="1:21" ht="30.75" customHeight="1" x14ac:dyDescent="0.15">
      <c r="A49" s="48"/>
      <c r="B49" s="1234"/>
      <c r="C49" s="1235"/>
      <c r="D49" s="62"/>
      <c r="E49" s="1216" t="s">
        <v>16</v>
      </c>
      <c r="F49" s="1216"/>
      <c r="G49" s="1216"/>
      <c r="H49" s="1216"/>
      <c r="I49" s="1216"/>
      <c r="J49" s="1217"/>
      <c r="K49" s="63">
        <v>40</v>
      </c>
      <c r="L49" s="64">
        <v>41</v>
      </c>
      <c r="M49" s="64">
        <v>1</v>
      </c>
      <c r="N49" s="64">
        <v>2</v>
      </c>
      <c r="O49" s="65">
        <v>3</v>
      </c>
      <c r="P49" s="48"/>
      <c r="Q49" s="48"/>
      <c r="R49" s="48"/>
      <c r="S49" s="48"/>
      <c r="T49" s="48"/>
      <c r="U49" s="48"/>
    </row>
    <row r="50" spans="1:21" ht="30.75" customHeight="1" x14ac:dyDescent="0.15">
      <c r="A50" s="48"/>
      <c r="B50" s="1234"/>
      <c r="C50" s="1235"/>
      <c r="D50" s="62"/>
      <c r="E50" s="1216" t="s">
        <v>17</v>
      </c>
      <c r="F50" s="1216"/>
      <c r="G50" s="1216"/>
      <c r="H50" s="1216"/>
      <c r="I50" s="1216"/>
      <c r="J50" s="1217"/>
      <c r="K50" s="63" t="s">
        <v>537</v>
      </c>
      <c r="L50" s="64" t="s">
        <v>537</v>
      </c>
      <c r="M50" s="64" t="s">
        <v>537</v>
      </c>
      <c r="N50" s="64" t="s">
        <v>537</v>
      </c>
      <c r="O50" s="65" t="s">
        <v>537</v>
      </c>
      <c r="P50" s="48"/>
      <c r="Q50" s="48"/>
      <c r="R50" s="48"/>
      <c r="S50" s="48"/>
      <c r="T50" s="48"/>
      <c r="U50" s="48"/>
    </row>
    <row r="51" spans="1:21" ht="30.75" customHeight="1" x14ac:dyDescent="0.15">
      <c r="A51" s="48"/>
      <c r="B51" s="1236"/>
      <c r="C51" s="1237"/>
      <c r="D51" s="66"/>
      <c r="E51" s="1216" t="s">
        <v>18</v>
      </c>
      <c r="F51" s="1216"/>
      <c r="G51" s="1216"/>
      <c r="H51" s="1216"/>
      <c r="I51" s="1216"/>
      <c r="J51" s="1217"/>
      <c r="K51" s="63" t="s">
        <v>537</v>
      </c>
      <c r="L51" s="64" t="s">
        <v>537</v>
      </c>
      <c r="M51" s="64" t="s">
        <v>537</v>
      </c>
      <c r="N51" s="64" t="s">
        <v>537</v>
      </c>
      <c r="O51" s="65" t="s">
        <v>537</v>
      </c>
      <c r="P51" s="48"/>
      <c r="Q51" s="48"/>
      <c r="R51" s="48"/>
      <c r="S51" s="48"/>
      <c r="T51" s="48"/>
      <c r="U51" s="48"/>
    </row>
    <row r="52" spans="1:21" ht="30.75" customHeight="1" x14ac:dyDescent="0.15">
      <c r="A52" s="48"/>
      <c r="B52" s="1214" t="s">
        <v>19</v>
      </c>
      <c r="C52" s="1215"/>
      <c r="D52" s="66"/>
      <c r="E52" s="1216" t="s">
        <v>20</v>
      </c>
      <c r="F52" s="1216"/>
      <c r="G52" s="1216"/>
      <c r="H52" s="1216"/>
      <c r="I52" s="1216"/>
      <c r="J52" s="1217"/>
      <c r="K52" s="63">
        <v>1641</v>
      </c>
      <c r="L52" s="64">
        <v>1561</v>
      </c>
      <c r="M52" s="64">
        <v>1497</v>
      </c>
      <c r="N52" s="64">
        <v>1458</v>
      </c>
      <c r="O52" s="65">
        <v>1462</v>
      </c>
      <c r="P52" s="48"/>
      <c r="Q52" s="48"/>
      <c r="R52" s="48"/>
      <c r="S52" s="48"/>
      <c r="T52" s="48"/>
      <c r="U52" s="48"/>
    </row>
    <row r="53" spans="1:21" ht="30.75" customHeight="1" thickBot="1" x14ac:dyDescent="0.2">
      <c r="A53" s="48"/>
      <c r="B53" s="1218" t="s">
        <v>21</v>
      </c>
      <c r="C53" s="1219"/>
      <c r="D53" s="67"/>
      <c r="E53" s="1220" t="s">
        <v>22</v>
      </c>
      <c r="F53" s="1220"/>
      <c r="G53" s="1220"/>
      <c r="H53" s="1220"/>
      <c r="I53" s="1220"/>
      <c r="J53" s="1221"/>
      <c r="K53" s="68">
        <v>613</v>
      </c>
      <c r="L53" s="69">
        <v>588</v>
      </c>
      <c r="M53" s="69">
        <v>526</v>
      </c>
      <c r="N53" s="69">
        <v>502</v>
      </c>
      <c r="O53" s="70">
        <v>641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597</v>
      </c>
      <c r="P55" s="48"/>
      <c r="Q55" s="48"/>
      <c r="R55" s="48"/>
      <c r="S55" s="48"/>
      <c r="T55" s="48"/>
      <c r="U55" s="48"/>
    </row>
    <row r="56" spans="1:21" ht="31.5" customHeight="1" thickBot="1" x14ac:dyDescent="0.2">
      <c r="A56" s="48"/>
      <c r="B56" s="76"/>
      <c r="C56" s="77"/>
      <c r="D56" s="77"/>
      <c r="E56" s="78"/>
      <c r="F56" s="78"/>
      <c r="G56" s="78"/>
      <c r="H56" s="78"/>
      <c r="I56" s="78"/>
      <c r="J56" s="79" t="s">
        <v>2</v>
      </c>
      <c r="K56" s="80" t="s">
        <v>598</v>
      </c>
      <c r="L56" s="81" t="s">
        <v>599</v>
      </c>
      <c r="M56" s="81" t="s">
        <v>600</v>
      </c>
      <c r="N56" s="81" t="s">
        <v>601</v>
      </c>
      <c r="O56" s="82" t="s">
        <v>602</v>
      </c>
      <c r="P56" s="48"/>
      <c r="Q56" s="48"/>
      <c r="R56" s="48"/>
      <c r="S56" s="48"/>
      <c r="T56" s="48"/>
      <c r="U56" s="48"/>
    </row>
    <row r="57" spans="1:21" ht="31.5" customHeight="1" x14ac:dyDescent="0.15">
      <c r="B57" s="1222" t="s">
        <v>25</v>
      </c>
      <c r="C57" s="1223"/>
      <c r="D57" s="1226" t="s">
        <v>26</v>
      </c>
      <c r="E57" s="1227"/>
      <c r="F57" s="1227"/>
      <c r="G57" s="1227"/>
      <c r="H57" s="1227"/>
      <c r="I57" s="1227"/>
      <c r="J57" s="1228"/>
      <c r="K57" s="83"/>
      <c r="L57" s="84"/>
      <c r="M57" s="84"/>
      <c r="N57" s="84"/>
      <c r="O57" s="85"/>
    </row>
    <row r="58" spans="1:21" ht="31.5" customHeight="1" thickBot="1" x14ac:dyDescent="0.2">
      <c r="B58" s="1224"/>
      <c r="C58" s="1225"/>
      <c r="D58" s="1229" t="s">
        <v>27</v>
      </c>
      <c r="E58" s="1230"/>
      <c r="F58" s="1230"/>
      <c r="G58" s="1230"/>
      <c r="H58" s="1230"/>
      <c r="I58" s="1230"/>
      <c r="J58" s="1231"/>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CKs8wwuHTyGvvVW2u3sND7svF8Lm2TMz2IGv/MF2H4Y4/OP+msEPajhgCJ1TcFG3GSu+lbUTod18je0neW+OQ==" saltValue="XaUKkYJOsdEd+Wp7ZYewX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election activeCell="O39" sqref="O39"/>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578</v>
      </c>
      <c r="J40" s="100" t="s">
        <v>579</v>
      </c>
      <c r="K40" s="100" t="s">
        <v>580</v>
      </c>
      <c r="L40" s="100" t="s">
        <v>581</v>
      </c>
      <c r="M40" s="101" t="s">
        <v>582</v>
      </c>
    </row>
    <row r="41" spans="2:13" ht="27.75" customHeight="1" x14ac:dyDescent="0.15">
      <c r="B41" s="1252" t="s">
        <v>30</v>
      </c>
      <c r="C41" s="1253"/>
      <c r="D41" s="102"/>
      <c r="E41" s="1254" t="s">
        <v>31</v>
      </c>
      <c r="F41" s="1254"/>
      <c r="G41" s="1254"/>
      <c r="H41" s="1255"/>
      <c r="I41" s="103">
        <v>13691</v>
      </c>
      <c r="J41" s="104">
        <v>15201</v>
      </c>
      <c r="K41" s="104">
        <v>15560</v>
      </c>
      <c r="L41" s="104">
        <v>16818</v>
      </c>
      <c r="M41" s="105">
        <v>17386</v>
      </c>
    </row>
    <row r="42" spans="2:13" ht="27.75" customHeight="1" x14ac:dyDescent="0.15">
      <c r="B42" s="1242"/>
      <c r="C42" s="1243"/>
      <c r="D42" s="106"/>
      <c r="E42" s="1246" t="s">
        <v>32</v>
      </c>
      <c r="F42" s="1246"/>
      <c r="G42" s="1246"/>
      <c r="H42" s="1247"/>
      <c r="I42" s="107" t="s">
        <v>537</v>
      </c>
      <c r="J42" s="108" t="s">
        <v>537</v>
      </c>
      <c r="K42" s="108" t="s">
        <v>537</v>
      </c>
      <c r="L42" s="108" t="s">
        <v>537</v>
      </c>
      <c r="M42" s="109" t="s">
        <v>537</v>
      </c>
    </row>
    <row r="43" spans="2:13" ht="27.75" customHeight="1" x14ac:dyDescent="0.15">
      <c r="B43" s="1242"/>
      <c r="C43" s="1243"/>
      <c r="D43" s="106"/>
      <c r="E43" s="1246" t="s">
        <v>33</v>
      </c>
      <c r="F43" s="1246"/>
      <c r="G43" s="1246"/>
      <c r="H43" s="1247"/>
      <c r="I43" s="107">
        <v>4226</v>
      </c>
      <c r="J43" s="108">
        <v>3207</v>
      </c>
      <c r="K43" s="108">
        <v>3634</v>
      </c>
      <c r="L43" s="108">
        <v>3693</v>
      </c>
      <c r="M43" s="109">
        <v>3867</v>
      </c>
    </row>
    <row r="44" spans="2:13" ht="27.75" customHeight="1" x14ac:dyDescent="0.15">
      <c r="B44" s="1242"/>
      <c r="C44" s="1243"/>
      <c r="D44" s="106"/>
      <c r="E44" s="1246" t="s">
        <v>34</v>
      </c>
      <c r="F44" s="1246"/>
      <c r="G44" s="1246"/>
      <c r="H44" s="1247"/>
      <c r="I44" s="107">
        <v>25</v>
      </c>
      <c r="J44" s="108">
        <v>8</v>
      </c>
      <c r="K44" s="108">
        <v>6</v>
      </c>
      <c r="L44" s="108">
        <v>12</v>
      </c>
      <c r="M44" s="109">
        <v>9</v>
      </c>
    </row>
    <row r="45" spans="2:13" ht="27.75" customHeight="1" x14ac:dyDescent="0.15">
      <c r="B45" s="1242"/>
      <c r="C45" s="1243"/>
      <c r="D45" s="106"/>
      <c r="E45" s="1246" t="s">
        <v>35</v>
      </c>
      <c r="F45" s="1246"/>
      <c r="G45" s="1246"/>
      <c r="H45" s="1247"/>
      <c r="I45" s="107">
        <v>1300</v>
      </c>
      <c r="J45" s="108">
        <v>1364</v>
      </c>
      <c r="K45" s="108">
        <v>1118</v>
      </c>
      <c r="L45" s="108">
        <v>1067</v>
      </c>
      <c r="M45" s="109">
        <v>966</v>
      </c>
    </row>
    <row r="46" spans="2:13" ht="27.75" customHeight="1" x14ac:dyDescent="0.15">
      <c r="B46" s="1242"/>
      <c r="C46" s="1243"/>
      <c r="D46" s="110"/>
      <c r="E46" s="1246" t="s">
        <v>36</v>
      </c>
      <c r="F46" s="1246"/>
      <c r="G46" s="1246"/>
      <c r="H46" s="1247"/>
      <c r="I46" s="107" t="s">
        <v>537</v>
      </c>
      <c r="J46" s="108" t="s">
        <v>537</v>
      </c>
      <c r="K46" s="108" t="s">
        <v>537</v>
      </c>
      <c r="L46" s="108" t="s">
        <v>537</v>
      </c>
      <c r="M46" s="109" t="s">
        <v>537</v>
      </c>
    </row>
    <row r="47" spans="2:13" ht="27.75" customHeight="1" x14ac:dyDescent="0.15">
      <c r="B47" s="1242"/>
      <c r="C47" s="1243"/>
      <c r="D47" s="111"/>
      <c r="E47" s="1256" t="s">
        <v>37</v>
      </c>
      <c r="F47" s="1257"/>
      <c r="G47" s="1257"/>
      <c r="H47" s="1258"/>
      <c r="I47" s="107" t="s">
        <v>537</v>
      </c>
      <c r="J47" s="108" t="s">
        <v>537</v>
      </c>
      <c r="K47" s="108" t="s">
        <v>537</v>
      </c>
      <c r="L47" s="108" t="s">
        <v>537</v>
      </c>
      <c r="M47" s="109" t="s">
        <v>537</v>
      </c>
    </row>
    <row r="48" spans="2:13" ht="27.75" customHeight="1" x14ac:dyDescent="0.15">
      <c r="B48" s="1242"/>
      <c r="C48" s="1243"/>
      <c r="D48" s="106"/>
      <c r="E48" s="1246" t="s">
        <v>38</v>
      </c>
      <c r="F48" s="1246"/>
      <c r="G48" s="1246"/>
      <c r="H48" s="1247"/>
      <c r="I48" s="107" t="s">
        <v>537</v>
      </c>
      <c r="J48" s="108" t="s">
        <v>537</v>
      </c>
      <c r="K48" s="108" t="s">
        <v>537</v>
      </c>
      <c r="L48" s="108" t="s">
        <v>537</v>
      </c>
      <c r="M48" s="109" t="s">
        <v>537</v>
      </c>
    </row>
    <row r="49" spans="2:13" ht="27.75" customHeight="1" x14ac:dyDescent="0.15">
      <c r="B49" s="1244"/>
      <c r="C49" s="1245"/>
      <c r="D49" s="106"/>
      <c r="E49" s="1246" t="s">
        <v>39</v>
      </c>
      <c r="F49" s="1246"/>
      <c r="G49" s="1246"/>
      <c r="H49" s="1247"/>
      <c r="I49" s="107" t="s">
        <v>537</v>
      </c>
      <c r="J49" s="108" t="s">
        <v>537</v>
      </c>
      <c r="K49" s="108" t="s">
        <v>537</v>
      </c>
      <c r="L49" s="108" t="s">
        <v>537</v>
      </c>
      <c r="M49" s="109" t="s">
        <v>537</v>
      </c>
    </row>
    <row r="50" spans="2:13" ht="27.75" customHeight="1" x14ac:dyDescent="0.15">
      <c r="B50" s="1240" t="s">
        <v>40</v>
      </c>
      <c r="C50" s="1241"/>
      <c r="D50" s="112"/>
      <c r="E50" s="1246" t="s">
        <v>41</v>
      </c>
      <c r="F50" s="1246"/>
      <c r="G50" s="1246"/>
      <c r="H50" s="1247"/>
      <c r="I50" s="107">
        <v>9900</v>
      </c>
      <c r="J50" s="108">
        <v>9741</v>
      </c>
      <c r="K50" s="108">
        <v>8777</v>
      </c>
      <c r="L50" s="108">
        <v>8034</v>
      </c>
      <c r="M50" s="109">
        <v>7900</v>
      </c>
    </row>
    <row r="51" spans="2:13" ht="27.75" customHeight="1" x14ac:dyDescent="0.15">
      <c r="B51" s="1242"/>
      <c r="C51" s="1243"/>
      <c r="D51" s="106"/>
      <c r="E51" s="1246" t="s">
        <v>42</v>
      </c>
      <c r="F51" s="1246"/>
      <c r="G51" s="1246"/>
      <c r="H51" s="1247"/>
      <c r="I51" s="107">
        <v>44</v>
      </c>
      <c r="J51" s="108">
        <v>37</v>
      </c>
      <c r="K51" s="108">
        <v>30</v>
      </c>
      <c r="L51" s="108">
        <v>22</v>
      </c>
      <c r="M51" s="109">
        <v>15</v>
      </c>
    </row>
    <row r="52" spans="2:13" ht="27.75" customHeight="1" x14ac:dyDescent="0.15">
      <c r="B52" s="1244"/>
      <c r="C52" s="1245"/>
      <c r="D52" s="106"/>
      <c r="E52" s="1246" t="s">
        <v>43</v>
      </c>
      <c r="F52" s="1246"/>
      <c r="G52" s="1246"/>
      <c r="H52" s="1247"/>
      <c r="I52" s="107">
        <v>14683</v>
      </c>
      <c r="J52" s="108">
        <v>15364</v>
      </c>
      <c r="K52" s="108">
        <v>15020</v>
      </c>
      <c r="L52" s="108">
        <v>15743</v>
      </c>
      <c r="M52" s="109">
        <v>15707</v>
      </c>
    </row>
    <row r="53" spans="2:13" ht="27.75" customHeight="1" thickBot="1" x14ac:dyDescent="0.2">
      <c r="B53" s="1248" t="s">
        <v>44</v>
      </c>
      <c r="C53" s="1249"/>
      <c r="D53" s="113"/>
      <c r="E53" s="1250" t="s">
        <v>45</v>
      </c>
      <c r="F53" s="1250"/>
      <c r="G53" s="1250"/>
      <c r="H53" s="1251"/>
      <c r="I53" s="114">
        <v>-5386</v>
      </c>
      <c r="J53" s="115">
        <v>-5362</v>
      </c>
      <c r="K53" s="115">
        <v>-3508</v>
      </c>
      <c r="L53" s="115">
        <v>-2210</v>
      </c>
      <c r="M53" s="116">
        <v>-1394</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EWxbJZNHNYRtbP8NZVKK+HmaTzBSmfKtUpby4lXdVXzmE7tEI1WUayHWoKm0uqc/n9f2g73HW14pOtEmqWfUSg==" saltValue="dDv0nwS2oHncmCKtYR2nd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8"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34" zoomScale="70" zoomScaleNormal="70" zoomScaleSheetLayoutView="100" workbookViewId="0">
      <selection activeCell="C62" sqref="C62:E6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580</v>
      </c>
      <c r="G54" s="125" t="s">
        <v>581</v>
      </c>
      <c r="H54" s="126" t="s">
        <v>582</v>
      </c>
    </row>
    <row r="55" spans="2:8" ht="52.5" customHeight="1" x14ac:dyDescent="0.15">
      <c r="B55" s="127"/>
      <c r="C55" s="1267" t="s">
        <v>48</v>
      </c>
      <c r="D55" s="1267"/>
      <c r="E55" s="1268"/>
      <c r="F55" s="128">
        <v>1740</v>
      </c>
      <c r="G55" s="128">
        <v>1382</v>
      </c>
      <c r="H55" s="129">
        <v>1491</v>
      </c>
    </row>
    <row r="56" spans="2:8" ht="52.5" customHeight="1" x14ac:dyDescent="0.15">
      <c r="B56" s="130"/>
      <c r="C56" s="1269" t="s">
        <v>49</v>
      </c>
      <c r="D56" s="1269"/>
      <c r="E56" s="1270"/>
      <c r="F56" s="131">
        <v>2838</v>
      </c>
      <c r="G56" s="131">
        <v>2565</v>
      </c>
      <c r="H56" s="132">
        <v>2473</v>
      </c>
    </row>
    <row r="57" spans="2:8" ht="53.25" customHeight="1" x14ac:dyDescent="0.15">
      <c r="B57" s="130"/>
      <c r="C57" s="1271" t="s">
        <v>50</v>
      </c>
      <c r="D57" s="1271"/>
      <c r="E57" s="1272"/>
      <c r="F57" s="133">
        <v>5612</v>
      </c>
      <c r="G57" s="133">
        <v>5417</v>
      </c>
      <c r="H57" s="134">
        <v>5286</v>
      </c>
    </row>
    <row r="58" spans="2:8" ht="45.75" customHeight="1" x14ac:dyDescent="0.15">
      <c r="B58" s="135"/>
      <c r="C58" s="1259" t="s">
        <v>603</v>
      </c>
      <c r="D58" s="1260"/>
      <c r="E58" s="1261"/>
      <c r="F58" s="136">
        <v>1627</v>
      </c>
      <c r="G58" s="136">
        <v>1627</v>
      </c>
      <c r="H58" s="137">
        <v>1627</v>
      </c>
    </row>
    <row r="59" spans="2:8" ht="45.75" customHeight="1" x14ac:dyDescent="0.15">
      <c r="B59" s="135"/>
      <c r="C59" s="1259" t="s">
        <v>604</v>
      </c>
      <c r="D59" s="1260"/>
      <c r="E59" s="1261"/>
      <c r="F59" s="136">
        <v>1356</v>
      </c>
      <c r="G59" s="136">
        <v>1149</v>
      </c>
      <c r="H59" s="137">
        <v>1074</v>
      </c>
    </row>
    <row r="60" spans="2:8" ht="45.75" customHeight="1" x14ac:dyDescent="0.15">
      <c r="B60" s="135"/>
      <c r="C60" s="1259" t="s">
        <v>605</v>
      </c>
      <c r="D60" s="1260"/>
      <c r="E60" s="1261"/>
      <c r="F60" s="136">
        <v>671</v>
      </c>
      <c r="G60" s="136">
        <v>675</v>
      </c>
      <c r="H60" s="137">
        <v>682</v>
      </c>
    </row>
    <row r="61" spans="2:8" ht="45.75" customHeight="1" x14ac:dyDescent="0.15">
      <c r="B61" s="135"/>
      <c r="C61" s="1259" t="s">
        <v>606</v>
      </c>
      <c r="D61" s="1260"/>
      <c r="E61" s="1261"/>
      <c r="F61" s="136">
        <v>529</v>
      </c>
      <c r="G61" s="136">
        <v>529</v>
      </c>
      <c r="H61" s="137">
        <v>529</v>
      </c>
    </row>
    <row r="62" spans="2:8" ht="45.75" customHeight="1" thickBot="1" x14ac:dyDescent="0.2">
      <c r="B62" s="138"/>
      <c r="C62" s="1262" t="s">
        <v>607</v>
      </c>
      <c r="D62" s="1263"/>
      <c r="E62" s="1264"/>
      <c r="F62" s="139">
        <v>443</v>
      </c>
      <c r="G62" s="139">
        <v>444</v>
      </c>
      <c r="H62" s="140">
        <v>367</v>
      </c>
    </row>
    <row r="63" spans="2:8" ht="52.5" customHeight="1" thickBot="1" x14ac:dyDescent="0.2">
      <c r="B63" s="141"/>
      <c r="C63" s="1265" t="s">
        <v>51</v>
      </c>
      <c r="D63" s="1265"/>
      <c r="E63" s="1266"/>
      <c r="F63" s="142">
        <v>10189</v>
      </c>
      <c r="G63" s="142">
        <v>9364</v>
      </c>
      <c r="H63" s="143">
        <v>9249</v>
      </c>
    </row>
    <row r="64" spans="2:8" ht="15" customHeight="1" x14ac:dyDescent="0.15"/>
  </sheetData>
  <sheetProtection algorithmName="SHA-512" hashValue="c9CIBMtWcmXgqtc8v2H/HAM7rsUU4858JSBxooQyWf6eWEx1gFD8RfBFyjcpxoN/fQSvku4134qkE4LgNIpkBQ==" saltValue="XMdDlXoIx3wJXJBOyiGca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575</v>
      </c>
      <c r="G2" s="157"/>
      <c r="H2" s="158"/>
    </row>
    <row r="3" spans="1:8" x14ac:dyDescent="0.15">
      <c r="A3" s="154" t="s">
        <v>568</v>
      </c>
      <c r="B3" s="159"/>
      <c r="C3" s="160"/>
      <c r="D3" s="161">
        <v>80491</v>
      </c>
      <c r="E3" s="162"/>
      <c r="F3" s="163">
        <v>47738</v>
      </c>
      <c r="G3" s="164"/>
      <c r="H3" s="165"/>
    </row>
    <row r="4" spans="1:8" x14ac:dyDescent="0.15">
      <c r="A4" s="166"/>
      <c r="B4" s="167"/>
      <c r="C4" s="168"/>
      <c r="D4" s="169">
        <v>34693</v>
      </c>
      <c r="E4" s="170"/>
      <c r="F4" s="171">
        <v>24937</v>
      </c>
      <c r="G4" s="172"/>
      <c r="H4" s="173"/>
    </row>
    <row r="5" spans="1:8" x14ac:dyDescent="0.15">
      <c r="A5" s="154" t="s">
        <v>570</v>
      </c>
      <c r="B5" s="159"/>
      <c r="C5" s="160"/>
      <c r="D5" s="161">
        <v>166069</v>
      </c>
      <c r="E5" s="162"/>
      <c r="F5" s="163">
        <v>52191</v>
      </c>
      <c r="G5" s="164"/>
      <c r="H5" s="165"/>
    </row>
    <row r="6" spans="1:8" x14ac:dyDescent="0.15">
      <c r="A6" s="166"/>
      <c r="B6" s="167"/>
      <c r="C6" s="168"/>
      <c r="D6" s="169">
        <v>46625</v>
      </c>
      <c r="E6" s="170"/>
      <c r="F6" s="171">
        <v>24843</v>
      </c>
      <c r="G6" s="172"/>
      <c r="H6" s="173"/>
    </row>
    <row r="7" spans="1:8" x14ac:dyDescent="0.15">
      <c r="A7" s="154" t="s">
        <v>571</v>
      </c>
      <c r="B7" s="159"/>
      <c r="C7" s="160"/>
      <c r="D7" s="161">
        <v>130646</v>
      </c>
      <c r="E7" s="162"/>
      <c r="F7" s="163">
        <v>47387</v>
      </c>
      <c r="G7" s="164"/>
      <c r="H7" s="165"/>
    </row>
    <row r="8" spans="1:8" x14ac:dyDescent="0.15">
      <c r="A8" s="166"/>
      <c r="B8" s="167"/>
      <c r="C8" s="168"/>
      <c r="D8" s="169">
        <v>42092</v>
      </c>
      <c r="E8" s="170"/>
      <c r="F8" s="171">
        <v>24928</v>
      </c>
      <c r="G8" s="172"/>
      <c r="H8" s="173"/>
    </row>
    <row r="9" spans="1:8" x14ac:dyDescent="0.15">
      <c r="A9" s="154" t="s">
        <v>572</v>
      </c>
      <c r="B9" s="159"/>
      <c r="C9" s="160"/>
      <c r="D9" s="161">
        <v>198048</v>
      </c>
      <c r="E9" s="162"/>
      <c r="F9" s="163">
        <v>51264</v>
      </c>
      <c r="G9" s="164"/>
      <c r="H9" s="165"/>
    </row>
    <row r="10" spans="1:8" x14ac:dyDescent="0.15">
      <c r="A10" s="166"/>
      <c r="B10" s="167"/>
      <c r="C10" s="168"/>
      <c r="D10" s="169">
        <v>83416</v>
      </c>
      <c r="E10" s="170"/>
      <c r="F10" s="171">
        <v>26040</v>
      </c>
      <c r="G10" s="172"/>
      <c r="H10" s="173"/>
    </row>
    <row r="11" spans="1:8" x14ac:dyDescent="0.15">
      <c r="A11" s="154" t="s">
        <v>573</v>
      </c>
      <c r="B11" s="159"/>
      <c r="C11" s="160"/>
      <c r="D11" s="161">
        <v>160827</v>
      </c>
      <c r="E11" s="162"/>
      <c r="F11" s="163">
        <v>52068</v>
      </c>
      <c r="G11" s="164"/>
      <c r="H11" s="165"/>
    </row>
    <row r="12" spans="1:8" x14ac:dyDescent="0.15">
      <c r="A12" s="166"/>
      <c r="B12" s="167"/>
      <c r="C12" s="174"/>
      <c r="D12" s="169">
        <v>71881</v>
      </c>
      <c r="E12" s="170"/>
      <c r="F12" s="171">
        <v>26936</v>
      </c>
      <c r="G12" s="172"/>
      <c r="H12" s="173"/>
    </row>
    <row r="13" spans="1:8" x14ac:dyDescent="0.15">
      <c r="A13" s="154"/>
      <c r="B13" s="159"/>
      <c r="C13" s="175"/>
      <c r="D13" s="176">
        <v>147216</v>
      </c>
      <c r="E13" s="177"/>
      <c r="F13" s="178">
        <v>50130</v>
      </c>
      <c r="G13" s="179"/>
      <c r="H13" s="165"/>
    </row>
    <row r="14" spans="1:8" x14ac:dyDescent="0.15">
      <c r="A14" s="166"/>
      <c r="B14" s="167"/>
      <c r="C14" s="168"/>
      <c r="D14" s="169">
        <v>55741</v>
      </c>
      <c r="E14" s="170"/>
      <c r="F14" s="171">
        <v>25537</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3.69</v>
      </c>
      <c r="C19" s="180">
        <f>ROUND(VALUE(SUBSTITUTE(実質収支比率等に係る経年分析!G$48,"▲","-")),2)</f>
        <v>1.76</v>
      </c>
      <c r="D19" s="180">
        <f>ROUND(VALUE(SUBSTITUTE(実質収支比率等に係る経年分析!H$48,"▲","-")),2)</f>
        <v>2.65</v>
      </c>
      <c r="E19" s="180">
        <f>ROUND(VALUE(SUBSTITUTE(実質収支比率等に係る経年分析!I$48,"▲","-")),2)</f>
        <v>3.11</v>
      </c>
      <c r="F19" s="180">
        <f>ROUND(VALUE(SUBSTITUTE(実質収支比率等に係る経年分析!J$48,"▲","-")),2)</f>
        <v>2.3199999999999998</v>
      </c>
    </row>
    <row r="20" spans="1:11" x14ac:dyDescent="0.15">
      <c r="A20" s="180" t="s">
        <v>55</v>
      </c>
      <c r="B20" s="180">
        <f>ROUND(VALUE(SUBSTITUTE(実質収支比率等に係る経年分析!F$47,"▲","-")),2)</f>
        <v>23.02</v>
      </c>
      <c r="C20" s="180">
        <f>ROUND(VALUE(SUBSTITUTE(実質収支比率等に係る経年分析!G$47,"▲","-")),2)</f>
        <v>25.83</v>
      </c>
      <c r="D20" s="180">
        <f>ROUND(VALUE(SUBSTITUTE(実質収支比率等に係る経年分析!H$47,"▲","-")),2)</f>
        <v>21.92</v>
      </c>
      <c r="E20" s="180">
        <f>ROUND(VALUE(SUBSTITUTE(実質収支比率等に係る経年分析!I$47,"▲","-")),2)</f>
        <v>19.190000000000001</v>
      </c>
      <c r="F20" s="180">
        <f>ROUND(VALUE(SUBSTITUTE(実質収支比率等に係る経年分析!J$47,"▲","-")),2)</f>
        <v>18.23</v>
      </c>
    </row>
    <row r="21" spans="1:11" x14ac:dyDescent="0.15">
      <c r="A21" s="180" t="s">
        <v>56</v>
      </c>
      <c r="B21" s="180">
        <f>IF(ISNUMBER(VALUE(SUBSTITUTE(実質収支比率等に係る経年分析!F$49,"▲","-"))),ROUND(VALUE(SUBSTITUTE(実質収支比率等に係る経年分析!F$49,"▲","-")),2),NA())</f>
        <v>1.28</v>
      </c>
      <c r="C21" s="180">
        <f>IF(ISNUMBER(VALUE(SUBSTITUTE(実質収支比率等に係る経年分析!G$49,"▲","-"))),ROUND(VALUE(SUBSTITUTE(実質収支比率等に係る経年分析!G$49,"▲","-")),2),NA())</f>
        <v>-2</v>
      </c>
      <c r="D21" s="180">
        <f>IF(ISNUMBER(VALUE(SUBSTITUTE(実質収支比率等に係る経年分析!H$49,"▲","-"))),ROUND(VALUE(SUBSTITUTE(実質収支比率等に係る経年分析!H$49,"▲","-")),2),NA())</f>
        <v>-3.59</v>
      </c>
      <c r="E21" s="180">
        <f>IF(ISNUMBER(VALUE(SUBSTITUTE(実質収支比率等に係る経年分析!I$49,"▲","-"))),ROUND(VALUE(SUBSTITUTE(実質収支比率等に係る経年分析!I$49,"▲","-")),2),NA())</f>
        <v>-6.25</v>
      </c>
      <c r="F21" s="180">
        <f>IF(ISNUMBER(VALUE(SUBSTITUTE(実質収支比率等に係る経年分析!J$49,"▲","-"))),ROUND(VALUE(SUBSTITUTE(実質収支比率等に係る経年分析!J$49,"▲","-")),2),NA())</f>
        <v>-0.34</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0.04</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0.22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0.01</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水資源対策特別会計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国民健康保険特別会計（事業勘定）</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0.49</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0.95</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0.32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0.02</v>
      </c>
    </row>
    <row r="31" spans="1:11" x14ac:dyDescent="0.15">
      <c r="A31" s="181" t="str">
        <f>IF(連結実質赤字比率に係る赤字・黒字の構成分析!C$39="",NA(),連結実質赤字比率に係る赤字・黒字の構成分析!C$39)</f>
        <v>天王地区汚水処理施設事業特別会計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0.04</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7.0000000000000007E-2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0.06</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0.69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0.71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1.25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0.63</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3.66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1.73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2.62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2.86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2.27</v>
      </c>
    </row>
    <row r="35" spans="1:16" x14ac:dyDescent="0.15">
      <c r="A35" s="181" t="str">
        <f>IF(連結実質赤字比率に係る赤字・黒字の構成分析!C$35="",NA(),連結実質赤字比率に係る赤字・黒字の構成分析!C$35)</f>
        <v>病院事業会計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9.4499999999999993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8.36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7.46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6.97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4.62</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5.24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5.25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4.87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6.06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5.75</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1641</v>
      </c>
      <c r="E42" s="182"/>
      <c r="F42" s="182"/>
      <c r="G42" s="182">
        <f>'実質公債費比率（分子）の構造'!L$52</f>
        <v>1561</v>
      </c>
      <c r="H42" s="182"/>
      <c r="I42" s="182"/>
      <c r="J42" s="182">
        <f>'実質公債費比率（分子）の構造'!M$52</f>
        <v>1497</v>
      </c>
      <c r="K42" s="182"/>
      <c r="L42" s="182"/>
      <c r="M42" s="182">
        <f>'実質公債費比率（分子）の構造'!N$52</f>
        <v>1458</v>
      </c>
      <c r="N42" s="182"/>
      <c r="O42" s="182"/>
      <c r="P42" s="182">
        <f>'実質公債費比率（分子）の構造'!O$52</f>
        <v>1462</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40</v>
      </c>
      <c r="C45" s="182"/>
      <c r="D45" s="182"/>
      <c r="E45" s="182">
        <f>'実質公債費比率（分子）の構造'!L$49</f>
        <v>41</v>
      </c>
      <c r="F45" s="182"/>
      <c r="G45" s="182"/>
      <c r="H45" s="182">
        <f>'実質公債費比率（分子）の構造'!M$49</f>
        <v>1</v>
      </c>
      <c r="I45" s="182"/>
      <c r="J45" s="182"/>
      <c r="K45" s="182">
        <f>'実質公債費比率（分子）の構造'!N$49</f>
        <v>2</v>
      </c>
      <c r="L45" s="182"/>
      <c r="M45" s="182"/>
      <c r="N45" s="182">
        <f>'実質公債費比率（分子）の構造'!O$49</f>
        <v>3</v>
      </c>
      <c r="O45" s="182"/>
      <c r="P45" s="182"/>
    </row>
    <row r="46" spans="1:16" x14ac:dyDescent="0.15">
      <c r="A46" s="182" t="s">
        <v>67</v>
      </c>
      <c r="B46" s="182">
        <f>'実質公債費比率（分子）の構造'!K$48</f>
        <v>416</v>
      </c>
      <c r="C46" s="182"/>
      <c r="D46" s="182"/>
      <c r="E46" s="182">
        <f>'実質公債費比率（分子）の構造'!L$48</f>
        <v>368</v>
      </c>
      <c r="F46" s="182"/>
      <c r="G46" s="182"/>
      <c r="H46" s="182">
        <f>'実質公債費比率（分子）の構造'!M$48</f>
        <v>354</v>
      </c>
      <c r="I46" s="182"/>
      <c r="J46" s="182"/>
      <c r="K46" s="182">
        <f>'実質公債費比率（分子）の構造'!N$48</f>
        <v>343</v>
      </c>
      <c r="L46" s="182"/>
      <c r="M46" s="182"/>
      <c r="N46" s="182">
        <f>'実質公債費比率（分子）の構造'!O$48</f>
        <v>353</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1798</v>
      </c>
      <c r="C49" s="182"/>
      <c r="D49" s="182"/>
      <c r="E49" s="182">
        <f>'実質公債費比率（分子）の構造'!L$45</f>
        <v>1740</v>
      </c>
      <c r="F49" s="182"/>
      <c r="G49" s="182"/>
      <c r="H49" s="182">
        <f>'実質公債費比率（分子）の構造'!M$45</f>
        <v>1668</v>
      </c>
      <c r="I49" s="182"/>
      <c r="J49" s="182"/>
      <c r="K49" s="182">
        <f>'実質公債費比率（分子）の構造'!N$45</f>
        <v>1615</v>
      </c>
      <c r="L49" s="182"/>
      <c r="M49" s="182"/>
      <c r="N49" s="182">
        <f>'実質公債費比率（分子）の構造'!O$45</f>
        <v>1747</v>
      </c>
      <c r="O49" s="182"/>
      <c r="P49" s="182"/>
    </row>
    <row r="50" spans="1:16" x14ac:dyDescent="0.15">
      <c r="A50" s="182" t="s">
        <v>71</v>
      </c>
      <c r="B50" s="182" t="e">
        <f>NA()</f>
        <v>#N/A</v>
      </c>
      <c r="C50" s="182">
        <f>IF(ISNUMBER('実質公債費比率（分子）の構造'!K$53),'実質公債費比率（分子）の構造'!K$53,NA())</f>
        <v>613</v>
      </c>
      <c r="D50" s="182" t="e">
        <f>NA()</f>
        <v>#N/A</v>
      </c>
      <c r="E50" s="182" t="e">
        <f>NA()</f>
        <v>#N/A</v>
      </c>
      <c r="F50" s="182">
        <f>IF(ISNUMBER('実質公債費比率（分子）の構造'!L$53),'実質公債費比率（分子）の構造'!L$53,NA())</f>
        <v>588</v>
      </c>
      <c r="G50" s="182" t="e">
        <f>NA()</f>
        <v>#N/A</v>
      </c>
      <c r="H50" s="182" t="e">
        <f>NA()</f>
        <v>#N/A</v>
      </c>
      <c r="I50" s="182">
        <f>IF(ISNUMBER('実質公債費比率（分子）の構造'!M$53),'実質公債費比率（分子）の構造'!M$53,NA())</f>
        <v>526</v>
      </c>
      <c r="J50" s="182" t="e">
        <f>NA()</f>
        <v>#N/A</v>
      </c>
      <c r="K50" s="182" t="e">
        <f>NA()</f>
        <v>#N/A</v>
      </c>
      <c r="L50" s="182">
        <f>IF(ISNUMBER('実質公債費比率（分子）の構造'!N$53),'実質公債費比率（分子）の構造'!N$53,NA())</f>
        <v>502</v>
      </c>
      <c r="M50" s="182" t="e">
        <f>NA()</f>
        <v>#N/A</v>
      </c>
      <c r="N50" s="182" t="e">
        <f>NA()</f>
        <v>#N/A</v>
      </c>
      <c r="O50" s="182">
        <f>IF(ISNUMBER('実質公債費比率（分子）の構造'!O$53),'実質公債費比率（分子）の構造'!O$53,NA())</f>
        <v>641</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14683</v>
      </c>
      <c r="E56" s="181"/>
      <c r="F56" s="181"/>
      <c r="G56" s="181">
        <f>'将来負担比率（分子）の構造'!J$52</f>
        <v>15364</v>
      </c>
      <c r="H56" s="181"/>
      <c r="I56" s="181"/>
      <c r="J56" s="181">
        <f>'将来負担比率（分子）の構造'!K$52</f>
        <v>15020</v>
      </c>
      <c r="K56" s="181"/>
      <c r="L56" s="181"/>
      <c r="M56" s="181">
        <f>'将来負担比率（分子）の構造'!L$52</f>
        <v>15743</v>
      </c>
      <c r="N56" s="181"/>
      <c r="O56" s="181"/>
      <c r="P56" s="181">
        <f>'将来負担比率（分子）の構造'!M$52</f>
        <v>15707</v>
      </c>
    </row>
    <row r="57" spans="1:16" x14ac:dyDescent="0.15">
      <c r="A57" s="181" t="s">
        <v>42</v>
      </c>
      <c r="B57" s="181"/>
      <c r="C57" s="181"/>
      <c r="D57" s="181">
        <f>'将来負担比率（分子）の構造'!I$51</f>
        <v>44</v>
      </c>
      <c r="E57" s="181"/>
      <c r="F57" s="181"/>
      <c r="G57" s="181">
        <f>'将来負担比率（分子）の構造'!J$51</f>
        <v>37</v>
      </c>
      <c r="H57" s="181"/>
      <c r="I57" s="181"/>
      <c r="J57" s="181">
        <f>'将来負担比率（分子）の構造'!K$51</f>
        <v>30</v>
      </c>
      <c r="K57" s="181"/>
      <c r="L57" s="181"/>
      <c r="M57" s="181">
        <f>'将来負担比率（分子）の構造'!L$51</f>
        <v>22</v>
      </c>
      <c r="N57" s="181"/>
      <c r="O57" s="181"/>
      <c r="P57" s="181">
        <f>'将来負担比率（分子）の構造'!M$51</f>
        <v>15</v>
      </c>
    </row>
    <row r="58" spans="1:16" x14ac:dyDescent="0.15">
      <c r="A58" s="181" t="s">
        <v>41</v>
      </c>
      <c r="B58" s="181"/>
      <c r="C58" s="181"/>
      <c r="D58" s="181">
        <f>'将来負担比率（分子）の構造'!I$50</f>
        <v>9900</v>
      </c>
      <c r="E58" s="181"/>
      <c r="F58" s="181"/>
      <c r="G58" s="181">
        <f>'将来負担比率（分子）の構造'!J$50</f>
        <v>9741</v>
      </c>
      <c r="H58" s="181"/>
      <c r="I58" s="181"/>
      <c r="J58" s="181">
        <f>'将来負担比率（分子）の構造'!K$50</f>
        <v>8777</v>
      </c>
      <c r="K58" s="181"/>
      <c r="L58" s="181"/>
      <c r="M58" s="181">
        <f>'将来負担比率（分子）の構造'!L$50</f>
        <v>8034</v>
      </c>
      <c r="N58" s="181"/>
      <c r="O58" s="181"/>
      <c r="P58" s="181">
        <f>'将来負担比率（分子）の構造'!M$50</f>
        <v>7900</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1300</v>
      </c>
      <c r="C62" s="181"/>
      <c r="D62" s="181"/>
      <c r="E62" s="181">
        <f>'将来負担比率（分子）の構造'!J$45</f>
        <v>1364</v>
      </c>
      <c r="F62" s="181"/>
      <c r="G62" s="181"/>
      <c r="H62" s="181">
        <f>'将来負担比率（分子）の構造'!K$45</f>
        <v>1118</v>
      </c>
      <c r="I62" s="181"/>
      <c r="J62" s="181"/>
      <c r="K62" s="181">
        <f>'将来負担比率（分子）の構造'!L$45</f>
        <v>1067</v>
      </c>
      <c r="L62" s="181"/>
      <c r="M62" s="181"/>
      <c r="N62" s="181">
        <f>'将来負担比率（分子）の構造'!M$45</f>
        <v>966</v>
      </c>
      <c r="O62" s="181"/>
      <c r="P62" s="181"/>
    </row>
    <row r="63" spans="1:16" x14ac:dyDescent="0.15">
      <c r="A63" s="181" t="s">
        <v>34</v>
      </c>
      <c r="B63" s="181">
        <f>'将来負担比率（分子）の構造'!I$44</f>
        <v>25</v>
      </c>
      <c r="C63" s="181"/>
      <c r="D63" s="181"/>
      <c r="E63" s="181">
        <f>'将来負担比率（分子）の構造'!J$44</f>
        <v>8</v>
      </c>
      <c r="F63" s="181"/>
      <c r="G63" s="181"/>
      <c r="H63" s="181">
        <f>'将来負担比率（分子）の構造'!K$44</f>
        <v>6</v>
      </c>
      <c r="I63" s="181"/>
      <c r="J63" s="181"/>
      <c r="K63" s="181">
        <f>'将来負担比率（分子）の構造'!L$44</f>
        <v>12</v>
      </c>
      <c r="L63" s="181"/>
      <c r="M63" s="181"/>
      <c r="N63" s="181">
        <f>'将来負担比率（分子）の構造'!M$44</f>
        <v>9</v>
      </c>
      <c r="O63" s="181"/>
      <c r="P63" s="181"/>
    </row>
    <row r="64" spans="1:16" x14ac:dyDescent="0.15">
      <c r="A64" s="181" t="s">
        <v>33</v>
      </c>
      <c r="B64" s="181">
        <f>'将来負担比率（分子）の構造'!I$43</f>
        <v>4226</v>
      </c>
      <c r="C64" s="181"/>
      <c r="D64" s="181"/>
      <c r="E64" s="181">
        <f>'将来負担比率（分子）の構造'!J$43</f>
        <v>3207</v>
      </c>
      <c r="F64" s="181"/>
      <c r="G64" s="181"/>
      <c r="H64" s="181">
        <f>'将来負担比率（分子）の構造'!K$43</f>
        <v>3634</v>
      </c>
      <c r="I64" s="181"/>
      <c r="J64" s="181"/>
      <c r="K64" s="181">
        <f>'将来負担比率（分子）の構造'!L$43</f>
        <v>3693</v>
      </c>
      <c r="L64" s="181"/>
      <c r="M64" s="181"/>
      <c r="N64" s="181">
        <f>'将来負担比率（分子）の構造'!M$43</f>
        <v>3867</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13691</v>
      </c>
      <c r="C66" s="181"/>
      <c r="D66" s="181"/>
      <c r="E66" s="181">
        <f>'将来負担比率（分子）の構造'!J$41</f>
        <v>15201</v>
      </c>
      <c r="F66" s="181"/>
      <c r="G66" s="181"/>
      <c r="H66" s="181">
        <f>'将来負担比率（分子）の構造'!K$41</f>
        <v>15560</v>
      </c>
      <c r="I66" s="181"/>
      <c r="J66" s="181"/>
      <c r="K66" s="181">
        <f>'将来負担比率（分子）の構造'!L$41</f>
        <v>16818</v>
      </c>
      <c r="L66" s="181"/>
      <c r="M66" s="181"/>
      <c r="N66" s="181">
        <f>'将来負担比率（分子）の構造'!M$41</f>
        <v>17386</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1740</v>
      </c>
      <c r="C72" s="185">
        <f>基金残高に係る経年分析!G55</f>
        <v>1382</v>
      </c>
      <c r="D72" s="185">
        <f>基金残高に係る経年分析!H55</f>
        <v>1491</v>
      </c>
    </row>
    <row r="73" spans="1:16" x14ac:dyDescent="0.15">
      <c r="A73" s="184" t="s">
        <v>78</v>
      </c>
      <c r="B73" s="185">
        <f>基金残高に係る経年分析!F56</f>
        <v>2838</v>
      </c>
      <c r="C73" s="185">
        <f>基金残高に係る経年分析!G56</f>
        <v>2565</v>
      </c>
      <c r="D73" s="185">
        <f>基金残高に係る経年分析!H56</f>
        <v>2473</v>
      </c>
    </row>
    <row r="74" spans="1:16" x14ac:dyDescent="0.15">
      <c r="A74" s="184" t="s">
        <v>79</v>
      </c>
      <c r="B74" s="185">
        <f>基金残高に係る経年分析!F57</f>
        <v>5612</v>
      </c>
      <c r="C74" s="185">
        <f>基金残高に係る経年分析!G57</f>
        <v>5417</v>
      </c>
      <c r="D74" s="185">
        <f>基金残高に係る経年分析!H57</f>
        <v>5286</v>
      </c>
    </row>
  </sheetData>
  <sheetProtection algorithmName="SHA-512" hashValue="HxQKtReCnl+GaIr1PYnG235VmjPVYvANdrDX0yomZ+VPdERNtVrekSqoUUTl2eC6UF19/acNXPUJp+Ea0yNBbQ==" saltValue="Dl+o6rZiJ6+OamhSJ1/Km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217</v>
      </c>
      <c r="DI1" s="762"/>
      <c r="DJ1" s="762"/>
      <c r="DK1" s="762"/>
      <c r="DL1" s="762"/>
      <c r="DM1" s="762"/>
      <c r="DN1" s="763"/>
      <c r="DO1" s="226"/>
      <c r="DP1" s="761" t="s">
        <v>218</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220</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221</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222</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223</v>
      </c>
      <c r="S4" s="704"/>
      <c r="T4" s="704"/>
      <c r="U4" s="704"/>
      <c r="V4" s="704"/>
      <c r="W4" s="704"/>
      <c r="X4" s="704"/>
      <c r="Y4" s="705"/>
      <c r="Z4" s="703" t="s">
        <v>224</v>
      </c>
      <c r="AA4" s="704"/>
      <c r="AB4" s="704"/>
      <c r="AC4" s="705"/>
      <c r="AD4" s="703" t="s">
        <v>225</v>
      </c>
      <c r="AE4" s="704"/>
      <c r="AF4" s="704"/>
      <c r="AG4" s="704"/>
      <c r="AH4" s="704"/>
      <c r="AI4" s="704"/>
      <c r="AJ4" s="704"/>
      <c r="AK4" s="705"/>
      <c r="AL4" s="703" t="s">
        <v>224</v>
      </c>
      <c r="AM4" s="704"/>
      <c r="AN4" s="704"/>
      <c r="AO4" s="705"/>
      <c r="AP4" s="764" t="s">
        <v>226</v>
      </c>
      <c r="AQ4" s="764"/>
      <c r="AR4" s="764"/>
      <c r="AS4" s="764"/>
      <c r="AT4" s="764"/>
      <c r="AU4" s="764"/>
      <c r="AV4" s="764"/>
      <c r="AW4" s="764"/>
      <c r="AX4" s="764"/>
      <c r="AY4" s="764"/>
      <c r="AZ4" s="764"/>
      <c r="BA4" s="764"/>
      <c r="BB4" s="764"/>
      <c r="BC4" s="764"/>
      <c r="BD4" s="764"/>
      <c r="BE4" s="764"/>
      <c r="BF4" s="764"/>
      <c r="BG4" s="764" t="s">
        <v>227</v>
      </c>
      <c r="BH4" s="764"/>
      <c r="BI4" s="764"/>
      <c r="BJ4" s="764"/>
      <c r="BK4" s="764"/>
      <c r="BL4" s="764"/>
      <c r="BM4" s="764"/>
      <c r="BN4" s="764"/>
      <c r="BO4" s="764" t="s">
        <v>224</v>
      </c>
      <c r="BP4" s="764"/>
      <c r="BQ4" s="764"/>
      <c r="BR4" s="764"/>
      <c r="BS4" s="764" t="s">
        <v>228</v>
      </c>
      <c r="BT4" s="764"/>
      <c r="BU4" s="764"/>
      <c r="BV4" s="764"/>
      <c r="BW4" s="764"/>
      <c r="BX4" s="764"/>
      <c r="BY4" s="764"/>
      <c r="BZ4" s="764"/>
      <c r="CA4" s="764"/>
      <c r="CB4" s="764"/>
      <c r="CD4" s="746" t="s">
        <v>229</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10" t="s">
        <v>230</v>
      </c>
      <c r="C5" s="711"/>
      <c r="D5" s="711"/>
      <c r="E5" s="711"/>
      <c r="F5" s="711"/>
      <c r="G5" s="711"/>
      <c r="H5" s="711"/>
      <c r="I5" s="711"/>
      <c r="J5" s="711"/>
      <c r="K5" s="711"/>
      <c r="L5" s="711"/>
      <c r="M5" s="711"/>
      <c r="N5" s="711"/>
      <c r="O5" s="711"/>
      <c r="P5" s="711"/>
      <c r="Q5" s="712"/>
      <c r="R5" s="697">
        <v>2557328</v>
      </c>
      <c r="S5" s="698"/>
      <c r="T5" s="698"/>
      <c r="U5" s="698"/>
      <c r="V5" s="698"/>
      <c r="W5" s="698"/>
      <c r="X5" s="698"/>
      <c r="Y5" s="741"/>
      <c r="Z5" s="759">
        <v>14.2</v>
      </c>
      <c r="AA5" s="759"/>
      <c r="AB5" s="759"/>
      <c r="AC5" s="759"/>
      <c r="AD5" s="760">
        <v>2557328</v>
      </c>
      <c r="AE5" s="760"/>
      <c r="AF5" s="760"/>
      <c r="AG5" s="760"/>
      <c r="AH5" s="760"/>
      <c r="AI5" s="760"/>
      <c r="AJ5" s="760"/>
      <c r="AK5" s="760"/>
      <c r="AL5" s="742">
        <v>32.200000000000003</v>
      </c>
      <c r="AM5" s="715"/>
      <c r="AN5" s="715"/>
      <c r="AO5" s="743"/>
      <c r="AP5" s="710" t="s">
        <v>231</v>
      </c>
      <c r="AQ5" s="711"/>
      <c r="AR5" s="711"/>
      <c r="AS5" s="711"/>
      <c r="AT5" s="711"/>
      <c r="AU5" s="711"/>
      <c r="AV5" s="711"/>
      <c r="AW5" s="711"/>
      <c r="AX5" s="711"/>
      <c r="AY5" s="711"/>
      <c r="AZ5" s="711"/>
      <c r="BA5" s="711"/>
      <c r="BB5" s="711"/>
      <c r="BC5" s="711"/>
      <c r="BD5" s="711"/>
      <c r="BE5" s="711"/>
      <c r="BF5" s="712"/>
      <c r="BG5" s="642">
        <v>2555274</v>
      </c>
      <c r="BH5" s="643"/>
      <c r="BI5" s="643"/>
      <c r="BJ5" s="643"/>
      <c r="BK5" s="643"/>
      <c r="BL5" s="643"/>
      <c r="BM5" s="643"/>
      <c r="BN5" s="644"/>
      <c r="BO5" s="675">
        <v>99.9</v>
      </c>
      <c r="BP5" s="675"/>
      <c r="BQ5" s="675"/>
      <c r="BR5" s="675"/>
      <c r="BS5" s="676">
        <v>29420</v>
      </c>
      <c r="BT5" s="676"/>
      <c r="BU5" s="676"/>
      <c r="BV5" s="676"/>
      <c r="BW5" s="676"/>
      <c r="BX5" s="676"/>
      <c r="BY5" s="676"/>
      <c r="BZ5" s="676"/>
      <c r="CA5" s="676"/>
      <c r="CB5" s="730"/>
      <c r="CD5" s="746" t="s">
        <v>226</v>
      </c>
      <c r="CE5" s="747"/>
      <c r="CF5" s="747"/>
      <c r="CG5" s="747"/>
      <c r="CH5" s="747"/>
      <c r="CI5" s="747"/>
      <c r="CJ5" s="747"/>
      <c r="CK5" s="747"/>
      <c r="CL5" s="747"/>
      <c r="CM5" s="747"/>
      <c r="CN5" s="747"/>
      <c r="CO5" s="747"/>
      <c r="CP5" s="747"/>
      <c r="CQ5" s="748"/>
      <c r="CR5" s="746" t="s">
        <v>232</v>
      </c>
      <c r="CS5" s="747"/>
      <c r="CT5" s="747"/>
      <c r="CU5" s="747"/>
      <c r="CV5" s="747"/>
      <c r="CW5" s="747"/>
      <c r="CX5" s="747"/>
      <c r="CY5" s="748"/>
      <c r="CZ5" s="746" t="s">
        <v>224</v>
      </c>
      <c r="DA5" s="747"/>
      <c r="DB5" s="747"/>
      <c r="DC5" s="748"/>
      <c r="DD5" s="746" t="s">
        <v>233</v>
      </c>
      <c r="DE5" s="747"/>
      <c r="DF5" s="747"/>
      <c r="DG5" s="747"/>
      <c r="DH5" s="747"/>
      <c r="DI5" s="747"/>
      <c r="DJ5" s="747"/>
      <c r="DK5" s="747"/>
      <c r="DL5" s="747"/>
      <c r="DM5" s="747"/>
      <c r="DN5" s="747"/>
      <c r="DO5" s="747"/>
      <c r="DP5" s="748"/>
      <c r="DQ5" s="746" t="s">
        <v>234</v>
      </c>
      <c r="DR5" s="747"/>
      <c r="DS5" s="747"/>
      <c r="DT5" s="747"/>
      <c r="DU5" s="747"/>
      <c r="DV5" s="747"/>
      <c r="DW5" s="747"/>
      <c r="DX5" s="747"/>
      <c r="DY5" s="747"/>
      <c r="DZ5" s="747"/>
      <c r="EA5" s="747"/>
      <c r="EB5" s="747"/>
      <c r="EC5" s="748"/>
    </row>
    <row r="6" spans="2:143" ht="11.25" customHeight="1" x14ac:dyDescent="0.15">
      <c r="B6" s="639" t="s">
        <v>235</v>
      </c>
      <c r="C6" s="640"/>
      <c r="D6" s="640"/>
      <c r="E6" s="640"/>
      <c r="F6" s="640"/>
      <c r="G6" s="640"/>
      <c r="H6" s="640"/>
      <c r="I6" s="640"/>
      <c r="J6" s="640"/>
      <c r="K6" s="640"/>
      <c r="L6" s="640"/>
      <c r="M6" s="640"/>
      <c r="N6" s="640"/>
      <c r="O6" s="640"/>
      <c r="P6" s="640"/>
      <c r="Q6" s="641"/>
      <c r="R6" s="642">
        <v>203420</v>
      </c>
      <c r="S6" s="643"/>
      <c r="T6" s="643"/>
      <c r="U6" s="643"/>
      <c r="V6" s="643"/>
      <c r="W6" s="643"/>
      <c r="X6" s="643"/>
      <c r="Y6" s="644"/>
      <c r="Z6" s="675">
        <v>1.1000000000000001</v>
      </c>
      <c r="AA6" s="675"/>
      <c r="AB6" s="675"/>
      <c r="AC6" s="675"/>
      <c r="AD6" s="676">
        <v>203420</v>
      </c>
      <c r="AE6" s="676"/>
      <c r="AF6" s="676"/>
      <c r="AG6" s="676"/>
      <c r="AH6" s="676"/>
      <c r="AI6" s="676"/>
      <c r="AJ6" s="676"/>
      <c r="AK6" s="676"/>
      <c r="AL6" s="645">
        <v>2.6</v>
      </c>
      <c r="AM6" s="646"/>
      <c r="AN6" s="646"/>
      <c r="AO6" s="677"/>
      <c r="AP6" s="639" t="s">
        <v>236</v>
      </c>
      <c r="AQ6" s="640"/>
      <c r="AR6" s="640"/>
      <c r="AS6" s="640"/>
      <c r="AT6" s="640"/>
      <c r="AU6" s="640"/>
      <c r="AV6" s="640"/>
      <c r="AW6" s="640"/>
      <c r="AX6" s="640"/>
      <c r="AY6" s="640"/>
      <c r="AZ6" s="640"/>
      <c r="BA6" s="640"/>
      <c r="BB6" s="640"/>
      <c r="BC6" s="640"/>
      <c r="BD6" s="640"/>
      <c r="BE6" s="640"/>
      <c r="BF6" s="641"/>
      <c r="BG6" s="642">
        <v>2555274</v>
      </c>
      <c r="BH6" s="643"/>
      <c r="BI6" s="643"/>
      <c r="BJ6" s="643"/>
      <c r="BK6" s="643"/>
      <c r="BL6" s="643"/>
      <c r="BM6" s="643"/>
      <c r="BN6" s="644"/>
      <c r="BO6" s="675">
        <v>99.9</v>
      </c>
      <c r="BP6" s="675"/>
      <c r="BQ6" s="675"/>
      <c r="BR6" s="675"/>
      <c r="BS6" s="676">
        <v>29420</v>
      </c>
      <c r="BT6" s="676"/>
      <c r="BU6" s="676"/>
      <c r="BV6" s="676"/>
      <c r="BW6" s="676"/>
      <c r="BX6" s="676"/>
      <c r="BY6" s="676"/>
      <c r="BZ6" s="676"/>
      <c r="CA6" s="676"/>
      <c r="CB6" s="730"/>
      <c r="CD6" s="700" t="s">
        <v>237</v>
      </c>
      <c r="CE6" s="701"/>
      <c r="CF6" s="701"/>
      <c r="CG6" s="701"/>
      <c r="CH6" s="701"/>
      <c r="CI6" s="701"/>
      <c r="CJ6" s="701"/>
      <c r="CK6" s="701"/>
      <c r="CL6" s="701"/>
      <c r="CM6" s="701"/>
      <c r="CN6" s="701"/>
      <c r="CO6" s="701"/>
      <c r="CP6" s="701"/>
      <c r="CQ6" s="702"/>
      <c r="CR6" s="642">
        <v>98097</v>
      </c>
      <c r="CS6" s="643"/>
      <c r="CT6" s="643"/>
      <c r="CU6" s="643"/>
      <c r="CV6" s="643"/>
      <c r="CW6" s="643"/>
      <c r="CX6" s="643"/>
      <c r="CY6" s="644"/>
      <c r="CZ6" s="742">
        <v>0.6</v>
      </c>
      <c r="DA6" s="715"/>
      <c r="DB6" s="715"/>
      <c r="DC6" s="745"/>
      <c r="DD6" s="648" t="s">
        <v>138</v>
      </c>
      <c r="DE6" s="643"/>
      <c r="DF6" s="643"/>
      <c r="DG6" s="643"/>
      <c r="DH6" s="643"/>
      <c r="DI6" s="643"/>
      <c r="DJ6" s="643"/>
      <c r="DK6" s="643"/>
      <c r="DL6" s="643"/>
      <c r="DM6" s="643"/>
      <c r="DN6" s="643"/>
      <c r="DO6" s="643"/>
      <c r="DP6" s="644"/>
      <c r="DQ6" s="648">
        <v>98097</v>
      </c>
      <c r="DR6" s="643"/>
      <c r="DS6" s="643"/>
      <c r="DT6" s="643"/>
      <c r="DU6" s="643"/>
      <c r="DV6" s="643"/>
      <c r="DW6" s="643"/>
      <c r="DX6" s="643"/>
      <c r="DY6" s="643"/>
      <c r="DZ6" s="643"/>
      <c r="EA6" s="643"/>
      <c r="EB6" s="643"/>
      <c r="EC6" s="689"/>
    </row>
    <row r="7" spans="2:143" ht="11.25" customHeight="1" x14ac:dyDescent="0.15">
      <c r="B7" s="639" t="s">
        <v>238</v>
      </c>
      <c r="C7" s="640"/>
      <c r="D7" s="640"/>
      <c r="E7" s="640"/>
      <c r="F7" s="640"/>
      <c r="G7" s="640"/>
      <c r="H7" s="640"/>
      <c r="I7" s="640"/>
      <c r="J7" s="640"/>
      <c r="K7" s="640"/>
      <c r="L7" s="640"/>
      <c r="M7" s="640"/>
      <c r="N7" s="640"/>
      <c r="O7" s="640"/>
      <c r="P7" s="640"/>
      <c r="Q7" s="641"/>
      <c r="R7" s="642">
        <v>5151</v>
      </c>
      <c r="S7" s="643"/>
      <c r="T7" s="643"/>
      <c r="U7" s="643"/>
      <c r="V7" s="643"/>
      <c r="W7" s="643"/>
      <c r="X7" s="643"/>
      <c r="Y7" s="644"/>
      <c r="Z7" s="675">
        <v>0</v>
      </c>
      <c r="AA7" s="675"/>
      <c r="AB7" s="675"/>
      <c r="AC7" s="675"/>
      <c r="AD7" s="676">
        <v>5151</v>
      </c>
      <c r="AE7" s="676"/>
      <c r="AF7" s="676"/>
      <c r="AG7" s="676"/>
      <c r="AH7" s="676"/>
      <c r="AI7" s="676"/>
      <c r="AJ7" s="676"/>
      <c r="AK7" s="676"/>
      <c r="AL7" s="645">
        <v>0.1</v>
      </c>
      <c r="AM7" s="646"/>
      <c r="AN7" s="646"/>
      <c r="AO7" s="677"/>
      <c r="AP7" s="639" t="s">
        <v>239</v>
      </c>
      <c r="AQ7" s="640"/>
      <c r="AR7" s="640"/>
      <c r="AS7" s="640"/>
      <c r="AT7" s="640"/>
      <c r="AU7" s="640"/>
      <c r="AV7" s="640"/>
      <c r="AW7" s="640"/>
      <c r="AX7" s="640"/>
      <c r="AY7" s="640"/>
      <c r="AZ7" s="640"/>
      <c r="BA7" s="640"/>
      <c r="BB7" s="640"/>
      <c r="BC7" s="640"/>
      <c r="BD7" s="640"/>
      <c r="BE7" s="640"/>
      <c r="BF7" s="641"/>
      <c r="BG7" s="642">
        <v>1056350</v>
      </c>
      <c r="BH7" s="643"/>
      <c r="BI7" s="643"/>
      <c r="BJ7" s="643"/>
      <c r="BK7" s="643"/>
      <c r="BL7" s="643"/>
      <c r="BM7" s="643"/>
      <c r="BN7" s="644"/>
      <c r="BO7" s="675">
        <v>41.3</v>
      </c>
      <c r="BP7" s="675"/>
      <c r="BQ7" s="675"/>
      <c r="BR7" s="675"/>
      <c r="BS7" s="676">
        <v>29420</v>
      </c>
      <c r="BT7" s="676"/>
      <c r="BU7" s="676"/>
      <c r="BV7" s="676"/>
      <c r="BW7" s="676"/>
      <c r="BX7" s="676"/>
      <c r="BY7" s="676"/>
      <c r="BZ7" s="676"/>
      <c r="CA7" s="676"/>
      <c r="CB7" s="730"/>
      <c r="CD7" s="681" t="s">
        <v>240</v>
      </c>
      <c r="CE7" s="682"/>
      <c r="CF7" s="682"/>
      <c r="CG7" s="682"/>
      <c r="CH7" s="682"/>
      <c r="CI7" s="682"/>
      <c r="CJ7" s="682"/>
      <c r="CK7" s="682"/>
      <c r="CL7" s="682"/>
      <c r="CM7" s="682"/>
      <c r="CN7" s="682"/>
      <c r="CO7" s="682"/>
      <c r="CP7" s="682"/>
      <c r="CQ7" s="683"/>
      <c r="CR7" s="642">
        <v>4054096</v>
      </c>
      <c r="CS7" s="643"/>
      <c r="CT7" s="643"/>
      <c r="CU7" s="643"/>
      <c r="CV7" s="643"/>
      <c r="CW7" s="643"/>
      <c r="CX7" s="643"/>
      <c r="CY7" s="644"/>
      <c r="CZ7" s="675">
        <v>22.9</v>
      </c>
      <c r="DA7" s="675"/>
      <c r="DB7" s="675"/>
      <c r="DC7" s="675"/>
      <c r="DD7" s="648">
        <v>231689</v>
      </c>
      <c r="DE7" s="643"/>
      <c r="DF7" s="643"/>
      <c r="DG7" s="643"/>
      <c r="DH7" s="643"/>
      <c r="DI7" s="643"/>
      <c r="DJ7" s="643"/>
      <c r="DK7" s="643"/>
      <c r="DL7" s="643"/>
      <c r="DM7" s="643"/>
      <c r="DN7" s="643"/>
      <c r="DO7" s="643"/>
      <c r="DP7" s="644"/>
      <c r="DQ7" s="648">
        <v>1286555</v>
      </c>
      <c r="DR7" s="643"/>
      <c r="DS7" s="643"/>
      <c r="DT7" s="643"/>
      <c r="DU7" s="643"/>
      <c r="DV7" s="643"/>
      <c r="DW7" s="643"/>
      <c r="DX7" s="643"/>
      <c r="DY7" s="643"/>
      <c r="DZ7" s="643"/>
      <c r="EA7" s="643"/>
      <c r="EB7" s="643"/>
      <c r="EC7" s="689"/>
    </row>
    <row r="8" spans="2:143" ht="11.25" customHeight="1" x14ac:dyDescent="0.15">
      <c r="B8" s="639" t="s">
        <v>241</v>
      </c>
      <c r="C8" s="640"/>
      <c r="D8" s="640"/>
      <c r="E8" s="640"/>
      <c r="F8" s="640"/>
      <c r="G8" s="640"/>
      <c r="H8" s="640"/>
      <c r="I8" s="640"/>
      <c r="J8" s="640"/>
      <c r="K8" s="640"/>
      <c r="L8" s="640"/>
      <c r="M8" s="640"/>
      <c r="N8" s="640"/>
      <c r="O8" s="640"/>
      <c r="P8" s="640"/>
      <c r="Q8" s="641"/>
      <c r="R8" s="642">
        <v>8542</v>
      </c>
      <c r="S8" s="643"/>
      <c r="T8" s="643"/>
      <c r="U8" s="643"/>
      <c r="V8" s="643"/>
      <c r="W8" s="643"/>
      <c r="X8" s="643"/>
      <c r="Y8" s="644"/>
      <c r="Z8" s="675">
        <v>0</v>
      </c>
      <c r="AA8" s="675"/>
      <c r="AB8" s="675"/>
      <c r="AC8" s="675"/>
      <c r="AD8" s="676">
        <v>8542</v>
      </c>
      <c r="AE8" s="676"/>
      <c r="AF8" s="676"/>
      <c r="AG8" s="676"/>
      <c r="AH8" s="676"/>
      <c r="AI8" s="676"/>
      <c r="AJ8" s="676"/>
      <c r="AK8" s="676"/>
      <c r="AL8" s="645">
        <v>0.1</v>
      </c>
      <c r="AM8" s="646"/>
      <c r="AN8" s="646"/>
      <c r="AO8" s="677"/>
      <c r="AP8" s="639" t="s">
        <v>242</v>
      </c>
      <c r="AQ8" s="640"/>
      <c r="AR8" s="640"/>
      <c r="AS8" s="640"/>
      <c r="AT8" s="640"/>
      <c r="AU8" s="640"/>
      <c r="AV8" s="640"/>
      <c r="AW8" s="640"/>
      <c r="AX8" s="640"/>
      <c r="AY8" s="640"/>
      <c r="AZ8" s="640"/>
      <c r="BA8" s="640"/>
      <c r="BB8" s="640"/>
      <c r="BC8" s="640"/>
      <c r="BD8" s="640"/>
      <c r="BE8" s="640"/>
      <c r="BF8" s="641"/>
      <c r="BG8" s="642">
        <v>39214</v>
      </c>
      <c r="BH8" s="643"/>
      <c r="BI8" s="643"/>
      <c r="BJ8" s="643"/>
      <c r="BK8" s="643"/>
      <c r="BL8" s="643"/>
      <c r="BM8" s="643"/>
      <c r="BN8" s="644"/>
      <c r="BO8" s="675">
        <v>1.5</v>
      </c>
      <c r="BP8" s="675"/>
      <c r="BQ8" s="675"/>
      <c r="BR8" s="675"/>
      <c r="BS8" s="648" t="s">
        <v>138</v>
      </c>
      <c r="BT8" s="643"/>
      <c r="BU8" s="643"/>
      <c r="BV8" s="643"/>
      <c r="BW8" s="643"/>
      <c r="BX8" s="643"/>
      <c r="BY8" s="643"/>
      <c r="BZ8" s="643"/>
      <c r="CA8" s="643"/>
      <c r="CB8" s="689"/>
      <c r="CD8" s="681" t="s">
        <v>243</v>
      </c>
      <c r="CE8" s="682"/>
      <c r="CF8" s="682"/>
      <c r="CG8" s="682"/>
      <c r="CH8" s="682"/>
      <c r="CI8" s="682"/>
      <c r="CJ8" s="682"/>
      <c r="CK8" s="682"/>
      <c r="CL8" s="682"/>
      <c r="CM8" s="682"/>
      <c r="CN8" s="682"/>
      <c r="CO8" s="682"/>
      <c r="CP8" s="682"/>
      <c r="CQ8" s="683"/>
      <c r="CR8" s="642">
        <v>3854298</v>
      </c>
      <c r="CS8" s="643"/>
      <c r="CT8" s="643"/>
      <c r="CU8" s="643"/>
      <c r="CV8" s="643"/>
      <c r="CW8" s="643"/>
      <c r="CX8" s="643"/>
      <c r="CY8" s="644"/>
      <c r="CZ8" s="675">
        <v>21.8</v>
      </c>
      <c r="DA8" s="675"/>
      <c r="DB8" s="675"/>
      <c r="DC8" s="675"/>
      <c r="DD8" s="648">
        <v>214694</v>
      </c>
      <c r="DE8" s="643"/>
      <c r="DF8" s="643"/>
      <c r="DG8" s="643"/>
      <c r="DH8" s="643"/>
      <c r="DI8" s="643"/>
      <c r="DJ8" s="643"/>
      <c r="DK8" s="643"/>
      <c r="DL8" s="643"/>
      <c r="DM8" s="643"/>
      <c r="DN8" s="643"/>
      <c r="DO8" s="643"/>
      <c r="DP8" s="644"/>
      <c r="DQ8" s="648">
        <v>2336761</v>
      </c>
      <c r="DR8" s="643"/>
      <c r="DS8" s="643"/>
      <c r="DT8" s="643"/>
      <c r="DU8" s="643"/>
      <c r="DV8" s="643"/>
      <c r="DW8" s="643"/>
      <c r="DX8" s="643"/>
      <c r="DY8" s="643"/>
      <c r="DZ8" s="643"/>
      <c r="EA8" s="643"/>
      <c r="EB8" s="643"/>
      <c r="EC8" s="689"/>
    </row>
    <row r="9" spans="2:143" ht="11.25" customHeight="1" x14ac:dyDescent="0.15">
      <c r="B9" s="639" t="s">
        <v>244</v>
      </c>
      <c r="C9" s="640"/>
      <c r="D9" s="640"/>
      <c r="E9" s="640"/>
      <c r="F9" s="640"/>
      <c r="G9" s="640"/>
      <c r="H9" s="640"/>
      <c r="I9" s="640"/>
      <c r="J9" s="640"/>
      <c r="K9" s="640"/>
      <c r="L9" s="640"/>
      <c r="M9" s="640"/>
      <c r="N9" s="640"/>
      <c r="O9" s="640"/>
      <c r="P9" s="640"/>
      <c r="Q9" s="641"/>
      <c r="R9" s="642">
        <v>10530</v>
      </c>
      <c r="S9" s="643"/>
      <c r="T9" s="643"/>
      <c r="U9" s="643"/>
      <c r="V9" s="643"/>
      <c r="W9" s="643"/>
      <c r="X9" s="643"/>
      <c r="Y9" s="644"/>
      <c r="Z9" s="675">
        <v>0.1</v>
      </c>
      <c r="AA9" s="675"/>
      <c r="AB9" s="675"/>
      <c r="AC9" s="675"/>
      <c r="AD9" s="676">
        <v>10530</v>
      </c>
      <c r="AE9" s="676"/>
      <c r="AF9" s="676"/>
      <c r="AG9" s="676"/>
      <c r="AH9" s="676"/>
      <c r="AI9" s="676"/>
      <c r="AJ9" s="676"/>
      <c r="AK9" s="676"/>
      <c r="AL9" s="645">
        <v>0.1</v>
      </c>
      <c r="AM9" s="646"/>
      <c r="AN9" s="646"/>
      <c r="AO9" s="677"/>
      <c r="AP9" s="639" t="s">
        <v>245</v>
      </c>
      <c r="AQ9" s="640"/>
      <c r="AR9" s="640"/>
      <c r="AS9" s="640"/>
      <c r="AT9" s="640"/>
      <c r="AU9" s="640"/>
      <c r="AV9" s="640"/>
      <c r="AW9" s="640"/>
      <c r="AX9" s="640"/>
      <c r="AY9" s="640"/>
      <c r="AZ9" s="640"/>
      <c r="BA9" s="640"/>
      <c r="BB9" s="640"/>
      <c r="BC9" s="640"/>
      <c r="BD9" s="640"/>
      <c r="BE9" s="640"/>
      <c r="BF9" s="641"/>
      <c r="BG9" s="642">
        <v>888090</v>
      </c>
      <c r="BH9" s="643"/>
      <c r="BI9" s="643"/>
      <c r="BJ9" s="643"/>
      <c r="BK9" s="643"/>
      <c r="BL9" s="643"/>
      <c r="BM9" s="643"/>
      <c r="BN9" s="644"/>
      <c r="BO9" s="675">
        <v>34.700000000000003</v>
      </c>
      <c r="BP9" s="675"/>
      <c r="BQ9" s="675"/>
      <c r="BR9" s="675"/>
      <c r="BS9" s="648" t="s">
        <v>177</v>
      </c>
      <c r="BT9" s="643"/>
      <c r="BU9" s="643"/>
      <c r="BV9" s="643"/>
      <c r="BW9" s="643"/>
      <c r="BX9" s="643"/>
      <c r="BY9" s="643"/>
      <c r="BZ9" s="643"/>
      <c r="CA9" s="643"/>
      <c r="CB9" s="689"/>
      <c r="CD9" s="681" t="s">
        <v>246</v>
      </c>
      <c r="CE9" s="682"/>
      <c r="CF9" s="682"/>
      <c r="CG9" s="682"/>
      <c r="CH9" s="682"/>
      <c r="CI9" s="682"/>
      <c r="CJ9" s="682"/>
      <c r="CK9" s="682"/>
      <c r="CL9" s="682"/>
      <c r="CM9" s="682"/>
      <c r="CN9" s="682"/>
      <c r="CO9" s="682"/>
      <c r="CP9" s="682"/>
      <c r="CQ9" s="683"/>
      <c r="CR9" s="642">
        <v>1323118</v>
      </c>
      <c r="CS9" s="643"/>
      <c r="CT9" s="643"/>
      <c r="CU9" s="643"/>
      <c r="CV9" s="643"/>
      <c r="CW9" s="643"/>
      <c r="CX9" s="643"/>
      <c r="CY9" s="644"/>
      <c r="CZ9" s="675">
        <v>7.5</v>
      </c>
      <c r="DA9" s="675"/>
      <c r="DB9" s="675"/>
      <c r="DC9" s="675"/>
      <c r="DD9" s="648">
        <v>48263</v>
      </c>
      <c r="DE9" s="643"/>
      <c r="DF9" s="643"/>
      <c r="DG9" s="643"/>
      <c r="DH9" s="643"/>
      <c r="DI9" s="643"/>
      <c r="DJ9" s="643"/>
      <c r="DK9" s="643"/>
      <c r="DL9" s="643"/>
      <c r="DM9" s="643"/>
      <c r="DN9" s="643"/>
      <c r="DO9" s="643"/>
      <c r="DP9" s="644"/>
      <c r="DQ9" s="648">
        <v>1074132</v>
      </c>
      <c r="DR9" s="643"/>
      <c r="DS9" s="643"/>
      <c r="DT9" s="643"/>
      <c r="DU9" s="643"/>
      <c r="DV9" s="643"/>
      <c r="DW9" s="643"/>
      <c r="DX9" s="643"/>
      <c r="DY9" s="643"/>
      <c r="DZ9" s="643"/>
      <c r="EA9" s="643"/>
      <c r="EB9" s="643"/>
      <c r="EC9" s="689"/>
    </row>
    <row r="10" spans="2:143" ht="11.25" customHeight="1" x14ac:dyDescent="0.15">
      <c r="B10" s="639" t="s">
        <v>247</v>
      </c>
      <c r="C10" s="640"/>
      <c r="D10" s="640"/>
      <c r="E10" s="640"/>
      <c r="F10" s="640"/>
      <c r="G10" s="640"/>
      <c r="H10" s="640"/>
      <c r="I10" s="640"/>
      <c r="J10" s="640"/>
      <c r="K10" s="640"/>
      <c r="L10" s="640"/>
      <c r="M10" s="640"/>
      <c r="N10" s="640"/>
      <c r="O10" s="640"/>
      <c r="P10" s="640"/>
      <c r="Q10" s="641"/>
      <c r="R10" s="642" t="s">
        <v>177</v>
      </c>
      <c r="S10" s="643"/>
      <c r="T10" s="643"/>
      <c r="U10" s="643"/>
      <c r="V10" s="643"/>
      <c r="W10" s="643"/>
      <c r="X10" s="643"/>
      <c r="Y10" s="644"/>
      <c r="Z10" s="675" t="s">
        <v>138</v>
      </c>
      <c r="AA10" s="675"/>
      <c r="AB10" s="675"/>
      <c r="AC10" s="675"/>
      <c r="AD10" s="676" t="s">
        <v>248</v>
      </c>
      <c r="AE10" s="676"/>
      <c r="AF10" s="676"/>
      <c r="AG10" s="676"/>
      <c r="AH10" s="676"/>
      <c r="AI10" s="676"/>
      <c r="AJ10" s="676"/>
      <c r="AK10" s="676"/>
      <c r="AL10" s="645" t="s">
        <v>138</v>
      </c>
      <c r="AM10" s="646"/>
      <c r="AN10" s="646"/>
      <c r="AO10" s="677"/>
      <c r="AP10" s="639" t="s">
        <v>249</v>
      </c>
      <c r="AQ10" s="640"/>
      <c r="AR10" s="640"/>
      <c r="AS10" s="640"/>
      <c r="AT10" s="640"/>
      <c r="AU10" s="640"/>
      <c r="AV10" s="640"/>
      <c r="AW10" s="640"/>
      <c r="AX10" s="640"/>
      <c r="AY10" s="640"/>
      <c r="AZ10" s="640"/>
      <c r="BA10" s="640"/>
      <c r="BB10" s="640"/>
      <c r="BC10" s="640"/>
      <c r="BD10" s="640"/>
      <c r="BE10" s="640"/>
      <c r="BF10" s="641"/>
      <c r="BG10" s="642">
        <v>61880</v>
      </c>
      <c r="BH10" s="643"/>
      <c r="BI10" s="643"/>
      <c r="BJ10" s="643"/>
      <c r="BK10" s="643"/>
      <c r="BL10" s="643"/>
      <c r="BM10" s="643"/>
      <c r="BN10" s="644"/>
      <c r="BO10" s="675">
        <v>2.4</v>
      </c>
      <c r="BP10" s="675"/>
      <c r="BQ10" s="675"/>
      <c r="BR10" s="675"/>
      <c r="BS10" s="648">
        <v>10230</v>
      </c>
      <c r="BT10" s="643"/>
      <c r="BU10" s="643"/>
      <c r="BV10" s="643"/>
      <c r="BW10" s="643"/>
      <c r="BX10" s="643"/>
      <c r="BY10" s="643"/>
      <c r="BZ10" s="643"/>
      <c r="CA10" s="643"/>
      <c r="CB10" s="689"/>
      <c r="CD10" s="681" t="s">
        <v>250</v>
      </c>
      <c r="CE10" s="682"/>
      <c r="CF10" s="682"/>
      <c r="CG10" s="682"/>
      <c r="CH10" s="682"/>
      <c r="CI10" s="682"/>
      <c r="CJ10" s="682"/>
      <c r="CK10" s="682"/>
      <c r="CL10" s="682"/>
      <c r="CM10" s="682"/>
      <c r="CN10" s="682"/>
      <c r="CO10" s="682"/>
      <c r="CP10" s="682"/>
      <c r="CQ10" s="683"/>
      <c r="CR10" s="642">
        <v>13002</v>
      </c>
      <c r="CS10" s="643"/>
      <c r="CT10" s="643"/>
      <c r="CU10" s="643"/>
      <c r="CV10" s="643"/>
      <c r="CW10" s="643"/>
      <c r="CX10" s="643"/>
      <c r="CY10" s="644"/>
      <c r="CZ10" s="675">
        <v>0.1</v>
      </c>
      <c r="DA10" s="675"/>
      <c r="DB10" s="675"/>
      <c r="DC10" s="675"/>
      <c r="DD10" s="648" t="s">
        <v>138</v>
      </c>
      <c r="DE10" s="643"/>
      <c r="DF10" s="643"/>
      <c r="DG10" s="643"/>
      <c r="DH10" s="643"/>
      <c r="DI10" s="643"/>
      <c r="DJ10" s="643"/>
      <c r="DK10" s="643"/>
      <c r="DL10" s="643"/>
      <c r="DM10" s="643"/>
      <c r="DN10" s="643"/>
      <c r="DO10" s="643"/>
      <c r="DP10" s="644"/>
      <c r="DQ10" s="648">
        <v>13001</v>
      </c>
      <c r="DR10" s="643"/>
      <c r="DS10" s="643"/>
      <c r="DT10" s="643"/>
      <c r="DU10" s="643"/>
      <c r="DV10" s="643"/>
      <c r="DW10" s="643"/>
      <c r="DX10" s="643"/>
      <c r="DY10" s="643"/>
      <c r="DZ10" s="643"/>
      <c r="EA10" s="643"/>
      <c r="EB10" s="643"/>
      <c r="EC10" s="689"/>
    </row>
    <row r="11" spans="2:143" ht="11.25" customHeight="1" x14ac:dyDescent="0.15">
      <c r="B11" s="639" t="s">
        <v>251</v>
      </c>
      <c r="C11" s="640"/>
      <c r="D11" s="640"/>
      <c r="E11" s="640"/>
      <c r="F11" s="640"/>
      <c r="G11" s="640"/>
      <c r="H11" s="640"/>
      <c r="I11" s="640"/>
      <c r="J11" s="640"/>
      <c r="K11" s="640"/>
      <c r="L11" s="640"/>
      <c r="M11" s="640"/>
      <c r="N11" s="640"/>
      <c r="O11" s="640"/>
      <c r="P11" s="640"/>
      <c r="Q11" s="641"/>
      <c r="R11" s="642">
        <v>480029</v>
      </c>
      <c r="S11" s="643"/>
      <c r="T11" s="643"/>
      <c r="U11" s="643"/>
      <c r="V11" s="643"/>
      <c r="W11" s="643"/>
      <c r="X11" s="643"/>
      <c r="Y11" s="644"/>
      <c r="Z11" s="645">
        <v>2.7</v>
      </c>
      <c r="AA11" s="646"/>
      <c r="AB11" s="646"/>
      <c r="AC11" s="647"/>
      <c r="AD11" s="648">
        <v>480029</v>
      </c>
      <c r="AE11" s="643"/>
      <c r="AF11" s="643"/>
      <c r="AG11" s="643"/>
      <c r="AH11" s="643"/>
      <c r="AI11" s="643"/>
      <c r="AJ11" s="643"/>
      <c r="AK11" s="644"/>
      <c r="AL11" s="645">
        <v>6</v>
      </c>
      <c r="AM11" s="646"/>
      <c r="AN11" s="646"/>
      <c r="AO11" s="677"/>
      <c r="AP11" s="639" t="s">
        <v>252</v>
      </c>
      <c r="AQ11" s="640"/>
      <c r="AR11" s="640"/>
      <c r="AS11" s="640"/>
      <c r="AT11" s="640"/>
      <c r="AU11" s="640"/>
      <c r="AV11" s="640"/>
      <c r="AW11" s="640"/>
      <c r="AX11" s="640"/>
      <c r="AY11" s="640"/>
      <c r="AZ11" s="640"/>
      <c r="BA11" s="640"/>
      <c r="BB11" s="640"/>
      <c r="BC11" s="640"/>
      <c r="BD11" s="640"/>
      <c r="BE11" s="640"/>
      <c r="BF11" s="641"/>
      <c r="BG11" s="642">
        <v>67166</v>
      </c>
      <c r="BH11" s="643"/>
      <c r="BI11" s="643"/>
      <c r="BJ11" s="643"/>
      <c r="BK11" s="643"/>
      <c r="BL11" s="643"/>
      <c r="BM11" s="643"/>
      <c r="BN11" s="644"/>
      <c r="BO11" s="675">
        <v>2.6</v>
      </c>
      <c r="BP11" s="675"/>
      <c r="BQ11" s="675"/>
      <c r="BR11" s="675"/>
      <c r="BS11" s="648">
        <v>19190</v>
      </c>
      <c r="BT11" s="643"/>
      <c r="BU11" s="643"/>
      <c r="BV11" s="643"/>
      <c r="BW11" s="643"/>
      <c r="BX11" s="643"/>
      <c r="BY11" s="643"/>
      <c r="BZ11" s="643"/>
      <c r="CA11" s="643"/>
      <c r="CB11" s="689"/>
      <c r="CD11" s="681" t="s">
        <v>253</v>
      </c>
      <c r="CE11" s="682"/>
      <c r="CF11" s="682"/>
      <c r="CG11" s="682"/>
      <c r="CH11" s="682"/>
      <c r="CI11" s="682"/>
      <c r="CJ11" s="682"/>
      <c r="CK11" s="682"/>
      <c r="CL11" s="682"/>
      <c r="CM11" s="682"/>
      <c r="CN11" s="682"/>
      <c r="CO11" s="682"/>
      <c r="CP11" s="682"/>
      <c r="CQ11" s="683"/>
      <c r="CR11" s="642">
        <v>1051211</v>
      </c>
      <c r="CS11" s="643"/>
      <c r="CT11" s="643"/>
      <c r="CU11" s="643"/>
      <c r="CV11" s="643"/>
      <c r="CW11" s="643"/>
      <c r="CX11" s="643"/>
      <c r="CY11" s="644"/>
      <c r="CZ11" s="675">
        <v>5.9</v>
      </c>
      <c r="DA11" s="675"/>
      <c r="DB11" s="675"/>
      <c r="DC11" s="675"/>
      <c r="DD11" s="648">
        <v>668477</v>
      </c>
      <c r="DE11" s="643"/>
      <c r="DF11" s="643"/>
      <c r="DG11" s="643"/>
      <c r="DH11" s="643"/>
      <c r="DI11" s="643"/>
      <c r="DJ11" s="643"/>
      <c r="DK11" s="643"/>
      <c r="DL11" s="643"/>
      <c r="DM11" s="643"/>
      <c r="DN11" s="643"/>
      <c r="DO11" s="643"/>
      <c r="DP11" s="644"/>
      <c r="DQ11" s="648">
        <v>359499</v>
      </c>
      <c r="DR11" s="643"/>
      <c r="DS11" s="643"/>
      <c r="DT11" s="643"/>
      <c r="DU11" s="643"/>
      <c r="DV11" s="643"/>
      <c r="DW11" s="643"/>
      <c r="DX11" s="643"/>
      <c r="DY11" s="643"/>
      <c r="DZ11" s="643"/>
      <c r="EA11" s="643"/>
      <c r="EB11" s="643"/>
      <c r="EC11" s="689"/>
    </row>
    <row r="12" spans="2:143" ht="11.25" customHeight="1" x14ac:dyDescent="0.15">
      <c r="B12" s="639" t="s">
        <v>254</v>
      </c>
      <c r="C12" s="640"/>
      <c r="D12" s="640"/>
      <c r="E12" s="640"/>
      <c r="F12" s="640"/>
      <c r="G12" s="640"/>
      <c r="H12" s="640"/>
      <c r="I12" s="640"/>
      <c r="J12" s="640"/>
      <c r="K12" s="640"/>
      <c r="L12" s="640"/>
      <c r="M12" s="640"/>
      <c r="N12" s="640"/>
      <c r="O12" s="640"/>
      <c r="P12" s="640"/>
      <c r="Q12" s="641"/>
      <c r="R12" s="642" t="s">
        <v>177</v>
      </c>
      <c r="S12" s="643"/>
      <c r="T12" s="643"/>
      <c r="U12" s="643"/>
      <c r="V12" s="643"/>
      <c r="W12" s="643"/>
      <c r="X12" s="643"/>
      <c r="Y12" s="644"/>
      <c r="Z12" s="675" t="s">
        <v>138</v>
      </c>
      <c r="AA12" s="675"/>
      <c r="AB12" s="675"/>
      <c r="AC12" s="675"/>
      <c r="AD12" s="676" t="s">
        <v>248</v>
      </c>
      <c r="AE12" s="676"/>
      <c r="AF12" s="676"/>
      <c r="AG12" s="676"/>
      <c r="AH12" s="676"/>
      <c r="AI12" s="676"/>
      <c r="AJ12" s="676"/>
      <c r="AK12" s="676"/>
      <c r="AL12" s="645" t="s">
        <v>248</v>
      </c>
      <c r="AM12" s="646"/>
      <c r="AN12" s="646"/>
      <c r="AO12" s="677"/>
      <c r="AP12" s="639" t="s">
        <v>255</v>
      </c>
      <c r="AQ12" s="640"/>
      <c r="AR12" s="640"/>
      <c r="AS12" s="640"/>
      <c r="AT12" s="640"/>
      <c r="AU12" s="640"/>
      <c r="AV12" s="640"/>
      <c r="AW12" s="640"/>
      <c r="AX12" s="640"/>
      <c r="AY12" s="640"/>
      <c r="AZ12" s="640"/>
      <c r="BA12" s="640"/>
      <c r="BB12" s="640"/>
      <c r="BC12" s="640"/>
      <c r="BD12" s="640"/>
      <c r="BE12" s="640"/>
      <c r="BF12" s="641"/>
      <c r="BG12" s="642">
        <v>1284579</v>
      </c>
      <c r="BH12" s="643"/>
      <c r="BI12" s="643"/>
      <c r="BJ12" s="643"/>
      <c r="BK12" s="643"/>
      <c r="BL12" s="643"/>
      <c r="BM12" s="643"/>
      <c r="BN12" s="644"/>
      <c r="BO12" s="675">
        <v>50.2</v>
      </c>
      <c r="BP12" s="675"/>
      <c r="BQ12" s="675"/>
      <c r="BR12" s="675"/>
      <c r="BS12" s="648" t="s">
        <v>248</v>
      </c>
      <c r="BT12" s="643"/>
      <c r="BU12" s="643"/>
      <c r="BV12" s="643"/>
      <c r="BW12" s="643"/>
      <c r="BX12" s="643"/>
      <c r="BY12" s="643"/>
      <c r="BZ12" s="643"/>
      <c r="CA12" s="643"/>
      <c r="CB12" s="689"/>
      <c r="CD12" s="681" t="s">
        <v>256</v>
      </c>
      <c r="CE12" s="682"/>
      <c r="CF12" s="682"/>
      <c r="CG12" s="682"/>
      <c r="CH12" s="682"/>
      <c r="CI12" s="682"/>
      <c r="CJ12" s="682"/>
      <c r="CK12" s="682"/>
      <c r="CL12" s="682"/>
      <c r="CM12" s="682"/>
      <c r="CN12" s="682"/>
      <c r="CO12" s="682"/>
      <c r="CP12" s="682"/>
      <c r="CQ12" s="683"/>
      <c r="CR12" s="642">
        <v>1025532</v>
      </c>
      <c r="CS12" s="643"/>
      <c r="CT12" s="643"/>
      <c r="CU12" s="643"/>
      <c r="CV12" s="643"/>
      <c r="CW12" s="643"/>
      <c r="CX12" s="643"/>
      <c r="CY12" s="644"/>
      <c r="CZ12" s="675">
        <v>5.8</v>
      </c>
      <c r="DA12" s="675"/>
      <c r="DB12" s="675"/>
      <c r="DC12" s="675"/>
      <c r="DD12" s="648">
        <v>455185</v>
      </c>
      <c r="DE12" s="643"/>
      <c r="DF12" s="643"/>
      <c r="DG12" s="643"/>
      <c r="DH12" s="643"/>
      <c r="DI12" s="643"/>
      <c r="DJ12" s="643"/>
      <c r="DK12" s="643"/>
      <c r="DL12" s="643"/>
      <c r="DM12" s="643"/>
      <c r="DN12" s="643"/>
      <c r="DO12" s="643"/>
      <c r="DP12" s="644"/>
      <c r="DQ12" s="648">
        <v>309732</v>
      </c>
      <c r="DR12" s="643"/>
      <c r="DS12" s="643"/>
      <c r="DT12" s="643"/>
      <c r="DU12" s="643"/>
      <c r="DV12" s="643"/>
      <c r="DW12" s="643"/>
      <c r="DX12" s="643"/>
      <c r="DY12" s="643"/>
      <c r="DZ12" s="643"/>
      <c r="EA12" s="643"/>
      <c r="EB12" s="643"/>
      <c r="EC12" s="689"/>
    </row>
    <row r="13" spans="2:143" ht="11.25" customHeight="1" x14ac:dyDescent="0.15">
      <c r="B13" s="639" t="s">
        <v>257</v>
      </c>
      <c r="C13" s="640"/>
      <c r="D13" s="640"/>
      <c r="E13" s="640"/>
      <c r="F13" s="640"/>
      <c r="G13" s="640"/>
      <c r="H13" s="640"/>
      <c r="I13" s="640"/>
      <c r="J13" s="640"/>
      <c r="K13" s="640"/>
      <c r="L13" s="640"/>
      <c r="M13" s="640"/>
      <c r="N13" s="640"/>
      <c r="O13" s="640"/>
      <c r="P13" s="640"/>
      <c r="Q13" s="641"/>
      <c r="R13" s="642" t="s">
        <v>138</v>
      </c>
      <c r="S13" s="643"/>
      <c r="T13" s="643"/>
      <c r="U13" s="643"/>
      <c r="V13" s="643"/>
      <c r="W13" s="643"/>
      <c r="X13" s="643"/>
      <c r="Y13" s="644"/>
      <c r="Z13" s="675" t="s">
        <v>248</v>
      </c>
      <c r="AA13" s="675"/>
      <c r="AB13" s="675"/>
      <c r="AC13" s="675"/>
      <c r="AD13" s="676" t="s">
        <v>248</v>
      </c>
      <c r="AE13" s="676"/>
      <c r="AF13" s="676"/>
      <c r="AG13" s="676"/>
      <c r="AH13" s="676"/>
      <c r="AI13" s="676"/>
      <c r="AJ13" s="676"/>
      <c r="AK13" s="676"/>
      <c r="AL13" s="645" t="s">
        <v>138</v>
      </c>
      <c r="AM13" s="646"/>
      <c r="AN13" s="646"/>
      <c r="AO13" s="677"/>
      <c r="AP13" s="639" t="s">
        <v>258</v>
      </c>
      <c r="AQ13" s="640"/>
      <c r="AR13" s="640"/>
      <c r="AS13" s="640"/>
      <c r="AT13" s="640"/>
      <c r="AU13" s="640"/>
      <c r="AV13" s="640"/>
      <c r="AW13" s="640"/>
      <c r="AX13" s="640"/>
      <c r="AY13" s="640"/>
      <c r="AZ13" s="640"/>
      <c r="BA13" s="640"/>
      <c r="BB13" s="640"/>
      <c r="BC13" s="640"/>
      <c r="BD13" s="640"/>
      <c r="BE13" s="640"/>
      <c r="BF13" s="641"/>
      <c r="BG13" s="642">
        <v>1275348</v>
      </c>
      <c r="BH13" s="643"/>
      <c r="BI13" s="643"/>
      <c r="BJ13" s="643"/>
      <c r="BK13" s="643"/>
      <c r="BL13" s="643"/>
      <c r="BM13" s="643"/>
      <c r="BN13" s="644"/>
      <c r="BO13" s="675">
        <v>49.9</v>
      </c>
      <c r="BP13" s="675"/>
      <c r="BQ13" s="675"/>
      <c r="BR13" s="675"/>
      <c r="BS13" s="648" t="s">
        <v>248</v>
      </c>
      <c r="BT13" s="643"/>
      <c r="BU13" s="643"/>
      <c r="BV13" s="643"/>
      <c r="BW13" s="643"/>
      <c r="BX13" s="643"/>
      <c r="BY13" s="643"/>
      <c r="BZ13" s="643"/>
      <c r="CA13" s="643"/>
      <c r="CB13" s="689"/>
      <c r="CD13" s="681" t="s">
        <v>259</v>
      </c>
      <c r="CE13" s="682"/>
      <c r="CF13" s="682"/>
      <c r="CG13" s="682"/>
      <c r="CH13" s="682"/>
      <c r="CI13" s="682"/>
      <c r="CJ13" s="682"/>
      <c r="CK13" s="682"/>
      <c r="CL13" s="682"/>
      <c r="CM13" s="682"/>
      <c r="CN13" s="682"/>
      <c r="CO13" s="682"/>
      <c r="CP13" s="682"/>
      <c r="CQ13" s="683"/>
      <c r="CR13" s="642">
        <v>1952993</v>
      </c>
      <c r="CS13" s="643"/>
      <c r="CT13" s="643"/>
      <c r="CU13" s="643"/>
      <c r="CV13" s="643"/>
      <c r="CW13" s="643"/>
      <c r="CX13" s="643"/>
      <c r="CY13" s="644"/>
      <c r="CZ13" s="675">
        <v>11</v>
      </c>
      <c r="DA13" s="675"/>
      <c r="DB13" s="675"/>
      <c r="DC13" s="675"/>
      <c r="DD13" s="648">
        <v>1318102</v>
      </c>
      <c r="DE13" s="643"/>
      <c r="DF13" s="643"/>
      <c r="DG13" s="643"/>
      <c r="DH13" s="643"/>
      <c r="DI13" s="643"/>
      <c r="DJ13" s="643"/>
      <c r="DK13" s="643"/>
      <c r="DL13" s="643"/>
      <c r="DM13" s="643"/>
      <c r="DN13" s="643"/>
      <c r="DO13" s="643"/>
      <c r="DP13" s="644"/>
      <c r="DQ13" s="648">
        <v>571373</v>
      </c>
      <c r="DR13" s="643"/>
      <c r="DS13" s="643"/>
      <c r="DT13" s="643"/>
      <c r="DU13" s="643"/>
      <c r="DV13" s="643"/>
      <c r="DW13" s="643"/>
      <c r="DX13" s="643"/>
      <c r="DY13" s="643"/>
      <c r="DZ13" s="643"/>
      <c r="EA13" s="643"/>
      <c r="EB13" s="643"/>
      <c r="EC13" s="689"/>
    </row>
    <row r="14" spans="2:143" ht="11.25" customHeight="1" x14ac:dyDescent="0.15">
      <c r="B14" s="639" t="s">
        <v>260</v>
      </c>
      <c r="C14" s="640"/>
      <c r="D14" s="640"/>
      <c r="E14" s="640"/>
      <c r="F14" s="640"/>
      <c r="G14" s="640"/>
      <c r="H14" s="640"/>
      <c r="I14" s="640"/>
      <c r="J14" s="640"/>
      <c r="K14" s="640"/>
      <c r="L14" s="640"/>
      <c r="M14" s="640"/>
      <c r="N14" s="640"/>
      <c r="O14" s="640"/>
      <c r="P14" s="640"/>
      <c r="Q14" s="641"/>
      <c r="R14" s="642" t="s">
        <v>138</v>
      </c>
      <c r="S14" s="643"/>
      <c r="T14" s="643"/>
      <c r="U14" s="643"/>
      <c r="V14" s="643"/>
      <c r="W14" s="643"/>
      <c r="X14" s="643"/>
      <c r="Y14" s="644"/>
      <c r="Z14" s="675" t="s">
        <v>138</v>
      </c>
      <c r="AA14" s="675"/>
      <c r="AB14" s="675"/>
      <c r="AC14" s="675"/>
      <c r="AD14" s="676" t="s">
        <v>177</v>
      </c>
      <c r="AE14" s="676"/>
      <c r="AF14" s="676"/>
      <c r="AG14" s="676"/>
      <c r="AH14" s="676"/>
      <c r="AI14" s="676"/>
      <c r="AJ14" s="676"/>
      <c r="AK14" s="676"/>
      <c r="AL14" s="645" t="s">
        <v>177</v>
      </c>
      <c r="AM14" s="646"/>
      <c r="AN14" s="646"/>
      <c r="AO14" s="677"/>
      <c r="AP14" s="639" t="s">
        <v>261</v>
      </c>
      <c r="AQ14" s="640"/>
      <c r="AR14" s="640"/>
      <c r="AS14" s="640"/>
      <c r="AT14" s="640"/>
      <c r="AU14" s="640"/>
      <c r="AV14" s="640"/>
      <c r="AW14" s="640"/>
      <c r="AX14" s="640"/>
      <c r="AY14" s="640"/>
      <c r="AZ14" s="640"/>
      <c r="BA14" s="640"/>
      <c r="BB14" s="640"/>
      <c r="BC14" s="640"/>
      <c r="BD14" s="640"/>
      <c r="BE14" s="640"/>
      <c r="BF14" s="641"/>
      <c r="BG14" s="642">
        <v>91214</v>
      </c>
      <c r="BH14" s="643"/>
      <c r="BI14" s="643"/>
      <c r="BJ14" s="643"/>
      <c r="BK14" s="643"/>
      <c r="BL14" s="643"/>
      <c r="BM14" s="643"/>
      <c r="BN14" s="644"/>
      <c r="BO14" s="675">
        <v>3.6</v>
      </c>
      <c r="BP14" s="675"/>
      <c r="BQ14" s="675"/>
      <c r="BR14" s="675"/>
      <c r="BS14" s="648" t="s">
        <v>138</v>
      </c>
      <c r="BT14" s="643"/>
      <c r="BU14" s="643"/>
      <c r="BV14" s="643"/>
      <c r="BW14" s="643"/>
      <c r="BX14" s="643"/>
      <c r="BY14" s="643"/>
      <c r="BZ14" s="643"/>
      <c r="CA14" s="643"/>
      <c r="CB14" s="689"/>
      <c r="CD14" s="681" t="s">
        <v>262</v>
      </c>
      <c r="CE14" s="682"/>
      <c r="CF14" s="682"/>
      <c r="CG14" s="682"/>
      <c r="CH14" s="682"/>
      <c r="CI14" s="682"/>
      <c r="CJ14" s="682"/>
      <c r="CK14" s="682"/>
      <c r="CL14" s="682"/>
      <c r="CM14" s="682"/>
      <c r="CN14" s="682"/>
      <c r="CO14" s="682"/>
      <c r="CP14" s="682"/>
      <c r="CQ14" s="683"/>
      <c r="CR14" s="642">
        <v>919147</v>
      </c>
      <c r="CS14" s="643"/>
      <c r="CT14" s="643"/>
      <c r="CU14" s="643"/>
      <c r="CV14" s="643"/>
      <c r="CW14" s="643"/>
      <c r="CX14" s="643"/>
      <c r="CY14" s="644"/>
      <c r="CZ14" s="675">
        <v>5.2</v>
      </c>
      <c r="DA14" s="675"/>
      <c r="DB14" s="675"/>
      <c r="DC14" s="675"/>
      <c r="DD14" s="648">
        <v>431694</v>
      </c>
      <c r="DE14" s="643"/>
      <c r="DF14" s="643"/>
      <c r="DG14" s="643"/>
      <c r="DH14" s="643"/>
      <c r="DI14" s="643"/>
      <c r="DJ14" s="643"/>
      <c r="DK14" s="643"/>
      <c r="DL14" s="643"/>
      <c r="DM14" s="643"/>
      <c r="DN14" s="643"/>
      <c r="DO14" s="643"/>
      <c r="DP14" s="644"/>
      <c r="DQ14" s="648">
        <v>497044</v>
      </c>
      <c r="DR14" s="643"/>
      <c r="DS14" s="643"/>
      <c r="DT14" s="643"/>
      <c r="DU14" s="643"/>
      <c r="DV14" s="643"/>
      <c r="DW14" s="643"/>
      <c r="DX14" s="643"/>
      <c r="DY14" s="643"/>
      <c r="DZ14" s="643"/>
      <c r="EA14" s="643"/>
      <c r="EB14" s="643"/>
      <c r="EC14" s="689"/>
    </row>
    <row r="15" spans="2:143" ht="11.25" customHeight="1" x14ac:dyDescent="0.15">
      <c r="B15" s="639" t="s">
        <v>263</v>
      </c>
      <c r="C15" s="640"/>
      <c r="D15" s="640"/>
      <c r="E15" s="640"/>
      <c r="F15" s="640"/>
      <c r="G15" s="640"/>
      <c r="H15" s="640"/>
      <c r="I15" s="640"/>
      <c r="J15" s="640"/>
      <c r="K15" s="640"/>
      <c r="L15" s="640"/>
      <c r="M15" s="640"/>
      <c r="N15" s="640"/>
      <c r="O15" s="640"/>
      <c r="P15" s="640"/>
      <c r="Q15" s="641"/>
      <c r="R15" s="642" t="s">
        <v>177</v>
      </c>
      <c r="S15" s="643"/>
      <c r="T15" s="643"/>
      <c r="U15" s="643"/>
      <c r="V15" s="643"/>
      <c r="W15" s="643"/>
      <c r="X15" s="643"/>
      <c r="Y15" s="644"/>
      <c r="Z15" s="675" t="s">
        <v>138</v>
      </c>
      <c r="AA15" s="675"/>
      <c r="AB15" s="675"/>
      <c r="AC15" s="675"/>
      <c r="AD15" s="676" t="s">
        <v>138</v>
      </c>
      <c r="AE15" s="676"/>
      <c r="AF15" s="676"/>
      <c r="AG15" s="676"/>
      <c r="AH15" s="676"/>
      <c r="AI15" s="676"/>
      <c r="AJ15" s="676"/>
      <c r="AK15" s="676"/>
      <c r="AL15" s="645" t="s">
        <v>248</v>
      </c>
      <c r="AM15" s="646"/>
      <c r="AN15" s="646"/>
      <c r="AO15" s="677"/>
      <c r="AP15" s="639" t="s">
        <v>264</v>
      </c>
      <c r="AQ15" s="640"/>
      <c r="AR15" s="640"/>
      <c r="AS15" s="640"/>
      <c r="AT15" s="640"/>
      <c r="AU15" s="640"/>
      <c r="AV15" s="640"/>
      <c r="AW15" s="640"/>
      <c r="AX15" s="640"/>
      <c r="AY15" s="640"/>
      <c r="AZ15" s="640"/>
      <c r="BA15" s="640"/>
      <c r="BB15" s="640"/>
      <c r="BC15" s="640"/>
      <c r="BD15" s="640"/>
      <c r="BE15" s="640"/>
      <c r="BF15" s="641"/>
      <c r="BG15" s="642">
        <v>123131</v>
      </c>
      <c r="BH15" s="643"/>
      <c r="BI15" s="643"/>
      <c r="BJ15" s="643"/>
      <c r="BK15" s="643"/>
      <c r="BL15" s="643"/>
      <c r="BM15" s="643"/>
      <c r="BN15" s="644"/>
      <c r="BO15" s="675">
        <v>4.8</v>
      </c>
      <c r="BP15" s="675"/>
      <c r="BQ15" s="675"/>
      <c r="BR15" s="675"/>
      <c r="BS15" s="648" t="s">
        <v>138</v>
      </c>
      <c r="BT15" s="643"/>
      <c r="BU15" s="643"/>
      <c r="BV15" s="643"/>
      <c r="BW15" s="643"/>
      <c r="BX15" s="643"/>
      <c r="BY15" s="643"/>
      <c r="BZ15" s="643"/>
      <c r="CA15" s="643"/>
      <c r="CB15" s="689"/>
      <c r="CD15" s="681" t="s">
        <v>265</v>
      </c>
      <c r="CE15" s="682"/>
      <c r="CF15" s="682"/>
      <c r="CG15" s="682"/>
      <c r="CH15" s="682"/>
      <c r="CI15" s="682"/>
      <c r="CJ15" s="682"/>
      <c r="CK15" s="682"/>
      <c r="CL15" s="682"/>
      <c r="CM15" s="682"/>
      <c r="CN15" s="682"/>
      <c r="CO15" s="682"/>
      <c r="CP15" s="682"/>
      <c r="CQ15" s="683"/>
      <c r="CR15" s="642">
        <v>1410283</v>
      </c>
      <c r="CS15" s="643"/>
      <c r="CT15" s="643"/>
      <c r="CU15" s="643"/>
      <c r="CV15" s="643"/>
      <c r="CW15" s="643"/>
      <c r="CX15" s="643"/>
      <c r="CY15" s="644"/>
      <c r="CZ15" s="675">
        <v>8</v>
      </c>
      <c r="DA15" s="675"/>
      <c r="DB15" s="675"/>
      <c r="DC15" s="675"/>
      <c r="DD15" s="648">
        <v>207878</v>
      </c>
      <c r="DE15" s="643"/>
      <c r="DF15" s="643"/>
      <c r="DG15" s="643"/>
      <c r="DH15" s="643"/>
      <c r="DI15" s="643"/>
      <c r="DJ15" s="643"/>
      <c r="DK15" s="643"/>
      <c r="DL15" s="643"/>
      <c r="DM15" s="643"/>
      <c r="DN15" s="643"/>
      <c r="DO15" s="643"/>
      <c r="DP15" s="644"/>
      <c r="DQ15" s="648">
        <v>919366</v>
      </c>
      <c r="DR15" s="643"/>
      <c r="DS15" s="643"/>
      <c r="DT15" s="643"/>
      <c r="DU15" s="643"/>
      <c r="DV15" s="643"/>
      <c r="DW15" s="643"/>
      <c r="DX15" s="643"/>
      <c r="DY15" s="643"/>
      <c r="DZ15" s="643"/>
      <c r="EA15" s="643"/>
      <c r="EB15" s="643"/>
      <c r="EC15" s="689"/>
    </row>
    <row r="16" spans="2:143" ht="11.25" customHeight="1" x14ac:dyDescent="0.15">
      <c r="B16" s="639" t="s">
        <v>266</v>
      </c>
      <c r="C16" s="640"/>
      <c r="D16" s="640"/>
      <c r="E16" s="640"/>
      <c r="F16" s="640"/>
      <c r="G16" s="640"/>
      <c r="H16" s="640"/>
      <c r="I16" s="640"/>
      <c r="J16" s="640"/>
      <c r="K16" s="640"/>
      <c r="L16" s="640"/>
      <c r="M16" s="640"/>
      <c r="N16" s="640"/>
      <c r="O16" s="640"/>
      <c r="P16" s="640"/>
      <c r="Q16" s="641"/>
      <c r="R16" s="642">
        <v>6890</v>
      </c>
      <c r="S16" s="643"/>
      <c r="T16" s="643"/>
      <c r="U16" s="643"/>
      <c r="V16" s="643"/>
      <c r="W16" s="643"/>
      <c r="X16" s="643"/>
      <c r="Y16" s="644"/>
      <c r="Z16" s="675">
        <v>0</v>
      </c>
      <c r="AA16" s="675"/>
      <c r="AB16" s="675"/>
      <c r="AC16" s="675"/>
      <c r="AD16" s="676">
        <v>6890</v>
      </c>
      <c r="AE16" s="676"/>
      <c r="AF16" s="676"/>
      <c r="AG16" s="676"/>
      <c r="AH16" s="676"/>
      <c r="AI16" s="676"/>
      <c r="AJ16" s="676"/>
      <c r="AK16" s="676"/>
      <c r="AL16" s="645">
        <v>0.1</v>
      </c>
      <c r="AM16" s="646"/>
      <c r="AN16" s="646"/>
      <c r="AO16" s="677"/>
      <c r="AP16" s="639" t="s">
        <v>267</v>
      </c>
      <c r="AQ16" s="640"/>
      <c r="AR16" s="640"/>
      <c r="AS16" s="640"/>
      <c r="AT16" s="640"/>
      <c r="AU16" s="640"/>
      <c r="AV16" s="640"/>
      <c r="AW16" s="640"/>
      <c r="AX16" s="640"/>
      <c r="AY16" s="640"/>
      <c r="AZ16" s="640"/>
      <c r="BA16" s="640"/>
      <c r="BB16" s="640"/>
      <c r="BC16" s="640"/>
      <c r="BD16" s="640"/>
      <c r="BE16" s="640"/>
      <c r="BF16" s="641"/>
      <c r="BG16" s="642" t="s">
        <v>138</v>
      </c>
      <c r="BH16" s="643"/>
      <c r="BI16" s="643"/>
      <c r="BJ16" s="643"/>
      <c r="BK16" s="643"/>
      <c r="BL16" s="643"/>
      <c r="BM16" s="643"/>
      <c r="BN16" s="644"/>
      <c r="BO16" s="675" t="s">
        <v>138</v>
      </c>
      <c r="BP16" s="675"/>
      <c r="BQ16" s="675"/>
      <c r="BR16" s="675"/>
      <c r="BS16" s="648" t="s">
        <v>138</v>
      </c>
      <c r="BT16" s="643"/>
      <c r="BU16" s="643"/>
      <c r="BV16" s="643"/>
      <c r="BW16" s="643"/>
      <c r="BX16" s="643"/>
      <c r="BY16" s="643"/>
      <c r="BZ16" s="643"/>
      <c r="CA16" s="643"/>
      <c r="CB16" s="689"/>
      <c r="CD16" s="681" t="s">
        <v>268</v>
      </c>
      <c r="CE16" s="682"/>
      <c r="CF16" s="682"/>
      <c r="CG16" s="682"/>
      <c r="CH16" s="682"/>
      <c r="CI16" s="682"/>
      <c r="CJ16" s="682"/>
      <c r="CK16" s="682"/>
      <c r="CL16" s="682"/>
      <c r="CM16" s="682"/>
      <c r="CN16" s="682"/>
      <c r="CO16" s="682"/>
      <c r="CP16" s="682"/>
      <c r="CQ16" s="683"/>
      <c r="CR16" s="642">
        <v>236570</v>
      </c>
      <c r="CS16" s="643"/>
      <c r="CT16" s="643"/>
      <c r="CU16" s="643"/>
      <c r="CV16" s="643"/>
      <c r="CW16" s="643"/>
      <c r="CX16" s="643"/>
      <c r="CY16" s="644"/>
      <c r="CZ16" s="675">
        <v>1.3</v>
      </c>
      <c r="DA16" s="675"/>
      <c r="DB16" s="675"/>
      <c r="DC16" s="675"/>
      <c r="DD16" s="648" t="s">
        <v>177</v>
      </c>
      <c r="DE16" s="643"/>
      <c r="DF16" s="643"/>
      <c r="DG16" s="643"/>
      <c r="DH16" s="643"/>
      <c r="DI16" s="643"/>
      <c r="DJ16" s="643"/>
      <c r="DK16" s="643"/>
      <c r="DL16" s="643"/>
      <c r="DM16" s="643"/>
      <c r="DN16" s="643"/>
      <c r="DO16" s="643"/>
      <c r="DP16" s="644"/>
      <c r="DQ16" s="648">
        <v>40317</v>
      </c>
      <c r="DR16" s="643"/>
      <c r="DS16" s="643"/>
      <c r="DT16" s="643"/>
      <c r="DU16" s="643"/>
      <c r="DV16" s="643"/>
      <c r="DW16" s="643"/>
      <c r="DX16" s="643"/>
      <c r="DY16" s="643"/>
      <c r="DZ16" s="643"/>
      <c r="EA16" s="643"/>
      <c r="EB16" s="643"/>
      <c r="EC16" s="689"/>
    </row>
    <row r="17" spans="2:133" ht="11.25" customHeight="1" x14ac:dyDescent="0.15">
      <c r="B17" s="639" t="s">
        <v>269</v>
      </c>
      <c r="C17" s="640"/>
      <c r="D17" s="640"/>
      <c r="E17" s="640"/>
      <c r="F17" s="640"/>
      <c r="G17" s="640"/>
      <c r="H17" s="640"/>
      <c r="I17" s="640"/>
      <c r="J17" s="640"/>
      <c r="K17" s="640"/>
      <c r="L17" s="640"/>
      <c r="M17" s="640"/>
      <c r="N17" s="640"/>
      <c r="O17" s="640"/>
      <c r="P17" s="640"/>
      <c r="Q17" s="641"/>
      <c r="R17" s="642">
        <v>11002</v>
      </c>
      <c r="S17" s="643"/>
      <c r="T17" s="643"/>
      <c r="U17" s="643"/>
      <c r="V17" s="643"/>
      <c r="W17" s="643"/>
      <c r="X17" s="643"/>
      <c r="Y17" s="644"/>
      <c r="Z17" s="675">
        <v>0.1</v>
      </c>
      <c r="AA17" s="675"/>
      <c r="AB17" s="675"/>
      <c r="AC17" s="675"/>
      <c r="AD17" s="676">
        <v>11002</v>
      </c>
      <c r="AE17" s="676"/>
      <c r="AF17" s="676"/>
      <c r="AG17" s="676"/>
      <c r="AH17" s="676"/>
      <c r="AI17" s="676"/>
      <c r="AJ17" s="676"/>
      <c r="AK17" s="676"/>
      <c r="AL17" s="645">
        <v>0.1</v>
      </c>
      <c r="AM17" s="646"/>
      <c r="AN17" s="646"/>
      <c r="AO17" s="677"/>
      <c r="AP17" s="639" t="s">
        <v>270</v>
      </c>
      <c r="AQ17" s="640"/>
      <c r="AR17" s="640"/>
      <c r="AS17" s="640"/>
      <c r="AT17" s="640"/>
      <c r="AU17" s="640"/>
      <c r="AV17" s="640"/>
      <c r="AW17" s="640"/>
      <c r="AX17" s="640"/>
      <c r="AY17" s="640"/>
      <c r="AZ17" s="640"/>
      <c r="BA17" s="640"/>
      <c r="BB17" s="640"/>
      <c r="BC17" s="640"/>
      <c r="BD17" s="640"/>
      <c r="BE17" s="640"/>
      <c r="BF17" s="641"/>
      <c r="BG17" s="642" t="s">
        <v>248</v>
      </c>
      <c r="BH17" s="643"/>
      <c r="BI17" s="643"/>
      <c r="BJ17" s="643"/>
      <c r="BK17" s="643"/>
      <c r="BL17" s="643"/>
      <c r="BM17" s="643"/>
      <c r="BN17" s="644"/>
      <c r="BO17" s="675" t="s">
        <v>177</v>
      </c>
      <c r="BP17" s="675"/>
      <c r="BQ17" s="675"/>
      <c r="BR17" s="675"/>
      <c r="BS17" s="648" t="s">
        <v>177</v>
      </c>
      <c r="BT17" s="643"/>
      <c r="BU17" s="643"/>
      <c r="BV17" s="643"/>
      <c r="BW17" s="643"/>
      <c r="BX17" s="643"/>
      <c r="BY17" s="643"/>
      <c r="BZ17" s="643"/>
      <c r="CA17" s="643"/>
      <c r="CB17" s="689"/>
      <c r="CD17" s="681" t="s">
        <v>271</v>
      </c>
      <c r="CE17" s="682"/>
      <c r="CF17" s="682"/>
      <c r="CG17" s="682"/>
      <c r="CH17" s="682"/>
      <c r="CI17" s="682"/>
      <c r="CJ17" s="682"/>
      <c r="CK17" s="682"/>
      <c r="CL17" s="682"/>
      <c r="CM17" s="682"/>
      <c r="CN17" s="682"/>
      <c r="CO17" s="682"/>
      <c r="CP17" s="682"/>
      <c r="CQ17" s="683"/>
      <c r="CR17" s="642">
        <v>1747033</v>
      </c>
      <c r="CS17" s="643"/>
      <c r="CT17" s="643"/>
      <c r="CU17" s="643"/>
      <c r="CV17" s="643"/>
      <c r="CW17" s="643"/>
      <c r="CX17" s="643"/>
      <c r="CY17" s="644"/>
      <c r="CZ17" s="675">
        <v>9.9</v>
      </c>
      <c r="DA17" s="675"/>
      <c r="DB17" s="675"/>
      <c r="DC17" s="675"/>
      <c r="DD17" s="648" t="s">
        <v>177</v>
      </c>
      <c r="DE17" s="643"/>
      <c r="DF17" s="643"/>
      <c r="DG17" s="643"/>
      <c r="DH17" s="643"/>
      <c r="DI17" s="643"/>
      <c r="DJ17" s="643"/>
      <c r="DK17" s="643"/>
      <c r="DL17" s="643"/>
      <c r="DM17" s="643"/>
      <c r="DN17" s="643"/>
      <c r="DO17" s="643"/>
      <c r="DP17" s="644"/>
      <c r="DQ17" s="648">
        <v>1738192</v>
      </c>
      <c r="DR17" s="643"/>
      <c r="DS17" s="643"/>
      <c r="DT17" s="643"/>
      <c r="DU17" s="643"/>
      <c r="DV17" s="643"/>
      <c r="DW17" s="643"/>
      <c r="DX17" s="643"/>
      <c r="DY17" s="643"/>
      <c r="DZ17" s="643"/>
      <c r="EA17" s="643"/>
      <c r="EB17" s="643"/>
      <c r="EC17" s="689"/>
    </row>
    <row r="18" spans="2:133" ht="11.25" customHeight="1" x14ac:dyDescent="0.15">
      <c r="B18" s="639" t="s">
        <v>272</v>
      </c>
      <c r="C18" s="640"/>
      <c r="D18" s="640"/>
      <c r="E18" s="640"/>
      <c r="F18" s="640"/>
      <c r="G18" s="640"/>
      <c r="H18" s="640"/>
      <c r="I18" s="640"/>
      <c r="J18" s="640"/>
      <c r="K18" s="640"/>
      <c r="L18" s="640"/>
      <c r="M18" s="640"/>
      <c r="N18" s="640"/>
      <c r="O18" s="640"/>
      <c r="P18" s="640"/>
      <c r="Q18" s="641"/>
      <c r="R18" s="642">
        <v>13640</v>
      </c>
      <c r="S18" s="643"/>
      <c r="T18" s="643"/>
      <c r="U18" s="643"/>
      <c r="V18" s="643"/>
      <c r="W18" s="643"/>
      <c r="X18" s="643"/>
      <c r="Y18" s="644"/>
      <c r="Z18" s="675">
        <v>0.1</v>
      </c>
      <c r="AA18" s="675"/>
      <c r="AB18" s="675"/>
      <c r="AC18" s="675"/>
      <c r="AD18" s="676">
        <v>13640</v>
      </c>
      <c r="AE18" s="676"/>
      <c r="AF18" s="676"/>
      <c r="AG18" s="676"/>
      <c r="AH18" s="676"/>
      <c r="AI18" s="676"/>
      <c r="AJ18" s="676"/>
      <c r="AK18" s="676"/>
      <c r="AL18" s="645">
        <v>0.2</v>
      </c>
      <c r="AM18" s="646"/>
      <c r="AN18" s="646"/>
      <c r="AO18" s="677"/>
      <c r="AP18" s="639" t="s">
        <v>273</v>
      </c>
      <c r="AQ18" s="640"/>
      <c r="AR18" s="640"/>
      <c r="AS18" s="640"/>
      <c r="AT18" s="640"/>
      <c r="AU18" s="640"/>
      <c r="AV18" s="640"/>
      <c r="AW18" s="640"/>
      <c r="AX18" s="640"/>
      <c r="AY18" s="640"/>
      <c r="AZ18" s="640"/>
      <c r="BA18" s="640"/>
      <c r="BB18" s="640"/>
      <c r="BC18" s="640"/>
      <c r="BD18" s="640"/>
      <c r="BE18" s="640"/>
      <c r="BF18" s="641"/>
      <c r="BG18" s="642" t="s">
        <v>138</v>
      </c>
      <c r="BH18" s="643"/>
      <c r="BI18" s="643"/>
      <c r="BJ18" s="643"/>
      <c r="BK18" s="643"/>
      <c r="BL18" s="643"/>
      <c r="BM18" s="643"/>
      <c r="BN18" s="644"/>
      <c r="BO18" s="675" t="s">
        <v>138</v>
      </c>
      <c r="BP18" s="675"/>
      <c r="BQ18" s="675"/>
      <c r="BR18" s="675"/>
      <c r="BS18" s="648" t="s">
        <v>177</v>
      </c>
      <c r="BT18" s="643"/>
      <c r="BU18" s="643"/>
      <c r="BV18" s="643"/>
      <c r="BW18" s="643"/>
      <c r="BX18" s="643"/>
      <c r="BY18" s="643"/>
      <c r="BZ18" s="643"/>
      <c r="CA18" s="643"/>
      <c r="CB18" s="689"/>
      <c r="CD18" s="681" t="s">
        <v>274</v>
      </c>
      <c r="CE18" s="682"/>
      <c r="CF18" s="682"/>
      <c r="CG18" s="682"/>
      <c r="CH18" s="682"/>
      <c r="CI18" s="682"/>
      <c r="CJ18" s="682"/>
      <c r="CK18" s="682"/>
      <c r="CL18" s="682"/>
      <c r="CM18" s="682"/>
      <c r="CN18" s="682"/>
      <c r="CO18" s="682"/>
      <c r="CP18" s="682"/>
      <c r="CQ18" s="683"/>
      <c r="CR18" s="642" t="s">
        <v>177</v>
      </c>
      <c r="CS18" s="643"/>
      <c r="CT18" s="643"/>
      <c r="CU18" s="643"/>
      <c r="CV18" s="643"/>
      <c r="CW18" s="643"/>
      <c r="CX18" s="643"/>
      <c r="CY18" s="644"/>
      <c r="CZ18" s="675" t="s">
        <v>248</v>
      </c>
      <c r="DA18" s="675"/>
      <c r="DB18" s="675"/>
      <c r="DC18" s="675"/>
      <c r="DD18" s="648" t="s">
        <v>177</v>
      </c>
      <c r="DE18" s="643"/>
      <c r="DF18" s="643"/>
      <c r="DG18" s="643"/>
      <c r="DH18" s="643"/>
      <c r="DI18" s="643"/>
      <c r="DJ18" s="643"/>
      <c r="DK18" s="643"/>
      <c r="DL18" s="643"/>
      <c r="DM18" s="643"/>
      <c r="DN18" s="643"/>
      <c r="DO18" s="643"/>
      <c r="DP18" s="644"/>
      <c r="DQ18" s="648" t="s">
        <v>138</v>
      </c>
      <c r="DR18" s="643"/>
      <c r="DS18" s="643"/>
      <c r="DT18" s="643"/>
      <c r="DU18" s="643"/>
      <c r="DV18" s="643"/>
      <c r="DW18" s="643"/>
      <c r="DX18" s="643"/>
      <c r="DY18" s="643"/>
      <c r="DZ18" s="643"/>
      <c r="EA18" s="643"/>
      <c r="EB18" s="643"/>
      <c r="EC18" s="689"/>
    </row>
    <row r="19" spans="2:133" ht="11.25" customHeight="1" x14ac:dyDescent="0.15">
      <c r="B19" s="639" t="s">
        <v>275</v>
      </c>
      <c r="C19" s="640"/>
      <c r="D19" s="640"/>
      <c r="E19" s="640"/>
      <c r="F19" s="640"/>
      <c r="G19" s="640"/>
      <c r="H19" s="640"/>
      <c r="I19" s="640"/>
      <c r="J19" s="640"/>
      <c r="K19" s="640"/>
      <c r="L19" s="640"/>
      <c r="M19" s="640"/>
      <c r="N19" s="640"/>
      <c r="O19" s="640"/>
      <c r="P19" s="640"/>
      <c r="Q19" s="641"/>
      <c r="R19" s="642">
        <v>8808</v>
      </c>
      <c r="S19" s="643"/>
      <c r="T19" s="643"/>
      <c r="U19" s="643"/>
      <c r="V19" s="643"/>
      <c r="W19" s="643"/>
      <c r="X19" s="643"/>
      <c r="Y19" s="644"/>
      <c r="Z19" s="675">
        <v>0</v>
      </c>
      <c r="AA19" s="675"/>
      <c r="AB19" s="675"/>
      <c r="AC19" s="675"/>
      <c r="AD19" s="676">
        <v>8808</v>
      </c>
      <c r="AE19" s="676"/>
      <c r="AF19" s="676"/>
      <c r="AG19" s="676"/>
      <c r="AH19" s="676"/>
      <c r="AI19" s="676"/>
      <c r="AJ19" s="676"/>
      <c r="AK19" s="676"/>
      <c r="AL19" s="645">
        <v>0.1</v>
      </c>
      <c r="AM19" s="646"/>
      <c r="AN19" s="646"/>
      <c r="AO19" s="677"/>
      <c r="AP19" s="639" t="s">
        <v>276</v>
      </c>
      <c r="AQ19" s="640"/>
      <c r="AR19" s="640"/>
      <c r="AS19" s="640"/>
      <c r="AT19" s="640"/>
      <c r="AU19" s="640"/>
      <c r="AV19" s="640"/>
      <c r="AW19" s="640"/>
      <c r="AX19" s="640"/>
      <c r="AY19" s="640"/>
      <c r="AZ19" s="640"/>
      <c r="BA19" s="640"/>
      <c r="BB19" s="640"/>
      <c r="BC19" s="640"/>
      <c r="BD19" s="640"/>
      <c r="BE19" s="640"/>
      <c r="BF19" s="641"/>
      <c r="BG19" s="642">
        <v>2054</v>
      </c>
      <c r="BH19" s="643"/>
      <c r="BI19" s="643"/>
      <c r="BJ19" s="643"/>
      <c r="BK19" s="643"/>
      <c r="BL19" s="643"/>
      <c r="BM19" s="643"/>
      <c r="BN19" s="644"/>
      <c r="BO19" s="675">
        <v>0.1</v>
      </c>
      <c r="BP19" s="675"/>
      <c r="BQ19" s="675"/>
      <c r="BR19" s="675"/>
      <c r="BS19" s="648" t="s">
        <v>138</v>
      </c>
      <c r="BT19" s="643"/>
      <c r="BU19" s="643"/>
      <c r="BV19" s="643"/>
      <c r="BW19" s="643"/>
      <c r="BX19" s="643"/>
      <c r="BY19" s="643"/>
      <c r="BZ19" s="643"/>
      <c r="CA19" s="643"/>
      <c r="CB19" s="689"/>
      <c r="CD19" s="681" t="s">
        <v>277</v>
      </c>
      <c r="CE19" s="682"/>
      <c r="CF19" s="682"/>
      <c r="CG19" s="682"/>
      <c r="CH19" s="682"/>
      <c r="CI19" s="682"/>
      <c r="CJ19" s="682"/>
      <c r="CK19" s="682"/>
      <c r="CL19" s="682"/>
      <c r="CM19" s="682"/>
      <c r="CN19" s="682"/>
      <c r="CO19" s="682"/>
      <c r="CP19" s="682"/>
      <c r="CQ19" s="683"/>
      <c r="CR19" s="642" t="s">
        <v>138</v>
      </c>
      <c r="CS19" s="643"/>
      <c r="CT19" s="643"/>
      <c r="CU19" s="643"/>
      <c r="CV19" s="643"/>
      <c r="CW19" s="643"/>
      <c r="CX19" s="643"/>
      <c r="CY19" s="644"/>
      <c r="CZ19" s="675" t="s">
        <v>138</v>
      </c>
      <c r="DA19" s="675"/>
      <c r="DB19" s="675"/>
      <c r="DC19" s="675"/>
      <c r="DD19" s="648" t="s">
        <v>138</v>
      </c>
      <c r="DE19" s="643"/>
      <c r="DF19" s="643"/>
      <c r="DG19" s="643"/>
      <c r="DH19" s="643"/>
      <c r="DI19" s="643"/>
      <c r="DJ19" s="643"/>
      <c r="DK19" s="643"/>
      <c r="DL19" s="643"/>
      <c r="DM19" s="643"/>
      <c r="DN19" s="643"/>
      <c r="DO19" s="643"/>
      <c r="DP19" s="644"/>
      <c r="DQ19" s="648" t="s">
        <v>138</v>
      </c>
      <c r="DR19" s="643"/>
      <c r="DS19" s="643"/>
      <c r="DT19" s="643"/>
      <c r="DU19" s="643"/>
      <c r="DV19" s="643"/>
      <c r="DW19" s="643"/>
      <c r="DX19" s="643"/>
      <c r="DY19" s="643"/>
      <c r="DZ19" s="643"/>
      <c r="EA19" s="643"/>
      <c r="EB19" s="643"/>
      <c r="EC19" s="689"/>
    </row>
    <row r="20" spans="2:133" ht="11.25" customHeight="1" x14ac:dyDescent="0.15">
      <c r="B20" s="639" t="s">
        <v>278</v>
      </c>
      <c r="C20" s="640"/>
      <c r="D20" s="640"/>
      <c r="E20" s="640"/>
      <c r="F20" s="640"/>
      <c r="G20" s="640"/>
      <c r="H20" s="640"/>
      <c r="I20" s="640"/>
      <c r="J20" s="640"/>
      <c r="K20" s="640"/>
      <c r="L20" s="640"/>
      <c r="M20" s="640"/>
      <c r="N20" s="640"/>
      <c r="O20" s="640"/>
      <c r="P20" s="640"/>
      <c r="Q20" s="641"/>
      <c r="R20" s="642">
        <v>2990</v>
      </c>
      <c r="S20" s="643"/>
      <c r="T20" s="643"/>
      <c r="U20" s="643"/>
      <c r="V20" s="643"/>
      <c r="W20" s="643"/>
      <c r="X20" s="643"/>
      <c r="Y20" s="644"/>
      <c r="Z20" s="675">
        <v>0</v>
      </c>
      <c r="AA20" s="675"/>
      <c r="AB20" s="675"/>
      <c r="AC20" s="675"/>
      <c r="AD20" s="676">
        <v>2990</v>
      </c>
      <c r="AE20" s="676"/>
      <c r="AF20" s="676"/>
      <c r="AG20" s="676"/>
      <c r="AH20" s="676"/>
      <c r="AI20" s="676"/>
      <c r="AJ20" s="676"/>
      <c r="AK20" s="676"/>
      <c r="AL20" s="645">
        <v>0</v>
      </c>
      <c r="AM20" s="646"/>
      <c r="AN20" s="646"/>
      <c r="AO20" s="677"/>
      <c r="AP20" s="639" t="s">
        <v>279</v>
      </c>
      <c r="AQ20" s="640"/>
      <c r="AR20" s="640"/>
      <c r="AS20" s="640"/>
      <c r="AT20" s="640"/>
      <c r="AU20" s="640"/>
      <c r="AV20" s="640"/>
      <c r="AW20" s="640"/>
      <c r="AX20" s="640"/>
      <c r="AY20" s="640"/>
      <c r="AZ20" s="640"/>
      <c r="BA20" s="640"/>
      <c r="BB20" s="640"/>
      <c r="BC20" s="640"/>
      <c r="BD20" s="640"/>
      <c r="BE20" s="640"/>
      <c r="BF20" s="641"/>
      <c r="BG20" s="642">
        <v>2054</v>
      </c>
      <c r="BH20" s="643"/>
      <c r="BI20" s="643"/>
      <c r="BJ20" s="643"/>
      <c r="BK20" s="643"/>
      <c r="BL20" s="643"/>
      <c r="BM20" s="643"/>
      <c r="BN20" s="644"/>
      <c r="BO20" s="675">
        <v>0.1</v>
      </c>
      <c r="BP20" s="675"/>
      <c r="BQ20" s="675"/>
      <c r="BR20" s="675"/>
      <c r="BS20" s="648" t="s">
        <v>248</v>
      </c>
      <c r="BT20" s="643"/>
      <c r="BU20" s="643"/>
      <c r="BV20" s="643"/>
      <c r="BW20" s="643"/>
      <c r="BX20" s="643"/>
      <c r="BY20" s="643"/>
      <c r="BZ20" s="643"/>
      <c r="CA20" s="643"/>
      <c r="CB20" s="689"/>
      <c r="CD20" s="681" t="s">
        <v>280</v>
      </c>
      <c r="CE20" s="682"/>
      <c r="CF20" s="682"/>
      <c r="CG20" s="682"/>
      <c r="CH20" s="682"/>
      <c r="CI20" s="682"/>
      <c r="CJ20" s="682"/>
      <c r="CK20" s="682"/>
      <c r="CL20" s="682"/>
      <c r="CM20" s="682"/>
      <c r="CN20" s="682"/>
      <c r="CO20" s="682"/>
      <c r="CP20" s="682"/>
      <c r="CQ20" s="683"/>
      <c r="CR20" s="642">
        <v>17685380</v>
      </c>
      <c r="CS20" s="643"/>
      <c r="CT20" s="643"/>
      <c r="CU20" s="643"/>
      <c r="CV20" s="643"/>
      <c r="CW20" s="643"/>
      <c r="CX20" s="643"/>
      <c r="CY20" s="644"/>
      <c r="CZ20" s="675">
        <v>100</v>
      </c>
      <c r="DA20" s="675"/>
      <c r="DB20" s="675"/>
      <c r="DC20" s="675"/>
      <c r="DD20" s="648">
        <v>3575982</v>
      </c>
      <c r="DE20" s="643"/>
      <c r="DF20" s="643"/>
      <c r="DG20" s="643"/>
      <c r="DH20" s="643"/>
      <c r="DI20" s="643"/>
      <c r="DJ20" s="643"/>
      <c r="DK20" s="643"/>
      <c r="DL20" s="643"/>
      <c r="DM20" s="643"/>
      <c r="DN20" s="643"/>
      <c r="DO20" s="643"/>
      <c r="DP20" s="644"/>
      <c r="DQ20" s="648">
        <v>9244069</v>
      </c>
      <c r="DR20" s="643"/>
      <c r="DS20" s="643"/>
      <c r="DT20" s="643"/>
      <c r="DU20" s="643"/>
      <c r="DV20" s="643"/>
      <c r="DW20" s="643"/>
      <c r="DX20" s="643"/>
      <c r="DY20" s="643"/>
      <c r="DZ20" s="643"/>
      <c r="EA20" s="643"/>
      <c r="EB20" s="643"/>
      <c r="EC20" s="689"/>
    </row>
    <row r="21" spans="2:133" ht="11.25" customHeight="1" x14ac:dyDescent="0.15">
      <c r="B21" s="639" t="s">
        <v>281</v>
      </c>
      <c r="C21" s="640"/>
      <c r="D21" s="640"/>
      <c r="E21" s="640"/>
      <c r="F21" s="640"/>
      <c r="G21" s="640"/>
      <c r="H21" s="640"/>
      <c r="I21" s="640"/>
      <c r="J21" s="640"/>
      <c r="K21" s="640"/>
      <c r="L21" s="640"/>
      <c r="M21" s="640"/>
      <c r="N21" s="640"/>
      <c r="O21" s="640"/>
      <c r="P21" s="640"/>
      <c r="Q21" s="641"/>
      <c r="R21" s="642">
        <v>1842</v>
      </c>
      <c r="S21" s="643"/>
      <c r="T21" s="643"/>
      <c r="U21" s="643"/>
      <c r="V21" s="643"/>
      <c r="W21" s="643"/>
      <c r="X21" s="643"/>
      <c r="Y21" s="644"/>
      <c r="Z21" s="675">
        <v>0</v>
      </c>
      <c r="AA21" s="675"/>
      <c r="AB21" s="675"/>
      <c r="AC21" s="675"/>
      <c r="AD21" s="676">
        <v>1842</v>
      </c>
      <c r="AE21" s="676"/>
      <c r="AF21" s="676"/>
      <c r="AG21" s="676"/>
      <c r="AH21" s="676"/>
      <c r="AI21" s="676"/>
      <c r="AJ21" s="676"/>
      <c r="AK21" s="676"/>
      <c r="AL21" s="645">
        <v>0</v>
      </c>
      <c r="AM21" s="646"/>
      <c r="AN21" s="646"/>
      <c r="AO21" s="677"/>
      <c r="AP21" s="737" t="s">
        <v>282</v>
      </c>
      <c r="AQ21" s="744"/>
      <c r="AR21" s="744"/>
      <c r="AS21" s="744"/>
      <c r="AT21" s="744"/>
      <c r="AU21" s="744"/>
      <c r="AV21" s="744"/>
      <c r="AW21" s="744"/>
      <c r="AX21" s="744"/>
      <c r="AY21" s="744"/>
      <c r="AZ21" s="744"/>
      <c r="BA21" s="744"/>
      <c r="BB21" s="744"/>
      <c r="BC21" s="744"/>
      <c r="BD21" s="744"/>
      <c r="BE21" s="744"/>
      <c r="BF21" s="739"/>
      <c r="BG21" s="642">
        <v>1704</v>
      </c>
      <c r="BH21" s="643"/>
      <c r="BI21" s="643"/>
      <c r="BJ21" s="643"/>
      <c r="BK21" s="643"/>
      <c r="BL21" s="643"/>
      <c r="BM21" s="643"/>
      <c r="BN21" s="644"/>
      <c r="BO21" s="675">
        <v>0.1</v>
      </c>
      <c r="BP21" s="675"/>
      <c r="BQ21" s="675"/>
      <c r="BR21" s="675"/>
      <c r="BS21" s="648" t="s">
        <v>248</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283</v>
      </c>
      <c r="C22" s="640"/>
      <c r="D22" s="640"/>
      <c r="E22" s="640"/>
      <c r="F22" s="640"/>
      <c r="G22" s="640"/>
      <c r="H22" s="640"/>
      <c r="I22" s="640"/>
      <c r="J22" s="640"/>
      <c r="K22" s="640"/>
      <c r="L22" s="640"/>
      <c r="M22" s="640"/>
      <c r="N22" s="640"/>
      <c r="O22" s="640"/>
      <c r="P22" s="640"/>
      <c r="Q22" s="641"/>
      <c r="R22" s="642">
        <v>5114507</v>
      </c>
      <c r="S22" s="643"/>
      <c r="T22" s="643"/>
      <c r="U22" s="643"/>
      <c r="V22" s="643"/>
      <c r="W22" s="643"/>
      <c r="X22" s="643"/>
      <c r="Y22" s="644"/>
      <c r="Z22" s="675">
        <v>28.5</v>
      </c>
      <c r="AA22" s="675"/>
      <c r="AB22" s="675"/>
      <c r="AC22" s="675"/>
      <c r="AD22" s="676">
        <v>4636517</v>
      </c>
      <c r="AE22" s="676"/>
      <c r="AF22" s="676"/>
      <c r="AG22" s="676"/>
      <c r="AH22" s="676"/>
      <c r="AI22" s="676"/>
      <c r="AJ22" s="676"/>
      <c r="AK22" s="676"/>
      <c r="AL22" s="645">
        <v>58.3</v>
      </c>
      <c r="AM22" s="646"/>
      <c r="AN22" s="646"/>
      <c r="AO22" s="677"/>
      <c r="AP22" s="737" t="s">
        <v>284</v>
      </c>
      <c r="AQ22" s="744"/>
      <c r="AR22" s="744"/>
      <c r="AS22" s="744"/>
      <c r="AT22" s="744"/>
      <c r="AU22" s="744"/>
      <c r="AV22" s="744"/>
      <c r="AW22" s="744"/>
      <c r="AX22" s="744"/>
      <c r="AY22" s="744"/>
      <c r="AZ22" s="744"/>
      <c r="BA22" s="744"/>
      <c r="BB22" s="744"/>
      <c r="BC22" s="744"/>
      <c r="BD22" s="744"/>
      <c r="BE22" s="744"/>
      <c r="BF22" s="739"/>
      <c r="BG22" s="642" t="s">
        <v>138</v>
      </c>
      <c r="BH22" s="643"/>
      <c r="BI22" s="643"/>
      <c r="BJ22" s="643"/>
      <c r="BK22" s="643"/>
      <c r="BL22" s="643"/>
      <c r="BM22" s="643"/>
      <c r="BN22" s="644"/>
      <c r="BO22" s="675" t="s">
        <v>177</v>
      </c>
      <c r="BP22" s="675"/>
      <c r="BQ22" s="675"/>
      <c r="BR22" s="675"/>
      <c r="BS22" s="648" t="s">
        <v>138</v>
      </c>
      <c r="BT22" s="643"/>
      <c r="BU22" s="643"/>
      <c r="BV22" s="643"/>
      <c r="BW22" s="643"/>
      <c r="BX22" s="643"/>
      <c r="BY22" s="643"/>
      <c r="BZ22" s="643"/>
      <c r="CA22" s="643"/>
      <c r="CB22" s="689"/>
      <c r="CD22" s="746" t="s">
        <v>285</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286</v>
      </c>
      <c r="C23" s="640"/>
      <c r="D23" s="640"/>
      <c r="E23" s="640"/>
      <c r="F23" s="640"/>
      <c r="G23" s="640"/>
      <c r="H23" s="640"/>
      <c r="I23" s="640"/>
      <c r="J23" s="640"/>
      <c r="K23" s="640"/>
      <c r="L23" s="640"/>
      <c r="M23" s="640"/>
      <c r="N23" s="640"/>
      <c r="O23" s="640"/>
      <c r="P23" s="640"/>
      <c r="Q23" s="641"/>
      <c r="R23" s="642">
        <v>4636517</v>
      </c>
      <c r="S23" s="643"/>
      <c r="T23" s="643"/>
      <c r="U23" s="643"/>
      <c r="V23" s="643"/>
      <c r="W23" s="643"/>
      <c r="X23" s="643"/>
      <c r="Y23" s="644"/>
      <c r="Z23" s="675">
        <v>25.8</v>
      </c>
      <c r="AA23" s="675"/>
      <c r="AB23" s="675"/>
      <c r="AC23" s="675"/>
      <c r="AD23" s="676">
        <v>4636517</v>
      </c>
      <c r="AE23" s="676"/>
      <c r="AF23" s="676"/>
      <c r="AG23" s="676"/>
      <c r="AH23" s="676"/>
      <c r="AI23" s="676"/>
      <c r="AJ23" s="676"/>
      <c r="AK23" s="676"/>
      <c r="AL23" s="645">
        <v>58.3</v>
      </c>
      <c r="AM23" s="646"/>
      <c r="AN23" s="646"/>
      <c r="AO23" s="677"/>
      <c r="AP23" s="737" t="s">
        <v>287</v>
      </c>
      <c r="AQ23" s="744"/>
      <c r="AR23" s="744"/>
      <c r="AS23" s="744"/>
      <c r="AT23" s="744"/>
      <c r="AU23" s="744"/>
      <c r="AV23" s="744"/>
      <c r="AW23" s="744"/>
      <c r="AX23" s="744"/>
      <c r="AY23" s="744"/>
      <c r="AZ23" s="744"/>
      <c r="BA23" s="744"/>
      <c r="BB23" s="744"/>
      <c r="BC23" s="744"/>
      <c r="BD23" s="744"/>
      <c r="BE23" s="744"/>
      <c r="BF23" s="739"/>
      <c r="BG23" s="642" t="s">
        <v>138</v>
      </c>
      <c r="BH23" s="643"/>
      <c r="BI23" s="643"/>
      <c r="BJ23" s="643"/>
      <c r="BK23" s="643"/>
      <c r="BL23" s="643"/>
      <c r="BM23" s="643"/>
      <c r="BN23" s="644"/>
      <c r="BO23" s="675" t="s">
        <v>138</v>
      </c>
      <c r="BP23" s="675"/>
      <c r="BQ23" s="675"/>
      <c r="BR23" s="675"/>
      <c r="BS23" s="648" t="s">
        <v>177</v>
      </c>
      <c r="BT23" s="643"/>
      <c r="BU23" s="643"/>
      <c r="BV23" s="643"/>
      <c r="BW23" s="643"/>
      <c r="BX23" s="643"/>
      <c r="BY23" s="643"/>
      <c r="BZ23" s="643"/>
      <c r="CA23" s="643"/>
      <c r="CB23" s="689"/>
      <c r="CD23" s="746" t="s">
        <v>226</v>
      </c>
      <c r="CE23" s="747"/>
      <c r="CF23" s="747"/>
      <c r="CG23" s="747"/>
      <c r="CH23" s="747"/>
      <c r="CI23" s="747"/>
      <c r="CJ23" s="747"/>
      <c r="CK23" s="747"/>
      <c r="CL23" s="747"/>
      <c r="CM23" s="747"/>
      <c r="CN23" s="747"/>
      <c r="CO23" s="747"/>
      <c r="CP23" s="747"/>
      <c r="CQ23" s="748"/>
      <c r="CR23" s="746" t="s">
        <v>288</v>
      </c>
      <c r="CS23" s="747"/>
      <c r="CT23" s="747"/>
      <c r="CU23" s="747"/>
      <c r="CV23" s="747"/>
      <c r="CW23" s="747"/>
      <c r="CX23" s="747"/>
      <c r="CY23" s="748"/>
      <c r="CZ23" s="746" t="s">
        <v>289</v>
      </c>
      <c r="DA23" s="747"/>
      <c r="DB23" s="747"/>
      <c r="DC23" s="748"/>
      <c r="DD23" s="746" t="s">
        <v>290</v>
      </c>
      <c r="DE23" s="747"/>
      <c r="DF23" s="747"/>
      <c r="DG23" s="747"/>
      <c r="DH23" s="747"/>
      <c r="DI23" s="747"/>
      <c r="DJ23" s="747"/>
      <c r="DK23" s="748"/>
      <c r="DL23" s="755" t="s">
        <v>291</v>
      </c>
      <c r="DM23" s="756"/>
      <c r="DN23" s="756"/>
      <c r="DO23" s="756"/>
      <c r="DP23" s="756"/>
      <c r="DQ23" s="756"/>
      <c r="DR23" s="756"/>
      <c r="DS23" s="756"/>
      <c r="DT23" s="756"/>
      <c r="DU23" s="756"/>
      <c r="DV23" s="757"/>
      <c r="DW23" s="746" t="s">
        <v>292</v>
      </c>
      <c r="DX23" s="747"/>
      <c r="DY23" s="747"/>
      <c r="DZ23" s="747"/>
      <c r="EA23" s="747"/>
      <c r="EB23" s="747"/>
      <c r="EC23" s="748"/>
    </row>
    <row r="24" spans="2:133" ht="11.25" customHeight="1" x14ac:dyDescent="0.15">
      <c r="B24" s="639" t="s">
        <v>293</v>
      </c>
      <c r="C24" s="640"/>
      <c r="D24" s="640"/>
      <c r="E24" s="640"/>
      <c r="F24" s="640"/>
      <c r="G24" s="640"/>
      <c r="H24" s="640"/>
      <c r="I24" s="640"/>
      <c r="J24" s="640"/>
      <c r="K24" s="640"/>
      <c r="L24" s="640"/>
      <c r="M24" s="640"/>
      <c r="N24" s="640"/>
      <c r="O24" s="640"/>
      <c r="P24" s="640"/>
      <c r="Q24" s="641"/>
      <c r="R24" s="642">
        <v>477990</v>
      </c>
      <c r="S24" s="643"/>
      <c r="T24" s="643"/>
      <c r="U24" s="643"/>
      <c r="V24" s="643"/>
      <c r="W24" s="643"/>
      <c r="X24" s="643"/>
      <c r="Y24" s="644"/>
      <c r="Z24" s="675">
        <v>2.7</v>
      </c>
      <c r="AA24" s="675"/>
      <c r="AB24" s="675"/>
      <c r="AC24" s="675"/>
      <c r="AD24" s="676" t="s">
        <v>138</v>
      </c>
      <c r="AE24" s="676"/>
      <c r="AF24" s="676"/>
      <c r="AG24" s="676"/>
      <c r="AH24" s="676"/>
      <c r="AI24" s="676"/>
      <c r="AJ24" s="676"/>
      <c r="AK24" s="676"/>
      <c r="AL24" s="645" t="s">
        <v>248</v>
      </c>
      <c r="AM24" s="646"/>
      <c r="AN24" s="646"/>
      <c r="AO24" s="677"/>
      <c r="AP24" s="737" t="s">
        <v>294</v>
      </c>
      <c r="AQ24" s="744"/>
      <c r="AR24" s="744"/>
      <c r="AS24" s="744"/>
      <c r="AT24" s="744"/>
      <c r="AU24" s="744"/>
      <c r="AV24" s="744"/>
      <c r="AW24" s="744"/>
      <c r="AX24" s="744"/>
      <c r="AY24" s="744"/>
      <c r="AZ24" s="744"/>
      <c r="BA24" s="744"/>
      <c r="BB24" s="744"/>
      <c r="BC24" s="744"/>
      <c r="BD24" s="744"/>
      <c r="BE24" s="744"/>
      <c r="BF24" s="739"/>
      <c r="BG24" s="642">
        <v>350</v>
      </c>
      <c r="BH24" s="643"/>
      <c r="BI24" s="643"/>
      <c r="BJ24" s="643"/>
      <c r="BK24" s="643"/>
      <c r="BL24" s="643"/>
      <c r="BM24" s="643"/>
      <c r="BN24" s="644"/>
      <c r="BO24" s="675">
        <v>0</v>
      </c>
      <c r="BP24" s="675"/>
      <c r="BQ24" s="675"/>
      <c r="BR24" s="675"/>
      <c r="BS24" s="648" t="s">
        <v>177</v>
      </c>
      <c r="BT24" s="643"/>
      <c r="BU24" s="643"/>
      <c r="BV24" s="643"/>
      <c r="BW24" s="643"/>
      <c r="BX24" s="643"/>
      <c r="BY24" s="643"/>
      <c r="BZ24" s="643"/>
      <c r="CA24" s="643"/>
      <c r="CB24" s="689"/>
      <c r="CD24" s="700" t="s">
        <v>295</v>
      </c>
      <c r="CE24" s="701"/>
      <c r="CF24" s="701"/>
      <c r="CG24" s="701"/>
      <c r="CH24" s="701"/>
      <c r="CI24" s="701"/>
      <c r="CJ24" s="701"/>
      <c r="CK24" s="701"/>
      <c r="CL24" s="701"/>
      <c r="CM24" s="701"/>
      <c r="CN24" s="701"/>
      <c r="CO24" s="701"/>
      <c r="CP24" s="701"/>
      <c r="CQ24" s="702"/>
      <c r="CR24" s="697">
        <v>5669424</v>
      </c>
      <c r="CS24" s="698"/>
      <c r="CT24" s="698"/>
      <c r="CU24" s="698"/>
      <c r="CV24" s="698"/>
      <c r="CW24" s="698"/>
      <c r="CX24" s="698"/>
      <c r="CY24" s="741"/>
      <c r="CZ24" s="742">
        <v>32.1</v>
      </c>
      <c r="DA24" s="715"/>
      <c r="DB24" s="715"/>
      <c r="DC24" s="745"/>
      <c r="DD24" s="740">
        <v>4446461</v>
      </c>
      <c r="DE24" s="698"/>
      <c r="DF24" s="698"/>
      <c r="DG24" s="698"/>
      <c r="DH24" s="698"/>
      <c r="DI24" s="698"/>
      <c r="DJ24" s="698"/>
      <c r="DK24" s="741"/>
      <c r="DL24" s="740">
        <v>4328514</v>
      </c>
      <c r="DM24" s="698"/>
      <c r="DN24" s="698"/>
      <c r="DO24" s="698"/>
      <c r="DP24" s="698"/>
      <c r="DQ24" s="698"/>
      <c r="DR24" s="698"/>
      <c r="DS24" s="698"/>
      <c r="DT24" s="698"/>
      <c r="DU24" s="698"/>
      <c r="DV24" s="741"/>
      <c r="DW24" s="742">
        <v>52.5</v>
      </c>
      <c r="DX24" s="715"/>
      <c r="DY24" s="715"/>
      <c r="DZ24" s="715"/>
      <c r="EA24" s="715"/>
      <c r="EB24" s="715"/>
      <c r="EC24" s="743"/>
    </row>
    <row r="25" spans="2:133" ht="11.25" customHeight="1" x14ac:dyDescent="0.15">
      <c r="B25" s="639" t="s">
        <v>296</v>
      </c>
      <c r="C25" s="640"/>
      <c r="D25" s="640"/>
      <c r="E25" s="640"/>
      <c r="F25" s="640"/>
      <c r="G25" s="640"/>
      <c r="H25" s="640"/>
      <c r="I25" s="640"/>
      <c r="J25" s="640"/>
      <c r="K25" s="640"/>
      <c r="L25" s="640"/>
      <c r="M25" s="640"/>
      <c r="N25" s="640"/>
      <c r="O25" s="640"/>
      <c r="P25" s="640"/>
      <c r="Q25" s="641"/>
      <c r="R25" s="642" t="s">
        <v>138</v>
      </c>
      <c r="S25" s="643"/>
      <c r="T25" s="643"/>
      <c r="U25" s="643"/>
      <c r="V25" s="643"/>
      <c r="W25" s="643"/>
      <c r="X25" s="643"/>
      <c r="Y25" s="644"/>
      <c r="Z25" s="675" t="s">
        <v>138</v>
      </c>
      <c r="AA25" s="675"/>
      <c r="AB25" s="675"/>
      <c r="AC25" s="675"/>
      <c r="AD25" s="676" t="s">
        <v>138</v>
      </c>
      <c r="AE25" s="676"/>
      <c r="AF25" s="676"/>
      <c r="AG25" s="676"/>
      <c r="AH25" s="676"/>
      <c r="AI25" s="676"/>
      <c r="AJ25" s="676"/>
      <c r="AK25" s="676"/>
      <c r="AL25" s="645" t="s">
        <v>248</v>
      </c>
      <c r="AM25" s="646"/>
      <c r="AN25" s="646"/>
      <c r="AO25" s="677"/>
      <c r="AP25" s="737" t="s">
        <v>297</v>
      </c>
      <c r="AQ25" s="744"/>
      <c r="AR25" s="744"/>
      <c r="AS25" s="744"/>
      <c r="AT25" s="744"/>
      <c r="AU25" s="744"/>
      <c r="AV25" s="744"/>
      <c r="AW25" s="744"/>
      <c r="AX25" s="744"/>
      <c r="AY25" s="744"/>
      <c r="AZ25" s="744"/>
      <c r="BA25" s="744"/>
      <c r="BB25" s="744"/>
      <c r="BC25" s="744"/>
      <c r="BD25" s="744"/>
      <c r="BE25" s="744"/>
      <c r="BF25" s="739"/>
      <c r="BG25" s="642" t="s">
        <v>248</v>
      </c>
      <c r="BH25" s="643"/>
      <c r="BI25" s="643"/>
      <c r="BJ25" s="643"/>
      <c r="BK25" s="643"/>
      <c r="BL25" s="643"/>
      <c r="BM25" s="643"/>
      <c r="BN25" s="644"/>
      <c r="BO25" s="675" t="s">
        <v>138</v>
      </c>
      <c r="BP25" s="675"/>
      <c r="BQ25" s="675"/>
      <c r="BR25" s="675"/>
      <c r="BS25" s="648" t="s">
        <v>138</v>
      </c>
      <c r="BT25" s="643"/>
      <c r="BU25" s="643"/>
      <c r="BV25" s="643"/>
      <c r="BW25" s="643"/>
      <c r="BX25" s="643"/>
      <c r="BY25" s="643"/>
      <c r="BZ25" s="643"/>
      <c r="CA25" s="643"/>
      <c r="CB25" s="689"/>
      <c r="CD25" s="681" t="s">
        <v>298</v>
      </c>
      <c r="CE25" s="682"/>
      <c r="CF25" s="682"/>
      <c r="CG25" s="682"/>
      <c r="CH25" s="682"/>
      <c r="CI25" s="682"/>
      <c r="CJ25" s="682"/>
      <c r="CK25" s="682"/>
      <c r="CL25" s="682"/>
      <c r="CM25" s="682"/>
      <c r="CN25" s="682"/>
      <c r="CO25" s="682"/>
      <c r="CP25" s="682"/>
      <c r="CQ25" s="683"/>
      <c r="CR25" s="642">
        <v>2489424</v>
      </c>
      <c r="CS25" s="661"/>
      <c r="CT25" s="661"/>
      <c r="CU25" s="661"/>
      <c r="CV25" s="661"/>
      <c r="CW25" s="661"/>
      <c r="CX25" s="661"/>
      <c r="CY25" s="662"/>
      <c r="CZ25" s="645">
        <v>14.1</v>
      </c>
      <c r="DA25" s="663"/>
      <c r="DB25" s="663"/>
      <c r="DC25" s="664"/>
      <c r="DD25" s="648">
        <v>2227463</v>
      </c>
      <c r="DE25" s="661"/>
      <c r="DF25" s="661"/>
      <c r="DG25" s="661"/>
      <c r="DH25" s="661"/>
      <c r="DI25" s="661"/>
      <c r="DJ25" s="661"/>
      <c r="DK25" s="662"/>
      <c r="DL25" s="648">
        <v>2110419</v>
      </c>
      <c r="DM25" s="661"/>
      <c r="DN25" s="661"/>
      <c r="DO25" s="661"/>
      <c r="DP25" s="661"/>
      <c r="DQ25" s="661"/>
      <c r="DR25" s="661"/>
      <c r="DS25" s="661"/>
      <c r="DT25" s="661"/>
      <c r="DU25" s="661"/>
      <c r="DV25" s="662"/>
      <c r="DW25" s="645">
        <v>25.6</v>
      </c>
      <c r="DX25" s="663"/>
      <c r="DY25" s="663"/>
      <c r="DZ25" s="663"/>
      <c r="EA25" s="663"/>
      <c r="EB25" s="663"/>
      <c r="EC25" s="684"/>
    </row>
    <row r="26" spans="2:133" ht="11.25" customHeight="1" x14ac:dyDescent="0.15">
      <c r="B26" s="639" t="s">
        <v>299</v>
      </c>
      <c r="C26" s="640"/>
      <c r="D26" s="640"/>
      <c r="E26" s="640"/>
      <c r="F26" s="640"/>
      <c r="G26" s="640"/>
      <c r="H26" s="640"/>
      <c r="I26" s="640"/>
      <c r="J26" s="640"/>
      <c r="K26" s="640"/>
      <c r="L26" s="640"/>
      <c r="M26" s="640"/>
      <c r="N26" s="640"/>
      <c r="O26" s="640"/>
      <c r="P26" s="640"/>
      <c r="Q26" s="641"/>
      <c r="R26" s="642">
        <v>8411039</v>
      </c>
      <c r="S26" s="643"/>
      <c r="T26" s="643"/>
      <c r="U26" s="643"/>
      <c r="V26" s="643"/>
      <c r="W26" s="643"/>
      <c r="X26" s="643"/>
      <c r="Y26" s="644"/>
      <c r="Z26" s="675">
        <v>46.8</v>
      </c>
      <c r="AA26" s="675"/>
      <c r="AB26" s="675"/>
      <c r="AC26" s="675"/>
      <c r="AD26" s="676">
        <v>7933049</v>
      </c>
      <c r="AE26" s="676"/>
      <c r="AF26" s="676"/>
      <c r="AG26" s="676"/>
      <c r="AH26" s="676"/>
      <c r="AI26" s="676"/>
      <c r="AJ26" s="676"/>
      <c r="AK26" s="676"/>
      <c r="AL26" s="645">
        <v>99.8</v>
      </c>
      <c r="AM26" s="646"/>
      <c r="AN26" s="646"/>
      <c r="AO26" s="677"/>
      <c r="AP26" s="737" t="s">
        <v>300</v>
      </c>
      <c r="AQ26" s="738"/>
      <c r="AR26" s="738"/>
      <c r="AS26" s="738"/>
      <c r="AT26" s="738"/>
      <c r="AU26" s="738"/>
      <c r="AV26" s="738"/>
      <c r="AW26" s="738"/>
      <c r="AX26" s="738"/>
      <c r="AY26" s="738"/>
      <c r="AZ26" s="738"/>
      <c r="BA26" s="738"/>
      <c r="BB26" s="738"/>
      <c r="BC26" s="738"/>
      <c r="BD26" s="738"/>
      <c r="BE26" s="738"/>
      <c r="BF26" s="739"/>
      <c r="BG26" s="642" t="s">
        <v>248</v>
      </c>
      <c r="BH26" s="643"/>
      <c r="BI26" s="643"/>
      <c r="BJ26" s="643"/>
      <c r="BK26" s="643"/>
      <c r="BL26" s="643"/>
      <c r="BM26" s="643"/>
      <c r="BN26" s="644"/>
      <c r="BO26" s="675" t="s">
        <v>177</v>
      </c>
      <c r="BP26" s="675"/>
      <c r="BQ26" s="675"/>
      <c r="BR26" s="675"/>
      <c r="BS26" s="648" t="s">
        <v>138</v>
      </c>
      <c r="BT26" s="643"/>
      <c r="BU26" s="643"/>
      <c r="BV26" s="643"/>
      <c r="BW26" s="643"/>
      <c r="BX26" s="643"/>
      <c r="BY26" s="643"/>
      <c r="BZ26" s="643"/>
      <c r="CA26" s="643"/>
      <c r="CB26" s="689"/>
      <c r="CD26" s="681" t="s">
        <v>301</v>
      </c>
      <c r="CE26" s="682"/>
      <c r="CF26" s="682"/>
      <c r="CG26" s="682"/>
      <c r="CH26" s="682"/>
      <c r="CI26" s="682"/>
      <c r="CJ26" s="682"/>
      <c r="CK26" s="682"/>
      <c r="CL26" s="682"/>
      <c r="CM26" s="682"/>
      <c r="CN26" s="682"/>
      <c r="CO26" s="682"/>
      <c r="CP26" s="682"/>
      <c r="CQ26" s="683"/>
      <c r="CR26" s="642">
        <v>1356520</v>
      </c>
      <c r="CS26" s="643"/>
      <c r="CT26" s="643"/>
      <c r="CU26" s="643"/>
      <c r="CV26" s="643"/>
      <c r="CW26" s="643"/>
      <c r="CX26" s="643"/>
      <c r="CY26" s="644"/>
      <c r="CZ26" s="645">
        <v>7.7</v>
      </c>
      <c r="DA26" s="663"/>
      <c r="DB26" s="663"/>
      <c r="DC26" s="664"/>
      <c r="DD26" s="648">
        <v>1304482</v>
      </c>
      <c r="DE26" s="643"/>
      <c r="DF26" s="643"/>
      <c r="DG26" s="643"/>
      <c r="DH26" s="643"/>
      <c r="DI26" s="643"/>
      <c r="DJ26" s="643"/>
      <c r="DK26" s="644"/>
      <c r="DL26" s="648" t="s">
        <v>248</v>
      </c>
      <c r="DM26" s="643"/>
      <c r="DN26" s="643"/>
      <c r="DO26" s="643"/>
      <c r="DP26" s="643"/>
      <c r="DQ26" s="643"/>
      <c r="DR26" s="643"/>
      <c r="DS26" s="643"/>
      <c r="DT26" s="643"/>
      <c r="DU26" s="643"/>
      <c r="DV26" s="644"/>
      <c r="DW26" s="645" t="s">
        <v>138</v>
      </c>
      <c r="DX26" s="663"/>
      <c r="DY26" s="663"/>
      <c r="DZ26" s="663"/>
      <c r="EA26" s="663"/>
      <c r="EB26" s="663"/>
      <c r="EC26" s="684"/>
    </row>
    <row r="27" spans="2:133" ht="11.25" customHeight="1" x14ac:dyDescent="0.15">
      <c r="B27" s="639" t="s">
        <v>302</v>
      </c>
      <c r="C27" s="640"/>
      <c r="D27" s="640"/>
      <c r="E27" s="640"/>
      <c r="F27" s="640"/>
      <c r="G27" s="640"/>
      <c r="H27" s="640"/>
      <c r="I27" s="640"/>
      <c r="J27" s="640"/>
      <c r="K27" s="640"/>
      <c r="L27" s="640"/>
      <c r="M27" s="640"/>
      <c r="N27" s="640"/>
      <c r="O27" s="640"/>
      <c r="P27" s="640"/>
      <c r="Q27" s="641"/>
      <c r="R27" s="642">
        <v>2429</v>
      </c>
      <c r="S27" s="643"/>
      <c r="T27" s="643"/>
      <c r="U27" s="643"/>
      <c r="V27" s="643"/>
      <c r="W27" s="643"/>
      <c r="X27" s="643"/>
      <c r="Y27" s="644"/>
      <c r="Z27" s="675">
        <v>0</v>
      </c>
      <c r="AA27" s="675"/>
      <c r="AB27" s="675"/>
      <c r="AC27" s="675"/>
      <c r="AD27" s="676">
        <v>2429</v>
      </c>
      <c r="AE27" s="676"/>
      <c r="AF27" s="676"/>
      <c r="AG27" s="676"/>
      <c r="AH27" s="676"/>
      <c r="AI27" s="676"/>
      <c r="AJ27" s="676"/>
      <c r="AK27" s="676"/>
      <c r="AL27" s="645">
        <v>0</v>
      </c>
      <c r="AM27" s="646"/>
      <c r="AN27" s="646"/>
      <c r="AO27" s="677"/>
      <c r="AP27" s="639" t="s">
        <v>303</v>
      </c>
      <c r="AQ27" s="640"/>
      <c r="AR27" s="640"/>
      <c r="AS27" s="640"/>
      <c r="AT27" s="640"/>
      <c r="AU27" s="640"/>
      <c r="AV27" s="640"/>
      <c r="AW27" s="640"/>
      <c r="AX27" s="640"/>
      <c r="AY27" s="640"/>
      <c r="AZ27" s="640"/>
      <c r="BA27" s="640"/>
      <c r="BB27" s="640"/>
      <c r="BC27" s="640"/>
      <c r="BD27" s="640"/>
      <c r="BE27" s="640"/>
      <c r="BF27" s="641"/>
      <c r="BG27" s="642">
        <v>2557328</v>
      </c>
      <c r="BH27" s="643"/>
      <c r="BI27" s="643"/>
      <c r="BJ27" s="643"/>
      <c r="BK27" s="643"/>
      <c r="BL27" s="643"/>
      <c r="BM27" s="643"/>
      <c r="BN27" s="644"/>
      <c r="BO27" s="675">
        <v>100</v>
      </c>
      <c r="BP27" s="675"/>
      <c r="BQ27" s="675"/>
      <c r="BR27" s="675"/>
      <c r="BS27" s="648">
        <v>29420</v>
      </c>
      <c r="BT27" s="643"/>
      <c r="BU27" s="643"/>
      <c r="BV27" s="643"/>
      <c r="BW27" s="643"/>
      <c r="BX27" s="643"/>
      <c r="BY27" s="643"/>
      <c r="BZ27" s="643"/>
      <c r="CA27" s="643"/>
      <c r="CB27" s="689"/>
      <c r="CD27" s="681" t="s">
        <v>304</v>
      </c>
      <c r="CE27" s="682"/>
      <c r="CF27" s="682"/>
      <c r="CG27" s="682"/>
      <c r="CH27" s="682"/>
      <c r="CI27" s="682"/>
      <c r="CJ27" s="682"/>
      <c r="CK27" s="682"/>
      <c r="CL27" s="682"/>
      <c r="CM27" s="682"/>
      <c r="CN27" s="682"/>
      <c r="CO27" s="682"/>
      <c r="CP27" s="682"/>
      <c r="CQ27" s="683"/>
      <c r="CR27" s="642">
        <v>1432967</v>
      </c>
      <c r="CS27" s="661"/>
      <c r="CT27" s="661"/>
      <c r="CU27" s="661"/>
      <c r="CV27" s="661"/>
      <c r="CW27" s="661"/>
      <c r="CX27" s="661"/>
      <c r="CY27" s="662"/>
      <c r="CZ27" s="645">
        <v>8.1</v>
      </c>
      <c r="DA27" s="663"/>
      <c r="DB27" s="663"/>
      <c r="DC27" s="664"/>
      <c r="DD27" s="648">
        <v>480806</v>
      </c>
      <c r="DE27" s="661"/>
      <c r="DF27" s="661"/>
      <c r="DG27" s="661"/>
      <c r="DH27" s="661"/>
      <c r="DI27" s="661"/>
      <c r="DJ27" s="661"/>
      <c r="DK27" s="662"/>
      <c r="DL27" s="648">
        <v>479903</v>
      </c>
      <c r="DM27" s="661"/>
      <c r="DN27" s="661"/>
      <c r="DO27" s="661"/>
      <c r="DP27" s="661"/>
      <c r="DQ27" s="661"/>
      <c r="DR27" s="661"/>
      <c r="DS27" s="661"/>
      <c r="DT27" s="661"/>
      <c r="DU27" s="661"/>
      <c r="DV27" s="662"/>
      <c r="DW27" s="645">
        <v>5.8</v>
      </c>
      <c r="DX27" s="663"/>
      <c r="DY27" s="663"/>
      <c r="DZ27" s="663"/>
      <c r="EA27" s="663"/>
      <c r="EB27" s="663"/>
      <c r="EC27" s="684"/>
    </row>
    <row r="28" spans="2:133" ht="11.25" customHeight="1" x14ac:dyDescent="0.15">
      <c r="B28" s="639" t="s">
        <v>305</v>
      </c>
      <c r="C28" s="640"/>
      <c r="D28" s="640"/>
      <c r="E28" s="640"/>
      <c r="F28" s="640"/>
      <c r="G28" s="640"/>
      <c r="H28" s="640"/>
      <c r="I28" s="640"/>
      <c r="J28" s="640"/>
      <c r="K28" s="640"/>
      <c r="L28" s="640"/>
      <c r="M28" s="640"/>
      <c r="N28" s="640"/>
      <c r="O28" s="640"/>
      <c r="P28" s="640"/>
      <c r="Q28" s="641"/>
      <c r="R28" s="642">
        <v>32474</v>
      </c>
      <c r="S28" s="643"/>
      <c r="T28" s="643"/>
      <c r="U28" s="643"/>
      <c r="V28" s="643"/>
      <c r="W28" s="643"/>
      <c r="X28" s="643"/>
      <c r="Y28" s="644"/>
      <c r="Z28" s="675">
        <v>0.2</v>
      </c>
      <c r="AA28" s="675"/>
      <c r="AB28" s="675"/>
      <c r="AC28" s="675"/>
      <c r="AD28" s="676" t="s">
        <v>138</v>
      </c>
      <c r="AE28" s="676"/>
      <c r="AF28" s="676"/>
      <c r="AG28" s="676"/>
      <c r="AH28" s="676"/>
      <c r="AI28" s="676"/>
      <c r="AJ28" s="676"/>
      <c r="AK28" s="676"/>
      <c r="AL28" s="645" t="s">
        <v>138</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306</v>
      </c>
      <c r="CE28" s="682"/>
      <c r="CF28" s="682"/>
      <c r="CG28" s="682"/>
      <c r="CH28" s="682"/>
      <c r="CI28" s="682"/>
      <c r="CJ28" s="682"/>
      <c r="CK28" s="682"/>
      <c r="CL28" s="682"/>
      <c r="CM28" s="682"/>
      <c r="CN28" s="682"/>
      <c r="CO28" s="682"/>
      <c r="CP28" s="682"/>
      <c r="CQ28" s="683"/>
      <c r="CR28" s="642">
        <v>1747033</v>
      </c>
      <c r="CS28" s="643"/>
      <c r="CT28" s="643"/>
      <c r="CU28" s="643"/>
      <c r="CV28" s="643"/>
      <c r="CW28" s="643"/>
      <c r="CX28" s="643"/>
      <c r="CY28" s="644"/>
      <c r="CZ28" s="645">
        <v>9.9</v>
      </c>
      <c r="DA28" s="663"/>
      <c r="DB28" s="663"/>
      <c r="DC28" s="664"/>
      <c r="DD28" s="648">
        <v>1738192</v>
      </c>
      <c r="DE28" s="643"/>
      <c r="DF28" s="643"/>
      <c r="DG28" s="643"/>
      <c r="DH28" s="643"/>
      <c r="DI28" s="643"/>
      <c r="DJ28" s="643"/>
      <c r="DK28" s="644"/>
      <c r="DL28" s="648">
        <v>1738192</v>
      </c>
      <c r="DM28" s="643"/>
      <c r="DN28" s="643"/>
      <c r="DO28" s="643"/>
      <c r="DP28" s="643"/>
      <c r="DQ28" s="643"/>
      <c r="DR28" s="643"/>
      <c r="DS28" s="643"/>
      <c r="DT28" s="643"/>
      <c r="DU28" s="643"/>
      <c r="DV28" s="644"/>
      <c r="DW28" s="645">
        <v>21.1</v>
      </c>
      <c r="DX28" s="663"/>
      <c r="DY28" s="663"/>
      <c r="DZ28" s="663"/>
      <c r="EA28" s="663"/>
      <c r="EB28" s="663"/>
      <c r="EC28" s="684"/>
    </row>
    <row r="29" spans="2:133" ht="11.25" customHeight="1" x14ac:dyDescent="0.15">
      <c r="B29" s="639" t="s">
        <v>307</v>
      </c>
      <c r="C29" s="640"/>
      <c r="D29" s="640"/>
      <c r="E29" s="640"/>
      <c r="F29" s="640"/>
      <c r="G29" s="640"/>
      <c r="H29" s="640"/>
      <c r="I29" s="640"/>
      <c r="J29" s="640"/>
      <c r="K29" s="640"/>
      <c r="L29" s="640"/>
      <c r="M29" s="640"/>
      <c r="N29" s="640"/>
      <c r="O29" s="640"/>
      <c r="P29" s="640"/>
      <c r="Q29" s="641"/>
      <c r="R29" s="642">
        <v>115379</v>
      </c>
      <c r="S29" s="643"/>
      <c r="T29" s="643"/>
      <c r="U29" s="643"/>
      <c r="V29" s="643"/>
      <c r="W29" s="643"/>
      <c r="X29" s="643"/>
      <c r="Y29" s="644"/>
      <c r="Z29" s="675">
        <v>0.6</v>
      </c>
      <c r="AA29" s="675"/>
      <c r="AB29" s="675"/>
      <c r="AC29" s="675"/>
      <c r="AD29" s="676">
        <v>1670</v>
      </c>
      <c r="AE29" s="676"/>
      <c r="AF29" s="676"/>
      <c r="AG29" s="676"/>
      <c r="AH29" s="676"/>
      <c r="AI29" s="676"/>
      <c r="AJ29" s="676"/>
      <c r="AK29" s="676"/>
      <c r="AL29" s="645">
        <v>0</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0"/>
      <c r="CD29" s="731" t="s">
        <v>308</v>
      </c>
      <c r="CE29" s="732"/>
      <c r="CF29" s="681" t="s">
        <v>309</v>
      </c>
      <c r="CG29" s="682"/>
      <c r="CH29" s="682"/>
      <c r="CI29" s="682"/>
      <c r="CJ29" s="682"/>
      <c r="CK29" s="682"/>
      <c r="CL29" s="682"/>
      <c r="CM29" s="682"/>
      <c r="CN29" s="682"/>
      <c r="CO29" s="682"/>
      <c r="CP29" s="682"/>
      <c r="CQ29" s="683"/>
      <c r="CR29" s="642">
        <v>1747033</v>
      </c>
      <c r="CS29" s="661"/>
      <c r="CT29" s="661"/>
      <c r="CU29" s="661"/>
      <c r="CV29" s="661"/>
      <c r="CW29" s="661"/>
      <c r="CX29" s="661"/>
      <c r="CY29" s="662"/>
      <c r="CZ29" s="645">
        <v>9.9</v>
      </c>
      <c r="DA29" s="663"/>
      <c r="DB29" s="663"/>
      <c r="DC29" s="664"/>
      <c r="DD29" s="648">
        <v>1738192</v>
      </c>
      <c r="DE29" s="661"/>
      <c r="DF29" s="661"/>
      <c r="DG29" s="661"/>
      <c r="DH29" s="661"/>
      <c r="DI29" s="661"/>
      <c r="DJ29" s="661"/>
      <c r="DK29" s="662"/>
      <c r="DL29" s="648">
        <v>1738192</v>
      </c>
      <c r="DM29" s="661"/>
      <c r="DN29" s="661"/>
      <c r="DO29" s="661"/>
      <c r="DP29" s="661"/>
      <c r="DQ29" s="661"/>
      <c r="DR29" s="661"/>
      <c r="DS29" s="661"/>
      <c r="DT29" s="661"/>
      <c r="DU29" s="661"/>
      <c r="DV29" s="662"/>
      <c r="DW29" s="645">
        <v>21.1</v>
      </c>
      <c r="DX29" s="663"/>
      <c r="DY29" s="663"/>
      <c r="DZ29" s="663"/>
      <c r="EA29" s="663"/>
      <c r="EB29" s="663"/>
      <c r="EC29" s="684"/>
    </row>
    <row r="30" spans="2:133" ht="11.25" customHeight="1" x14ac:dyDescent="0.15">
      <c r="B30" s="639" t="s">
        <v>310</v>
      </c>
      <c r="C30" s="640"/>
      <c r="D30" s="640"/>
      <c r="E30" s="640"/>
      <c r="F30" s="640"/>
      <c r="G30" s="640"/>
      <c r="H30" s="640"/>
      <c r="I30" s="640"/>
      <c r="J30" s="640"/>
      <c r="K30" s="640"/>
      <c r="L30" s="640"/>
      <c r="M30" s="640"/>
      <c r="N30" s="640"/>
      <c r="O30" s="640"/>
      <c r="P30" s="640"/>
      <c r="Q30" s="641"/>
      <c r="R30" s="642">
        <v>54731</v>
      </c>
      <c r="S30" s="643"/>
      <c r="T30" s="643"/>
      <c r="U30" s="643"/>
      <c r="V30" s="643"/>
      <c r="W30" s="643"/>
      <c r="X30" s="643"/>
      <c r="Y30" s="644"/>
      <c r="Z30" s="675">
        <v>0.3</v>
      </c>
      <c r="AA30" s="675"/>
      <c r="AB30" s="675"/>
      <c r="AC30" s="675"/>
      <c r="AD30" s="676">
        <v>407</v>
      </c>
      <c r="AE30" s="676"/>
      <c r="AF30" s="676"/>
      <c r="AG30" s="676"/>
      <c r="AH30" s="676"/>
      <c r="AI30" s="676"/>
      <c r="AJ30" s="676"/>
      <c r="AK30" s="676"/>
      <c r="AL30" s="645">
        <v>0</v>
      </c>
      <c r="AM30" s="646"/>
      <c r="AN30" s="646"/>
      <c r="AO30" s="677"/>
      <c r="AP30" s="703" t="s">
        <v>226</v>
      </c>
      <c r="AQ30" s="704"/>
      <c r="AR30" s="704"/>
      <c r="AS30" s="704"/>
      <c r="AT30" s="704"/>
      <c r="AU30" s="704"/>
      <c r="AV30" s="704"/>
      <c r="AW30" s="704"/>
      <c r="AX30" s="704"/>
      <c r="AY30" s="704"/>
      <c r="AZ30" s="704"/>
      <c r="BA30" s="704"/>
      <c r="BB30" s="704"/>
      <c r="BC30" s="704"/>
      <c r="BD30" s="704"/>
      <c r="BE30" s="704"/>
      <c r="BF30" s="705"/>
      <c r="BG30" s="703" t="s">
        <v>311</v>
      </c>
      <c r="BH30" s="728"/>
      <c r="BI30" s="728"/>
      <c r="BJ30" s="728"/>
      <c r="BK30" s="728"/>
      <c r="BL30" s="728"/>
      <c r="BM30" s="728"/>
      <c r="BN30" s="728"/>
      <c r="BO30" s="728"/>
      <c r="BP30" s="728"/>
      <c r="BQ30" s="729"/>
      <c r="BR30" s="703" t="s">
        <v>312</v>
      </c>
      <c r="BS30" s="728"/>
      <c r="BT30" s="728"/>
      <c r="BU30" s="728"/>
      <c r="BV30" s="728"/>
      <c r="BW30" s="728"/>
      <c r="BX30" s="728"/>
      <c r="BY30" s="728"/>
      <c r="BZ30" s="728"/>
      <c r="CA30" s="728"/>
      <c r="CB30" s="729"/>
      <c r="CD30" s="733"/>
      <c r="CE30" s="734"/>
      <c r="CF30" s="681" t="s">
        <v>313</v>
      </c>
      <c r="CG30" s="682"/>
      <c r="CH30" s="682"/>
      <c r="CI30" s="682"/>
      <c r="CJ30" s="682"/>
      <c r="CK30" s="682"/>
      <c r="CL30" s="682"/>
      <c r="CM30" s="682"/>
      <c r="CN30" s="682"/>
      <c r="CO30" s="682"/>
      <c r="CP30" s="682"/>
      <c r="CQ30" s="683"/>
      <c r="CR30" s="642">
        <v>1695982</v>
      </c>
      <c r="CS30" s="643"/>
      <c r="CT30" s="643"/>
      <c r="CU30" s="643"/>
      <c r="CV30" s="643"/>
      <c r="CW30" s="643"/>
      <c r="CX30" s="643"/>
      <c r="CY30" s="644"/>
      <c r="CZ30" s="645">
        <v>9.6</v>
      </c>
      <c r="DA30" s="663"/>
      <c r="DB30" s="663"/>
      <c r="DC30" s="664"/>
      <c r="DD30" s="648">
        <v>1687582</v>
      </c>
      <c r="DE30" s="643"/>
      <c r="DF30" s="643"/>
      <c r="DG30" s="643"/>
      <c r="DH30" s="643"/>
      <c r="DI30" s="643"/>
      <c r="DJ30" s="643"/>
      <c r="DK30" s="644"/>
      <c r="DL30" s="648">
        <v>1687582</v>
      </c>
      <c r="DM30" s="643"/>
      <c r="DN30" s="643"/>
      <c r="DO30" s="643"/>
      <c r="DP30" s="643"/>
      <c r="DQ30" s="643"/>
      <c r="DR30" s="643"/>
      <c r="DS30" s="643"/>
      <c r="DT30" s="643"/>
      <c r="DU30" s="643"/>
      <c r="DV30" s="644"/>
      <c r="DW30" s="645">
        <v>20.5</v>
      </c>
      <c r="DX30" s="663"/>
      <c r="DY30" s="663"/>
      <c r="DZ30" s="663"/>
      <c r="EA30" s="663"/>
      <c r="EB30" s="663"/>
      <c r="EC30" s="684"/>
    </row>
    <row r="31" spans="2:133" ht="11.25" customHeight="1" x14ac:dyDescent="0.15">
      <c r="B31" s="639" t="s">
        <v>314</v>
      </c>
      <c r="C31" s="640"/>
      <c r="D31" s="640"/>
      <c r="E31" s="640"/>
      <c r="F31" s="640"/>
      <c r="G31" s="640"/>
      <c r="H31" s="640"/>
      <c r="I31" s="640"/>
      <c r="J31" s="640"/>
      <c r="K31" s="640"/>
      <c r="L31" s="640"/>
      <c r="M31" s="640"/>
      <c r="N31" s="640"/>
      <c r="O31" s="640"/>
      <c r="P31" s="640"/>
      <c r="Q31" s="641"/>
      <c r="R31" s="642">
        <v>4203869</v>
      </c>
      <c r="S31" s="643"/>
      <c r="T31" s="643"/>
      <c r="U31" s="643"/>
      <c r="V31" s="643"/>
      <c r="W31" s="643"/>
      <c r="X31" s="643"/>
      <c r="Y31" s="644"/>
      <c r="Z31" s="675">
        <v>23.4</v>
      </c>
      <c r="AA31" s="675"/>
      <c r="AB31" s="675"/>
      <c r="AC31" s="675"/>
      <c r="AD31" s="676" t="s">
        <v>138</v>
      </c>
      <c r="AE31" s="676"/>
      <c r="AF31" s="676"/>
      <c r="AG31" s="676"/>
      <c r="AH31" s="676"/>
      <c r="AI31" s="676"/>
      <c r="AJ31" s="676"/>
      <c r="AK31" s="676"/>
      <c r="AL31" s="645" t="s">
        <v>177</v>
      </c>
      <c r="AM31" s="646"/>
      <c r="AN31" s="646"/>
      <c r="AO31" s="677"/>
      <c r="AP31" s="717" t="s">
        <v>315</v>
      </c>
      <c r="AQ31" s="718"/>
      <c r="AR31" s="718"/>
      <c r="AS31" s="718"/>
      <c r="AT31" s="723" t="s">
        <v>316</v>
      </c>
      <c r="AU31" s="231"/>
      <c r="AV31" s="231"/>
      <c r="AW31" s="231"/>
      <c r="AX31" s="710" t="s">
        <v>190</v>
      </c>
      <c r="AY31" s="711"/>
      <c r="AZ31" s="711"/>
      <c r="BA31" s="711"/>
      <c r="BB31" s="711"/>
      <c r="BC31" s="711"/>
      <c r="BD31" s="711"/>
      <c r="BE31" s="711"/>
      <c r="BF31" s="712"/>
      <c r="BG31" s="713">
        <v>99.6</v>
      </c>
      <c r="BH31" s="714"/>
      <c r="BI31" s="714"/>
      <c r="BJ31" s="714"/>
      <c r="BK31" s="714"/>
      <c r="BL31" s="714"/>
      <c r="BM31" s="715">
        <v>99.4</v>
      </c>
      <c r="BN31" s="714"/>
      <c r="BO31" s="714"/>
      <c r="BP31" s="714"/>
      <c r="BQ31" s="716"/>
      <c r="BR31" s="713">
        <v>99.7</v>
      </c>
      <c r="BS31" s="714"/>
      <c r="BT31" s="714"/>
      <c r="BU31" s="714"/>
      <c r="BV31" s="714"/>
      <c r="BW31" s="714"/>
      <c r="BX31" s="715">
        <v>99.5</v>
      </c>
      <c r="BY31" s="714"/>
      <c r="BZ31" s="714"/>
      <c r="CA31" s="714"/>
      <c r="CB31" s="716"/>
      <c r="CD31" s="733"/>
      <c r="CE31" s="734"/>
      <c r="CF31" s="681" t="s">
        <v>317</v>
      </c>
      <c r="CG31" s="682"/>
      <c r="CH31" s="682"/>
      <c r="CI31" s="682"/>
      <c r="CJ31" s="682"/>
      <c r="CK31" s="682"/>
      <c r="CL31" s="682"/>
      <c r="CM31" s="682"/>
      <c r="CN31" s="682"/>
      <c r="CO31" s="682"/>
      <c r="CP31" s="682"/>
      <c r="CQ31" s="683"/>
      <c r="CR31" s="642">
        <v>51051</v>
      </c>
      <c r="CS31" s="661"/>
      <c r="CT31" s="661"/>
      <c r="CU31" s="661"/>
      <c r="CV31" s="661"/>
      <c r="CW31" s="661"/>
      <c r="CX31" s="661"/>
      <c r="CY31" s="662"/>
      <c r="CZ31" s="645">
        <v>0.3</v>
      </c>
      <c r="DA31" s="663"/>
      <c r="DB31" s="663"/>
      <c r="DC31" s="664"/>
      <c r="DD31" s="648">
        <v>50610</v>
      </c>
      <c r="DE31" s="661"/>
      <c r="DF31" s="661"/>
      <c r="DG31" s="661"/>
      <c r="DH31" s="661"/>
      <c r="DI31" s="661"/>
      <c r="DJ31" s="661"/>
      <c r="DK31" s="662"/>
      <c r="DL31" s="648">
        <v>50610</v>
      </c>
      <c r="DM31" s="661"/>
      <c r="DN31" s="661"/>
      <c r="DO31" s="661"/>
      <c r="DP31" s="661"/>
      <c r="DQ31" s="661"/>
      <c r="DR31" s="661"/>
      <c r="DS31" s="661"/>
      <c r="DT31" s="661"/>
      <c r="DU31" s="661"/>
      <c r="DV31" s="662"/>
      <c r="DW31" s="645">
        <v>0.6</v>
      </c>
      <c r="DX31" s="663"/>
      <c r="DY31" s="663"/>
      <c r="DZ31" s="663"/>
      <c r="EA31" s="663"/>
      <c r="EB31" s="663"/>
      <c r="EC31" s="684"/>
    </row>
    <row r="32" spans="2:133" ht="11.25" customHeight="1" x14ac:dyDescent="0.15">
      <c r="B32" s="706" t="s">
        <v>318</v>
      </c>
      <c r="C32" s="707"/>
      <c r="D32" s="707"/>
      <c r="E32" s="707"/>
      <c r="F32" s="707"/>
      <c r="G32" s="707"/>
      <c r="H32" s="707"/>
      <c r="I32" s="707"/>
      <c r="J32" s="707"/>
      <c r="K32" s="707"/>
      <c r="L32" s="707"/>
      <c r="M32" s="707"/>
      <c r="N32" s="707"/>
      <c r="O32" s="707"/>
      <c r="P32" s="707"/>
      <c r="Q32" s="708"/>
      <c r="R32" s="642" t="s">
        <v>248</v>
      </c>
      <c r="S32" s="643"/>
      <c r="T32" s="643"/>
      <c r="U32" s="643"/>
      <c r="V32" s="643"/>
      <c r="W32" s="643"/>
      <c r="X32" s="643"/>
      <c r="Y32" s="644"/>
      <c r="Z32" s="675" t="s">
        <v>177</v>
      </c>
      <c r="AA32" s="675"/>
      <c r="AB32" s="675"/>
      <c r="AC32" s="675"/>
      <c r="AD32" s="676" t="s">
        <v>138</v>
      </c>
      <c r="AE32" s="676"/>
      <c r="AF32" s="676"/>
      <c r="AG32" s="676"/>
      <c r="AH32" s="676"/>
      <c r="AI32" s="676"/>
      <c r="AJ32" s="676"/>
      <c r="AK32" s="676"/>
      <c r="AL32" s="645" t="s">
        <v>138</v>
      </c>
      <c r="AM32" s="646"/>
      <c r="AN32" s="646"/>
      <c r="AO32" s="677"/>
      <c r="AP32" s="719"/>
      <c r="AQ32" s="720"/>
      <c r="AR32" s="720"/>
      <c r="AS32" s="720"/>
      <c r="AT32" s="724"/>
      <c r="AU32" s="230" t="s">
        <v>319</v>
      </c>
      <c r="AV32" s="230"/>
      <c r="AW32" s="230"/>
      <c r="AX32" s="639" t="s">
        <v>320</v>
      </c>
      <c r="AY32" s="640"/>
      <c r="AZ32" s="640"/>
      <c r="BA32" s="640"/>
      <c r="BB32" s="640"/>
      <c r="BC32" s="640"/>
      <c r="BD32" s="640"/>
      <c r="BE32" s="640"/>
      <c r="BF32" s="641"/>
      <c r="BG32" s="726">
        <v>99.7</v>
      </c>
      <c r="BH32" s="661"/>
      <c r="BI32" s="661"/>
      <c r="BJ32" s="661"/>
      <c r="BK32" s="661"/>
      <c r="BL32" s="661"/>
      <c r="BM32" s="646">
        <v>99.3</v>
      </c>
      <c r="BN32" s="727"/>
      <c r="BO32" s="727"/>
      <c r="BP32" s="727"/>
      <c r="BQ32" s="688"/>
      <c r="BR32" s="726">
        <v>99.7</v>
      </c>
      <c r="BS32" s="661"/>
      <c r="BT32" s="661"/>
      <c r="BU32" s="661"/>
      <c r="BV32" s="661"/>
      <c r="BW32" s="661"/>
      <c r="BX32" s="646">
        <v>99.2</v>
      </c>
      <c r="BY32" s="727"/>
      <c r="BZ32" s="727"/>
      <c r="CA32" s="727"/>
      <c r="CB32" s="688"/>
      <c r="CD32" s="735"/>
      <c r="CE32" s="736"/>
      <c r="CF32" s="681" t="s">
        <v>321</v>
      </c>
      <c r="CG32" s="682"/>
      <c r="CH32" s="682"/>
      <c r="CI32" s="682"/>
      <c r="CJ32" s="682"/>
      <c r="CK32" s="682"/>
      <c r="CL32" s="682"/>
      <c r="CM32" s="682"/>
      <c r="CN32" s="682"/>
      <c r="CO32" s="682"/>
      <c r="CP32" s="682"/>
      <c r="CQ32" s="683"/>
      <c r="CR32" s="642" t="s">
        <v>138</v>
      </c>
      <c r="CS32" s="643"/>
      <c r="CT32" s="643"/>
      <c r="CU32" s="643"/>
      <c r="CV32" s="643"/>
      <c r="CW32" s="643"/>
      <c r="CX32" s="643"/>
      <c r="CY32" s="644"/>
      <c r="CZ32" s="645" t="s">
        <v>138</v>
      </c>
      <c r="DA32" s="663"/>
      <c r="DB32" s="663"/>
      <c r="DC32" s="664"/>
      <c r="DD32" s="648" t="s">
        <v>177</v>
      </c>
      <c r="DE32" s="643"/>
      <c r="DF32" s="643"/>
      <c r="DG32" s="643"/>
      <c r="DH32" s="643"/>
      <c r="DI32" s="643"/>
      <c r="DJ32" s="643"/>
      <c r="DK32" s="644"/>
      <c r="DL32" s="648" t="s">
        <v>138</v>
      </c>
      <c r="DM32" s="643"/>
      <c r="DN32" s="643"/>
      <c r="DO32" s="643"/>
      <c r="DP32" s="643"/>
      <c r="DQ32" s="643"/>
      <c r="DR32" s="643"/>
      <c r="DS32" s="643"/>
      <c r="DT32" s="643"/>
      <c r="DU32" s="643"/>
      <c r="DV32" s="644"/>
      <c r="DW32" s="645" t="s">
        <v>138</v>
      </c>
      <c r="DX32" s="663"/>
      <c r="DY32" s="663"/>
      <c r="DZ32" s="663"/>
      <c r="EA32" s="663"/>
      <c r="EB32" s="663"/>
      <c r="EC32" s="684"/>
    </row>
    <row r="33" spans="2:133" ht="11.25" customHeight="1" x14ac:dyDescent="0.15">
      <c r="B33" s="639" t="s">
        <v>322</v>
      </c>
      <c r="C33" s="640"/>
      <c r="D33" s="640"/>
      <c r="E33" s="640"/>
      <c r="F33" s="640"/>
      <c r="G33" s="640"/>
      <c r="H33" s="640"/>
      <c r="I33" s="640"/>
      <c r="J33" s="640"/>
      <c r="K33" s="640"/>
      <c r="L33" s="640"/>
      <c r="M33" s="640"/>
      <c r="N33" s="640"/>
      <c r="O33" s="640"/>
      <c r="P33" s="640"/>
      <c r="Q33" s="641"/>
      <c r="R33" s="642">
        <v>1379074</v>
      </c>
      <c r="S33" s="643"/>
      <c r="T33" s="643"/>
      <c r="U33" s="643"/>
      <c r="V33" s="643"/>
      <c r="W33" s="643"/>
      <c r="X33" s="643"/>
      <c r="Y33" s="644"/>
      <c r="Z33" s="675">
        <v>7.7</v>
      </c>
      <c r="AA33" s="675"/>
      <c r="AB33" s="675"/>
      <c r="AC33" s="675"/>
      <c r="AD33" s="676" t="s">
        <v>248</v>
      </c>
      <c r="AE33" s="676"/>
      <c r="AF33" s="676"/>
      <c r="AG33" s="676"/>
      <c r="AH33" s="676"/>
      <c r="AI33" s="676"/>
      <c r="AJ33" s="676"/>
      <c r="AK33" s="676"/>
      <c r="AL33" s="645" t="s">
        <v>177</v>
      </c>
      <c r="AM33" s="646"/>
      <c r="AN33" s="646"/>
      <c r="AO33" s="677"/>
      <c r="AP33" s="721"/>
      <c r="AQ33" s="722"/>
      <c r="AR33" s="722"/>
      <c r="AS33" s="722"/>
      <c r="AT33" s="725"/>
      <c r="AU33" s="232"/>
      <c r="AV33" s="232"/>
      <c r="AW33" s="232"/>
      <c r="AX33" s="623" t="s">
        <v>323</v>
      </c>
      <c r="AY33" s="624"/>
      <c r="AZ33" s="624"/>
      <c r="BA33" s="624"/>
      <c r="BB33" s="624"/>
      <c r="BC33" s="624"/>
      <c r="BD33" s="624"/>
      <c r="BE33" s="624"/>
      <c r="BF33" s="625"/>
      <c r="BG33" s="709">
        <v>99.4</v>
      </c>
      <c r="BH33" s="627"/>
      <c r="BI33" s="627"/>
      <c r="BJ33" s="627"/>
      <c r="BK33" s="627"/>
      <c r="BL33" s="627"/>
      <c r="BM33" s="669">
        <v>99.3</v>
      </c>
      <c r="BN33" s="627"/>
      <c r="BO33" s="627"/>
      <c r="BP33" s="627"/>
      <c r="BQ33" s="671"/>
      <c r="BR33" s="709">
        <v>99.8</v>
      </c>
      <c r="BS33" s="627"/>
      <c r="BT33" s="627"/>
      <c r="BU33" s="627"/>
      <c r="BV33" s="627"/>
      <c r="BW33" s="627"/>
      <c r="BX33" s="669">
        <v>99.7</v>
      </c>
      <c r="BY33" s="627"/>
      <c r="BZ33" s="627"/>
      <c r="CA33" s="627"/>
      <c r="CB33" s="671"/>
      <c r="CD33" s="681" t="s">
        <v>324</v>
      </c>
      <c r="CE33" s="682"/>
      <c r="CF33" s="682"/>
      <c r="CG33" s="682"/>
      <c r="CH33" s="682"/>
      <c r="CI33" s="682"/>
      <c r="CJ33" s="682"/>
      <c r="CK33" s="682"/>
      <c r="CL33" s="682"/>
      <c r="CM33" s="682"/>
      <c r="CN33" s="682"/>
      <c r="CO33" s="682"/>
      <c r="CP33" s="682"/>
      <c r="CQ33" s="683"/>
      <c r="CR33" s="642">
        <v>8203404</v>
      </c>
      <c r="CS33" s="661"/>
      <c r="CT33" s="661"/>
      <c r="CU33" s="661"/>
      <c r="CV33" s="661"/>
      <c r="CW33" s="661"/>
      <c r="CX33" s="661"/>
      <c r="CY33" s="662"/>
      <c r="CZ33" s="645">
        <v>46.4</v>
      </c>
      <c r="DA33" s="663"/>
      <c r="DB33" s="663"/>
      <c r="DC33" s="664"/>
      <c r="DD33" s="648">
        <v>4381382</v>
      </c>
      <c r="DE33" s="661"/>
      <c r="DF33" s="661"/>
      <c r="DG33" s="661"/>
      <c r="DH33" s="661"/>
      <c r="DI33" s="661"/>
      <c r="DJ33" s="661"/>
      <c r="DK33" s="662"/>
      <c r="DL33" s="648">
        <v>3273933</v>
      </c>
      <c r="DM33" s="661"/>
      <c r="DN33" s="661"/>
      <c r="DO33" s="661"/>
      <c r="DP33" s="661"/>
      <c r="DQ33" s="661"/>
      <c r="DR33" s="661"/>
      <c r="DS33" s="661"/>
      <c r="DT33" s="661"/>
      <c r="DU33" s="661"/>
      <c r="DV33" s="662"/>
      <c r="DW33" s="645">
        <v>39.700000000000003</v>
      </c>
      <c r="DX33" s="663"/>
      <c r="DY33" s="663"/>
      <c r="DZ33" s="663"/>
      <c r="EA33" s="663"/>
      <c r="EB33" s="663"/>
      <c r="EC33" s="684"/>
    </row>
    <row r="34" spans="2:133" ht="11.25" customHeight="1" x14ac:dyDescent="0.15">
      <c r="B34" s="639" t="s">
        <v>325</v>
      </c>
      <c r="C34" s="640"/>
      <c r="D34" s="640"/>
      <c r="E34" s="640"/>
      <c r="F34" s="640"/>
      <c r="G34" s="640"/>
      <c r="H34" s="640"/>
      <c r="I34" s="640"/>
      <c r="J34" s="640"/>
      <c r="K34" s="640"/>
      <c r="L34" s="640"/>
      <c r="M34" s="640"/>
      <c r="N34" s="640"/>
      <c r="O34" s="640"/>
      <c r="P34" s="640"/>
      <c r="Q34" s="641"/>
      <c r="R34" s="642">
        <v>87853</v>
      </c>
      <c r="S34" s="643"/>
      <c r="T34" s="643"/>
      <c r="U34" s="643"/>
      <c r="V34" s="643"/>
      <c r="W34" s="643"/>
      <c r="X34" s="643"/>
      <c r="Y34" s="644"/>
      <c r="Z34" s="675">
        <v>0.5</v>
      </c>
      <c r="AA34" s="675"/>
      <c r="AB34" s="675"/>
      <c r="AC34" s="675"/>
      <c r="AD34" s="676">
        <v>13036</v>
      </c>
      <c r="AE34" s="676"/>
      <c r="AF34" s="676"/>
      <c r="AG34" s="676"/>
      <c r="AH34" s="676"/>
      <c r="AI34" s="676"/>
      <c r="AJ34" s="676"/>
      <c r="AK34" s="676"/>
      <c r="AL34" s="645">
        <v>0.2</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326</v>
      </c>
      <c r="CE34" s="682"/>
      <c r="CF34" s="682"/>
      <c r="CG34" s="682"/>
      <c r="CH34" s="682"/>
      <c r="CI34" s="682"/>
      <c r="CJ34" s="682"/>
      <c r="CK34" s="682"/>
      <c r="CL34" s="682"/>
      <c r="CM34" s="682"/>
      <c r="CN34" s="682"/>
      <c r="CO34" s="682"/>
      <c r="CP34" s="682"/>
      <c r="CQ34" s="683"/>
      <c r="CR34" s="642">
        <v>1869837</v>
      </c>
      <c r="CS34" s="643"/>
      <c r="CT34" s="643"/>
      <c r="CU34" s="643"/>
      <c r="CV34" s="643"/>
      <c r="CW34" s="643"/>
      <c r="CX34" s="643"/>
      <c r="CY34" s="644"/>
      <c r="CZ34" s="645">
        <v>10.6</v>
      </c>
      <c r="DA34" s="663"/>
      <c r="DB34" s="663"/>
      <c r="DC34" s="664"/>
      <c r="DD34" s="648">
        <v>1200887</v>
      </c>
      <c r="DE34" s="643"/>
      <c r="DF34" s="643"/>
      <c r="DG34" s="643"/>
      <c r="DH34" s="643"/>
      <c r="DI34" s="643"/>
      <c r="DJ34" s="643"/>
      <c r="DK34" s="644"/>
      <c r="DL34" s="648">
        <v>839759</v>
      </c>
      <c r="DM34" s="643"/>
      <c r="DN34" s="643"/>
      <c r="DO34" s="643"/>
      <c r="DP34" s="643"/>
      <c r="DQ34" s="643"/>
      <c r="DR34" s="643"/>
      <c r="DS34" s="643"/>
      <c r="DT34" s="643"/>
      <c r="DU34" s="643"/>
      <c r="DV34" s="644"/>
      <c r="DW34" s="645">
        <v>10.199999999999999</v>
      </c>
      <c r="DX34" s="663"/>
      <c r="DY34" s="663"/>
      <c r="DZ34" s="663"/>
      <c r="EA34" s="663"/>
      <c r="EB34" s="663"/>
      <c r="EC34" s="684"/>
    </row>
    <row r="35" spans="2:133" ht="11.25" customHeight="1" x14ac:dyDescent="0.15">
      <c r="B35" s="639" t="s">
        <v>327</v>
      </c>
      <c r="C35" s="640"/>
      <c r="D35" s="640"/>
      <c r="E35" s="640"/>
      <c r="F35" s="640"/>
      <c r="G35" s="640"/>
      <c r="H35" s="640"/>
      <c r="I35" s="640"/>
      <c r="J35" s="640"/>
      <c r="K35" s="640"/>
      <c r="L35" s="640"/>
      <c r="M35" s="640"/>
      <c r="N35" s="640"/>
      <c r="O35" s="640"/>
      <c r="P35" s="640"/>
      <c r="Q35" s="641"/>
      <c r="R35" s="642">
        <v>203491</v>
      </c>
      <c r="S35" s="643"/>
      <c r="T35" s="643"/>
      <c r="U35" s="643"/>
      <c r="V35" s="643"/>
      <c r="W35" s="643"/>
      <c r="X35" s="643"/>
      <c r="Y35" s="644"/>
      <c r="Z35" s="675">
        <v>1.1000000000000001</v>
      </c>
      <c r="AA35" s="675"/>
      <c r="AB35" s="675"/>
      <c r="AC35" s="675"/>
      <c r="AD35" s="676" t="s">
        <v>138</v>
      </c>
      <c r="AE35" s="676"/>
      <c r="AF35" s="676"/>
      <c r="AG35" s="676"/>
      <c r="AH35" s="676"/>
      <c r="AI35" s="676"/>
      <c r="AJ35" s="676"/>
      <c r="AK35" s="676"/>
      <c r="AL35" s="645" t="s">
        <v>138</v>
      </c>
      <c r="AM35" s="646"/>
      <c r="AN35" s="646"/>
      <c r="AO35" s="677"/>
      <c r="AP35" s="235"/>
      <c r="AQ35" s="703" t="s">
        <v>328</v>
      </c>
      <c r="AR35" s="704"/>
      <c r="AS35" s="704"/>
      <c r="AT35" s="704"/>
      <c r="AU35" s="704"/>
      <c r="AV35" s="704"/>
      <c r="AW35" s="704"/>
      <c r="AX35" s="704"/>
      <c r="AY35" s="704"/>
      <c r="AZ35" s="704"/>
      <c r="BA35" s="704"/>
      <c r="BB35" s="704"/>
      <c r="BC35" s="704"/>
      <c r="BD35" s="704"/>
      <c r="BE35" s="704"/>
      <c r="BF35" s="705"/>
      <c r="BG35" s="703" t="s">
        <v>329</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330</v>
      </c>
      <c r="CE35" s="682"/>
      <c r="CF35" s="682"/>
      <c r="CG35" s="682"/>
      <c r="CH35" s="682"/>
      <c r="CI35" s="682"/>
      <c r="CJ35" s="682"/>
      <c r="CK35" s="682"/>
      <c r="CL35" s="682"/>
      <c r="CM35" s="682"/>
      <c r="CN35" s="682"/>
      <c r="CO35" s="682"/>
      <c r="CP35" s="682"/>
      <c r="CQ35" s="683"/>
      <c r="CR35" s="642">
        <v>166761</v>
      </c>
      <c r="CS35" s="661"/>
      <c r="CT35" s="661"/>
      <c r="CU35" s="661"/>
      <c r="CV35" s="661"/>
      <c r="CW35" s="661"/>
      <c r="CX35" s="661"/>
      <c r="CY35" s="662"/>
      <c r="CZ35" s="645">
        <v>0.9</v>
      </c>
      <c r="DA35" s="663"/>
      <c r="DB35" s="663"/>
      <c r="DC35" s="664"/>
      <c r="DD35" s="648">
        <v>125994</v>
      </c>
      <c r="DE35" s="661"/>
      <c r="DF35" s="661"/>
      <c r="DG35" s="661"/>
      <c r="DH35" s="661"/>
      <c r="DI35" s="661"/>
      <c r="DJ35" s="661"/>
      <c r="DK35" s="662"/>
      <c r="DL35" s="648">
        <v>125994</v>
      </c>
      <c r="DM35" s="661"/>
      <c r="DN35" s="661"/>
      <c r="DO35" s="661"/>
      <c r="DP35" s="661"/>
      <c r="DQ35" s="661"/>
      <c r="DR35" s="661"/>
      <c r="DS35" s="661"/>
      <c r="DT35" s="661"/>
      <c r="DU35" s="661"/>
      <c r="DV35" s="662"/>
      <c r="DW35" s="645">
        <v>1.5</v>
      </c>
      <c r="DX35" s="663"/>
      <c r="DY35" s="663"/>
      <c r="DZ35" s="663"/>
      <c r="EA35" s="663"/>
      <c r="EB35" s="663"/>
      <c r="EC35" s="684"/>
    </row>
    <row r="36" spans="2:133" ht="11.25" customHeight="1" x14ac:dyDescent="0.15">
      <c r="B36" s="639" t="s">
        <v>331</v>
      </c>
      <c r="C36" s="640"/>
      <c r="D36" s="640"/>
      <c r="E36" s="640"/>
      <c r="F36" s="640"/>
      <c r="G36" s="640"/>
      <c r="H36" s="640"/>
      <c r="I36" s="640"/>
      <c r="J36" s="640"/>
      <c r="K36" s="640"/>
      <c r="L36" s="640"/>
      <c r="M36" s="640"/>
      <c r="N36" s="640"/>
      <c r="O36" s="640"/>
      <c r="P36" s="640"/>
      <c r="Q36" s="641"/>
      <c r="R36" s="642">
        <v>496524</v>
      </c>
      <c r="S36" s="643"/>
      <c r="T36" s="643"/>
      <c r="U36" s="643"/>
      <c r="V36" s="643"/>
      <c r="W36" s="643"/>
      <c r="X36" s="643"/>
      <c r="Y36" s="644"/>
      <c r="Z36" s="675">
        <v>2.8</v>
      </c>
      <c r="AA36" s="675"/>
      <c r="AB36" s="675"/>
      <c r="AC36" s="675"/>
      <c r="AD36" s="676" t="s">
        <v>138</v>
      </c>
      <c r="AE36" s="676"/>
      <c r="AF36" s="676"/>
      <c r="AG36" s="676"/>
      <c r="AH36" s="676"/>
      <c r="AI36" s="676"/>
      <c r="AJ36" s="676"/>
      <c r="AK36" s="676"/>
      <c r="AL36" s="645" t="s">
        <v>138</v>
      </c>
      <c r="AM36" s="646"/>
      <c r="AN36" s="646"/>
      <c r="AO36" s="677"/>
      <c r="AP36" s="235"/>
      <c r="AQ36" s="694" t="s">
        <v>332</v>
      </c>
      <c r="AR36" s="695"/>
      <c r="AS36" s="695"/>
      <c r="AT36" s="695"/>
      <c r="AU36" s="695"/>
      <c r="AV36" s="695"/>
      <c r="AW36" s="695"/>
      <c r="AX36" s="695"/>
      <c r="AY36" s="696"/>
      <c r="AZ36" s="697">
        <v>2042751</v>
      </c>
      <c r="BA36" s="698"/>
      <c r="BB36" s="698"/>
      <c r="BC36" s="698"/>
      <c r="BD36" s="698"/>
      <c r="BE36" s="698"/>
      <c r="BF36" s="699"/>
      <c r="BG36" s="700" t="s">
        <v>333</v>
      </c>
      <c r="BH36" s="701"/>
      <c r="BI36" s="701"/>
      <c r="BJ36" s="701"/>
      <c r="BK36" s="701"/>
      <c r="BL36" s="701"/>
      <c r="BM36" s="701"/>
      <c r="BN36" s="701"/>
      <c r="BO36" s="701"/>
      <c r="BP36" s="701"/>
      <c r="BQ36" s="701"/>
      <c r="BR36" s="701"/>
      <c r="BS36" s="701"/>
      <c r="BT36" s="701"/>
      <c r="BU36" s="702"/>
      <c r="BV36" s="697">
        <v>1716</v>
      </c>
      <c r="BW36" s="698"/>
      <c r="BX36" s="698"/>
      <c r="BY36" s="698"/>
      <c r="BZ36" s="698"/>
      <c r="CA36" s="698"/>
      <c r="CB36" s="699"/>
      <c r="CD36" s="681" t="s">
        <v>334</v>
      </c>
      <c r="CE36" s="682"/>
      <c r="CF36" s="682"/>
      <c r="CG36" s="682"/>
      <c r="CH36" s="682"/>
      <c r="CI36" s="682"/>
      <c r="CJ36" s="682"/>
      <c r="CK36" s="682"/>
      <c r="CL36" s="682"/>
      <c r="CM36" s="682"/>
      <c r="CN36" s="682"/>
      <c r="CO36" s="682"/>
      <c r="CP36" s="682"/>
      <c r="CQ36" s="683"/>
      <c r="CR36" s="642">
        <v>4258943</v>
      </c>
      <c r="CS36" s="643"/>
      <c r="CT36" s="643"/>
      <c r="CU36" s="643"/>
      <c r="CV36" s="643"/>
      <c r="CW36" s="643"/>
      <c r="CX36" s="643"/>
      <c r="CY36" s="644"/>
      <c r="CZ36" s="645">
        <v>24.1</v>
      </c>
      <c r="DA36" s="663"/>
      <c r="DB36" s="663"/>
      <c r="DC36" s="664"/>
      <c r="DD36" s="648">
        <v>1615891</v>
      </c>
      <c r="DE36" s="643"/>
      <c r="DF36" s="643"/>
      <c r="DG36" s="643"/>
      <c r="DH36" s="643"/>
      <c r="DI36" s="643"/>
      <c r="DJ36" s="643"/>
      <c r="DK36" s="644"/>
      <c r="DL36" s="648">
        <v>1224333</v>
      </c>
      <c r="DM36" s="643"/>
      <c r="DN36" s="643"/>
      <c r="DO36" s="643"/>
      <c r="DP36" s="643"/>
      <c r="DQ36" s="643"/>
      <c r="DR36" s="643"/>
      <c r="DS36" s="643"/>
      <c r="DT36" s="643"/>
      <c r="DU36" s="643"/>
      <c r="DV36" s="644"/>
      <c r="DW36" s="645">
        <v>14.8</v>
      </c>
      <c r="DX36" s="663"/>
      <c r="DY36" s="663"/>
      <c r="DZ36" s="663"/>
      <c r="EA36" s="663"/>
      <c r="EB36" s="663"/>
      <c r="EC36" s="684"/>
    </row>
    <row r="37" spans="2:133" ht="11.25" customHeight="1" x14ac:dyDescent="0.15">
      <c r="B37" s="639" t="s">
        <v>335</v>
      </c>
      <c r="C37" s="640"/>
      <c r="D37" s="640"/>
      <c r="E37" s="640"/>
      <c r="F37" s="640"/>
      <c r="G37" s="640"/>
      <c r="H37" s="640"/>
      <c r="I37" s="640"/>
      <c r="J37" s="640"/>
      <c r="K37" s="640"/>
      <c r="L37" s="640"/>
      <c r="M37" s="640"/>
      <c r="N37" s="640"/>
      <c r="O37" s="640"/>
      <c r="P37" s="640"/>
      <c r="Q37" s="641"/>
      <c r="R37" s="642">
        <v>260524</v>
      </c>
      <c r="S37" s="643"/>
      <c r="T37" s="643"/>
      <c r="U37" s="643"/>
      <c r="V37" s="643"/>
      <c r="W37" s="643"/>
      <c r="X37" s="643"/>
      <c r="Y37" s="644"/>
      <c r="Z37" s="675">
        <v>1.4</v>
      </c>
      <c r="AA37" s="675"/>
      <c r="AB37" s="675"/>
      <c r="AC37" s="675"/>
      <c r="AD37" s="676" t="s">
        <v>138</v>
      </c>
      <c r="AE37" s="676"/>
      <c r="AF37" s="676"/>
      <c r="AG37" s="676"/>
      <c r="AH37" s="676"/>
      <c r="AI37" s="676"/>
      <c r="AJ37" s="676"/>
      <c r="AK37" s="676"/>
      <c r="AL37" s="645" t="s">
        <v>177</v>
      </c>
      <c r="AM37" s="646"/>
      <c r="AN37" s="646"/>
      <c r="AO37" s="677"/>
      <c r="AQ37" s="685" t="s">
        <v>336</v>
      </c>
      <c r="AR37" s="686"/>
      <c r="AS37" s="686"/>
      <c r="AT37" s="686"/>
      <c r="AU37" s="686"/>
      <c r="AV37" s="686"/>
      <c r="AW37" s="686"/>
      <c r="AX37" s="686"/>
      <c r="AY37" s="687"/>
      <c r="AZ37" s="642">
        <v>314484</v>
      </c>
      <c r="BA37" s="643"/>
      <c r="BB37" s="643"/>
      <c r="BC37" s="643"/>
      <c r="BD37" s="661"/>
      <c r="BE37" s="661"/>
      <c r="BF37" s="688"/>
      <c r="BG37" s="681" t="s">
        <v>337</v>
      </c>
      <c r="BH37" s="682"/>
      <c r="BI37" s="682"/>
      <c r="BJ37" s="682"/>
      <c r="BK37" s="682"/>
      <c r="BL37" s="682"/>
      <c r="BM37" s="682"/>
      <c r="BN37" s="682"/>
      <c r="BO37" s="682"/>
      <c r="BP37" s="682"/>
      <c r="BQ37" s="682"/>
      <c r="BR37" s="682"/>
      <c r="BS37" s="682"/>
      <c r="BT37" s="682"/>
      <c r="BU37" s="683"/>
      <c r="BV37" s="642">
        <v>-41389</v>
      </c>
      <c r="BW37" s="643"/>
      <c r="BX37" s="643"/>
      <c r="BY37" s="643"/>
      <c r="BZ37" s="643"/>
      <c r="CA37" s="643"/>
      <c r="CB37" s="689"/>
      <c r="CD37" s="681" t="s">
        <v>338</v>
      </c>
      <c r="CE37" s="682"/>
      <c r="CF37" s="682"/>
      <c r="CG37" s="682"/>
      <c r="CH37" s="682"/>
      <c r="CI37" s="682"/>
      <c r="CJ37" s="682"/>
      <c r="CK37" s="682"/>
      <c r="CL37" s="682"/>
      <c r="CM37" s="682"/>
      <c r="CN37" s="682"/>
      <c r="CO37" s="682"/>
      <c r="CP37" s="682"/>
      <c r="CQ37" s="683"/>
      <c r="CR37" s="642">
        <v>632854</v>
      </c>
      <c r="CS37" s="661"/>
      <c r="CT37" s="661"/>
      <c r="CU37" s="661"/>
      <c r="CV37" s="661"/>
      <c r="CW37" s="661"/>
      <c r="CX37" s="661"/>
      <c r="CY37" s="662"/>
      <c r="CZ37" s="645">
        <v>3.6</v>
      </c>
      <c r="DA37" s="663"/>
      <c r="DB37" s="663"/>
      <c r="DC37" s="664"/>
      <c r="DD37" s="648">
        <v>619916</v>
      </c>
      <c r="DE37" s="661"/>
      <c r="DF37" s="661"/>
      <c r="DG37" s="661"/>
      <c r="DH37" s="661"/>
      <c r="DI37" s="661"/>
      <c r="DJ37" s="661"/>
      <c r="DK37" s="662"/>
      <c r="DL37" s="648">
        <v>576546</v>
      </c>
      <c r="DM37" s="661"/>
      <c r="DN37" s="661"/>
      <c r="DO37" s="661"/>
      <c r="DP37" s="661"/>
      <c r="DQ37" s="661"/>
      <c r="DR37" s="661"/>
      <c r="DS37" s="661"/>
      <c r="DT37" s="661"/>
      <c r="DU37" s="661"/>
      <c r="DV37" s="662"/>
      <c r="DW37" s="645">
        <v>7</v>
      </c>
      <c r="DX37" s="663"/>
      <c r="DY37" s="663"/>
      <c r="DZ37" s="663"/>
      <c r="EA37" s="663"/>
      <c r="EB37" s="663"/>
      <c r="EC37" s="684"/>
    </row>
    <row r="38" spans="2:133" ht="11.25" customHeight="1" x14ac:dyDescent="0.15">
      <c r="B38" s="639" t="s">
        <v>339</v>
      </c>
      <c r="C38" s="640"/>
      <c r="D38" s="640"/>
      <c r="E38" s="640"/>
      <c r="F38" s="640"/>
      <c r="G38" s="640"/>
      <c r="H38" s="640"/>
      <c r="I38" s="640"/>
      <c r="J38" s="640"/>
      <c r="K38" s="640"/>
      <c r="L38" s="640"/>
      <c r="M38" s="640"/>
      <c r="N38" s="640"/>
      <c r="O38" s="640"/>
      <c r="P38" s="640"/>
      <c r="Q38" s="641"/>
      <c r="R38" s="642">
        <v>461199</v>
      </c>
      <c r="S38" s="643"/>
      <c r="T38" s="643"/>
      <c r="U38" s="643"/>
      <c r="V38" s="643"/>
      <c r="W38" s="643"/>
      <c r="X38" s="643"/>
      <c r="Y38" s="644"/>
      <c r="Z38" s="675">
        <v>2.6</v>
      </c>
      <c r="AA38" s="675"/>
      <c r="AB38" s="675"/>
      <c r="AC38" s="675"/>
      <c r="AD38" s="676">
        <v>23</v>
      </c>
      <c r="AE38" s="676"/>
      <c r="AF38" s="676"/>
      <c r="AG38" s="676"/>
      <c r="AH38" s="676"/>
      <c r="AI38" s="676"/>
      <c r="AJ38" s="676"/>
      <c r="AK38" s="676"/>
      <c r="AL38" s="645">
        <v>0</v>
      </c>
      <c r="AM38" s="646"/>
      <c r="AN38" s="646"/>
      <c r="AO38" s="677"/>
      <c r="AQ38" s="685" t="s">
        <v>340</v>
      </c>
      <c r="AR38" s="686"/>
      <c r="AS38" s="686"/>
      <c r="AT38" s="686"/>
      <c r="AU38" s="686"/>
      <c r="AV38" s="686"/>
      <c r="AW38" s="686"/>
      <c r="AX38" s="686"/>
      <c r="AY38" s="687"/>
      <c r="AZ38" s="642">
        <v>297672</v>
      </c>
      <c r="BA38" s="643"/>
      <c r="BB38" s="643"/>
      <c r="BC38" s="643"/>
      <c r="BD38" s="661"/>
      <c r="BE38" s="661"/>
      <c r="BF38" s="688"/>
      <c r="BG38" s="681" t="s">
        <v>341</v>
      </c>
      <c r="BH38" s="682"/>
      <c r="BI38" s="682"/>
      <c r="BJ38" s="682"/>
      <c r="BK38" s="682"/>
      <c r="BL38" s="682"/>
      <c r="BM38" s="682"/>
      <c r="BN38" s="682"/>
      <c r="BO38" s="682"/>
      <c r="BP38" s="682"/>
      <c r="BQ38" s="682"/>
      <c r="BR38" s="682"/>
      <c r="BS38" s="682"/>
      <c r="BT38" s="682"/>
      <c r="BU38" s="683"/>
      <c r="BV38" s="642">
        <v>3493</v>
      </c>
      <c r="BW38" s="643"/>
      <c r="BX38" s="643"/>
      <c r="BY38" s="643"/>
      <c r="BZ38" s="643"/>
      <c r="CA38" s="643"/>
      <c r="CB38" s="689"/>
      <c r="CD38" s="681" t="s">
        <v>342</v>
      </c>
      <c r="CE38" s="682"/>
      <c r="CF38" s="682"/>
      <c r="CG38" s="682"/>
      <c r="CH38" s="682"/>
      <c r="CI38" s="682"/>
      <c r="CJ38" s="682"/>
      <c r="CK38" s="682"/>
      <c r="CL38" s="682"/>
      <c r="CM38" s="682"/>
      <c r="CN38" s="682"/>
      <c r="CO38" s="682"/>
      <c r="CP38" s="682"/>
      <c r="CQ38" s="683"/>
      <c r="CR38" s="642">
        <v>1642011</v>
      </c>
      <c r="CS38" s="643"/>
      <c r="CT38" s="643"/>
      <c r="CU38" s="643"/>
      <c r="CV38" s="643"/>
      <c r="CW38" s="643"/>
      <c r="CX38" s="643"/>
      <c r="CY38" s="644"/>
      <c r="CZ38" s="645">
        <v>9.3000000000000007</v>
      </c>
      <c r="DA38" s="663"/>
      <c r="DB38" s="663"/>
      <c r="DC38" s="664"/>
      <c r="DD38" s="648">
        <v>1335377</v>
      </c>
      <c r="DE38" s="643"/>
      <c r="DF38" s="643"/>
      <c r="DG38" s="643"/>
      <c r="DH38" s="643"/>
      <c r="DI38" s="643"/>
      <c r="DJ38" s="643"/>
      <c r="DK38" s="644"/>
      <c r="DL38" s="648">
        <v>1083847</v>
      </c>
      <c r="DM38" s="643"/>
      <c r="DN38" s="643"/>
      <c r="DO38" s="643"/>
      <c r="DP38" s="643"/>
      <c r="DQ38" s="643"/>
      <c r="DR38" s="643"/>
      <c r="DS38" s="643"/>
      <c r="DT38" s="643"/>
      <c r="DU38" s="643"/>
      <c r="DV38" s="644"/>
      <c r="DW38" s="645">
        <v>13.1</v>
      </c>
      <c r="DX38" s="663"/>
      <c r="DY38" s="663"/>
      <c r="DZ38" s="663"/>
      <c r="EA38" s="663"/>
      <c r="EB38" s="663"/>
      <c r="EC38" s="684"/>
    </row>
    <row r="39" spans="2:133" ht="11.25" customHeight="1" x14ac:dyDescent="0.15">
      <c r="B39" s="639" t="s">
        <v>343</v>
      </c>
      <c r="C39" s="640"/>
      <c r="D39" s="640"/>
      <c r="E39" s="640"/>
      <c r="F39" s="640"/>
      <c r="G39" s="640"/>
      <c r="H39" s="640"/>
      <c r="I39" s="640"/>
      <c r="J39" s="640"/>
      <c r="K39" s="640"/>
      <c r="L39" s="640"/>
      <c r="M39" s="640"/>
      <c r="N39" s="640"/>
      <c r="O39" s="640"/>
      <c r="P39" s="640"/>
      <c r="Q39" s="641"/>
      <c r="R39" s="642">
        <v>2263900</v>
      </c>
      <c r="S39" s="643"/>
      <c r="T39" s="643"/>
      <c r="U39" s="643"/>
      <c r="V39" s="643"/>
      <c r="W39" s="643"/>
      <c r="X39" s="643"/>
      <c r="Y39" s="644"/>
      <c r="Z39" s="675">
        <v>12.6</v>
      </c>
      <c r="AA39" s="675"/>
      <c r="AB39" s="675"/>
      <c r="AC39" s="675"/>
      <c r="AD39" s="676" t="s">
        <v>177</v>
      </c>
      <c r="AE39" s="676"/>
      <c r="AF39" s="676"/>
      <c r="AG39" s="676"/>
      <c r="AH39" s="676"/>
      <c r="AI39" s="676"/>
      <c r="AJ39" s="676"/>
      <c r="AK39" s="676"/>
      <c r="AL39" s="645" t="s">
        <v>138</v>
      </c>
      <c r="AM39" s="646"/>
      <c r="AN39" s="646"/>
      <c r="AO39" s="677"/>
      <c r="AQ39" s="685" t="s">
        <v>344</v>
      </c>
      <c r="AR39" s="686"/>
      <c r="AS39" s="686"/>
      <c r="AT39" s="686"/>
      <c r="AU39" s="686"/>
      <c r="AV39" s="686"/>
      <c r="AW39" s="686"/>
      <c r="AX39" s="686"/>
      <c r="AY39" s="687"/>
      <c r="AZ39" s="642">
        <v>122360</v>
      </c>
      <c r="BA39" s="643"/>
      <c r="BB39" s="643"/>
      <c r="BC39" s="643"/>
      <c r="BD39" s="661"/>
      <c r="BE39" s="661"/>
      <c r="BF39" s="688"/>
      <c r="BG39" s="681" t="s">
        <v>345</v>
      </c>
      <c r="BH39" s="682"/>
      <c r="BI39" s="682"/>
      <c r="BJ39" s="682"/>
      <c r="BK39" s="682"/>
      <c r="BL39" s="682"/>
      <c r="BM39" s="682"/>
      <c r="BN39" s="682"/>
      <c r="BO39" s="682"/>
      <c r="BP39" s="682"/>
      <c r="BQ39" s="682"/>
      <c r="BR39" s="682"/>
      <c r="BS39" s="682"/>
      <c r="BT39" s="682"/>
      <c r="BU39" s="683"/>
      <c r="BV39" s="642">
        <v>5304</v>
      </c>
      <c r="BW39" s="643"/>
      <c r="BX39" s="643"/>
      <c r="BY39" s="643"/>
      <c r="BZ39" s="643"/>
      <c r="CA39" s="643"/>
      <c r="CB39" s="689"/>
      <c r="CD39" s="681" t="s">
        <v>346</v>
      </c>
      <c r="CE39" s="682"/>
      <c r="CF39" s="682"/>
      <c r="CG39" s="682"/>
      <c r="CH39" s="682"/>
      <c r="CI39" s="682"/>
      <c r="CJ39" s="682"/>
      <c r="CK39" s="682"/>
      <c r="CL39" s="682"/>
      <c r="CM39" s="682"/>
      <c r="CN39" s="682"/>
      <c r="CO39" s="682"/>
      <c r="CP39" s="682"/>
      <c r="CQ39" s="683"/>
      <c r="CR39" s="642">
        <v>265822</v>
      </c>
      <c r="CS39" s="661"/>
      <c r="CT39" s="661"/>
      <c r="CU39" s="661"/>
      <c r="CV39" s="661"/>
      <c r="CW39" s="661"/>
      <c r="CX39" s="661"/>
      <c r="CY39" s="662"/>
      <c r="CZ39" s="645">
        <v>1.5</v>
      </c>
      <c r="DA39" s="663"/>
      <c r="DB39" s="663"/>
      <c r="DC39" s="664"/>
      <c r="DD39" s="648">
        <v>103233</v>
      </c>
      <c r="DE39" s="661"/>
      <c r="DF39" s="661"/>
      <c r="DG39" s="661"/>
      <c r="DH39" s="661"/>
      <c r="DI39" s="661"/>
      <c r="DJ39" s="661"/>
      <c r="DK39" s="662"/>
      <c r="DL39" s="648" t="s">
        <v>248</v>
      </c>
      <c r="DM39" s="661"/>
      <c r="DN39" s="661"/>
      <c r="DO39" s="661"/>
      <c r="DP39" s="661"/>
      <c r="DQ39" s="661"/>
      <c r="DR39" s="661"/>
      <c r="DS39" s="661"/>
      <c r="DT39" s="661"/>
      <c r="DU39" s="661"/>
      <c r="DV39" s="662"/>
      <c r="DW39" s="645" t="s">
        <v>177</v>
      </c>
      <c r="DX39" s="663"/>
      <c r="DY39" s="663"/>
      <c r="DZ39" s="663"/>
      <c r="EA39" s="663"/>
      <c r="EB39" s="663"/>
      <c r="EC39" s="684"/>
    </row>
    <row r="40" spans="2:133" ht="11.25" customHeight="1" x14ac:dyDescent="0.15">
      <c r="B40" s="639" t="s">
        <v>347</v>
      </c>
      <c r="C40" s="640"/>
      <c r="D40" s="640"/>
      <c r="E40" s="640"/>
      <c r="F40" s="640"/>
      <c r="G40" s="640"/>
      <c r="H40" s="640"/>
      <c r="I40" s="640"/>
      <c r="J40" s="640"/>
      <c r="K40" s="640"/>
      <c r="L40" s="640"/>
      <c r="M40" s="640"/>
      <c r="N40" s="640"/>
      <c r="O40" s="640"/>
      <c r="P40" s="640"/>
      <c r="Q40" s="641"/>
      <c r="R40" s="642">
        <v>7600</v>
      </c>
      <c r="S40" s="643"/>
      <c r="T40" s="643"/>
      <c r="U40" s="643"/>
      <c r="V40" s="643"/>
      <c r="W40" s="643"/>
      <c r="X40" s="643"/>
      <c r="Y40" s="644"/>
      <c r="Z40" s="675">
        <v>0</v>
      </c>
      <c r="AA40" s="675"/>
      <c r="AB40" s="675"/>
      <c r="AC40" s="675"/>
      <c r="AD40" s="676" t="s">
        <v>248</v>
      </c>
      <c r="AE40" s="676"/>
      <c r="AF40" s="676"/>
      <c r="AG40" s="676"/>
      <c r="AH40" s="676"/>
      <c r="AI40" s="676"/>
      <c r="AJ40" s="676"/>
      <c r="AK40" s="676"/>
      <c r="AL40" s="645" t="s">
        <v>138</v>
      </c>
      <c r="AM40" s="646"/>
      <c r="AN40" s="646"/>
      <c r="AO40" s="677"/>
      <c r="AQ40" s="685" t="s">
        <v>348</v>
      </c>
      <c r="AR40" s="686"/>
      <c r="AS40" s="686"/>
      <c r="AT40" s="686"/>
      <c r="AU40" s="686"/>
      <c r="AV40" s="686"/>
      <c r="AW40" s="686"/>
      <c r="AX40" s="686"/>
      <c r="AY40" s="687"/>
      <c r="AZ40" s="642">
        <v>103068</v>
      </c>
      <c r="BA40" s="643"/>
      <c r="BB40" s="643"/>
      <c r="BC40" s="643"/>
      <c r="BD40" s="661"/>
      <c r="BE40" s="661"/>
      <c r="BF40" s="688"/>
      <c r="BG40" s="690" t="s">
        <v>349</v>
      </c>
      <c r="BH40" s="691"/>
      <c r="BI40" s="691"/>
      <c r="BJ40" s="691"/>
      <c r="BK40" s="691"/>
      <c r="BL40" s="236"/>
      <c r="BM40" s="682" t="s">
        <v>350</v>
      </c>
      <c r="BN40" s="682"/>
      <c r="BO40" s="682"/>
      <c r="BP40" s="682"/>
      <c r="BQ40" s="682"/>
      <c r="BR40" s="682"/>
      <c r="BS40" s="682"/>
      <c r="BT40" s="682"/>
      <c r="BU40" s="683"/>
      <c r="BV40" s="642">
        <v>84</v>
      </c>
      <c r="BW40" s="643"/>
      <c r="BX40" s="643"/>
      <c r="BY40" s="643"/>
      <c r="BZ40" s="643"/>
      <c r="CA40" s="643"/>
      <c r="CB40" s="689"/>
      <c r="CD40" s="681" t="s">
        <v>351</v>
      </c>
      <c r="CE40" s="682"/>
      <c r="CF40" s="682"/>
      <c r="CG40" s="682"/>
      <c r="CH40" s="682"/>
      <c r="CI40" s="682"/>
      <c r="CJ40" s="682"/>
      <c r="CK40" s="682"/>
      <c r="CL40" s="682"/>
      <c r="CM40" s="682"/>
      <c r="CN40" s="682"/>
      <c r="CO40" s="682"/>
      <c r="CP40" s="682"/>
      <c r="CQ40" s="683"/>
      <c r="CR40" s="642">
        <v>30</v>
      </c>
      <c r="CS40" s="643"/>
      <c r="CT40" s="643"/>
      <c r="CU40" s="643"/>
      <c r="CV40" s="643"/>
      <c r="CW40" s="643"/>
      <c r="CX40" s="643"/>
      <c r="CY40" s="644"/>
      <c r="CZ40" s="645">
        <v>0</v>
      </c>
      <c r="DA40" s="663"/>
      <c r="DB40" s="663"/>
      <c r="DC40" s="664"/>
      <c r="DD40" s="648" t="s">
        <v>138</v>
      </c>
      <c r="DE40" s="643"/>
      <c r="DF40" s="643"/>
      <c r="DG40" s="643"/>
      <c r="DH40" s="643"/>
      <c r="DI40" s="643"/>
      <c r="DJ40" s="643"/>
      <c r="DK40" s="644"/>
      <c r="DL40" s="648" t="s">
        <v>138</v>
      </c>
      <c r="DM40" s="643"/>
      <c r="DN40" s="643"/>
      <c r="DO40" s="643"/>
      <c r="DP40" s="643"/>
      <c r="DQ40" s="643"/>
      <c r="DR40" s="643"/>
      <c r="DS40" s="643"/>
      <c r="DT40" s="643"/>
      <c r="DU40" s="643"/>
      <c r="DV40" s="644"/>
      <c r="DW40" s="645" t="s">
        <v>177</v>
      </c>
      <c r="DX40" s="663"/>
      <c r="DY40" s="663"/>
      <c r="DZ40" s="663"/>
      <c r="EA40" s="663"/>
      <c r="EB40" s="663"/>
      <c r="EC40" s="684"/>
    </row>
    <row r="41" spans="2:133" ht="11.25" customHeight="1" x14ac:dyDescent="0.15">
      <c r="B41" s="639" t="s">
        <v>352</v>
      </c>
      <c r="C41" s="640"/>
      <c r="D41" s="640"/>
      <c r="E41" s="640"/>
      <c r="F41" s="640"/>
      <c r="G41" s="640"/>
      <c r="H41" s="640"/>
      <c r="I41" s="640"/>
      <c r="J41" s="640"/>
      <c r="K41" s="640"/>
      <c r="L41" s="640"/>
      <c r="M41" s="640"/>
      <c r="N41" s="640"/>
      <c r="O41" s="640"/>
      <c r="P41" s="640"/>
      <c r="Q41" s="641"/>
      <c r="R41" s="642" t="s">
        <v>248</v>
      </c>
      <c r="S41" s="643"/>
      <c r="T41" s="643"/>
      <c r="U41" s="643"/>
      <c r="V41" s="643"/>
      <c r="W41" s="643"/>
      <c r="X41" s="643"/>
      <c r="Y41" s="644"/>
      <c r="Z41" s="675" t="s">
        <v>177</v>
      </c>
      <c r="AA41" s="675"/>
      <c r="AB41" s="675"/>
      <c r="AC41" s="675"/>
      <c r="AD41" s="676" t="s">
        <v>248</v>
      </c>
      <c r="AE41" s="676"/>
      <c r="AF41" s="676"/>
      <c r="AG41" s="676"/>
      <c r="AH41" s="676"/>
      <c r="AI41" s="676"/>
      <c r="AJ41" s="676"/>
      <c r="AK41" s="676"/>
      <c r="AL41" s="645" t="s">
        <v>138</v>
      </c>
      <c r="AM41" s="646"/>
      <c r="AN41" s="646"/>
      <c r="AO41" s="677"/>
      <c r="AQ41" s="685" t="s">
        <v>353</v>
      </c>
      <c r="AR41" s="686"/>
      <c r="AS41" s="686"/>
      <c r="AT41" s="686"/>
      <c r="AU41" s="686"/>
      <c r="AV41" s="686"/>
      <c r="AW41" s="686"/>
      <c r="AX41" s="686"/>
      <c r="AY41" s="687"/>
      <c r="AZ41" s="642">
        <v>266410</v>
      </c>
      <c r="BA41" s="643"/>
      <c r="BB41" s="643"/>
      <c r="BC41" s="643"/>
      <c r="BD41" s="661"/>
      <c r="BE41" s="661"/>
      <c r="BF41" s="688"/>
      <c r="BG41" s="690"/>
      <c r="BH41" s="691"/>
      <c r="BI41" s="691"/>
      <c r="BJ41" s="691"/>
      <c r="BK41" s="691"/>
      <c r="BL41" s="236"/>
      <c r="BM41" s="682" t="s">
        <v>354</v>
      </c>
      <c r="BN41" s="682"/>
      <c r="BO41" s="682"/>
      <c r="BP41" s="682"/>
      <c r="BQ41" s="682"/>
      <c r="BR41" s="682"/>
      <c r="BS41" s="682"/>
      <c r="BT41" s="682"/>
      <c r="BU41" s="683"/>
      <c r="BV41" s="642">
        <v>2</v>
      </c>
      <c r="BW41" s="643"/>
      <c r="BX41" s="643"/>
      <c r="BY41" s="643"/>
      <c r="BZ41" s="643"/>
      <c r="CA41" s="643"/>
      <c r="CB41" s="689"/>
      <c r="CD41" s="681" t="s">
        <v>355</v>
      </c>
      <c r="CE41" s="682"/>
      <c r="CF41" s="682"/>
      <c r="CG41" s="682"/>
      <c r="CH41" s="682"/>
      <c r="CI41" s="682"/>
      <c r="CJ41" s="682"/>
      <c r="CK41" s="682"/>
      <c r="CL41" s="682"/>
      <c r="CM41" s="682"/>
      <c r="CN41" s="682"/>
      <c r="CO41" s="682"/>
      <c r="CP41" s="682"/>
      <c r="CQ41" s="683"/>
      <c r="CR41" s="642" t="s">
        <v>248</v>
      </c>
      <c r="CS41" s="661"/>
      <c r="CT41" s="661"/>
      <c r="CU41" s="661"/>
      <c r="CV41" s="661"/>
      <c r="CW41" s="661"/>
      <c r="CX41" s="661"/>
      <c r="CY41" s="662"/>
      <c r="CZ41" s="645" t="s">
        <v>138</v>
      </c>
      <c r="DA41" s="663"/>
      <c r="DB41" s="663"/>
      <c r="DC41" s="664"/>
      <c r="DD41" s="648" t="s">
        <v>248</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356</v>
      </c>
      <c r="C42" s="640"/>
      <c r="D42" s="640"/>
      <c r="E42" s="640"/>
      <c r="F42" s="640"/>
      <c r="G42" s="640"/>
      <c r="H42" s="640"/>
      <c r="I42" s="640"/>
      <c r="J42" s="640"/>
      <c r="K42" s="640"/>
      <c r="L42" s="640"/>
      <c r="M42" s="640"/>
      <c r="N42" s="640"/>
      <c r="O42" s="640"/>
      <c r="P42" s="640"/>
      <c r="Q42" s="641"/>
      <c r="R42" s="642">
        <v>289500</v>
      </c>
      <c r="S42" s="643"/>
      <c r="T42" s="643"/>
      <c r="U42" s="643"/>
      <c r="V42" s="643"/>
      <c r="W42" s="643"/>
      <c r="X42" s="643"/>
      <c r="Y42" s="644"/>
      <c r="Z42" s="675">
        <v>1.6</v>
      </c>
      <c r="AA42" s="675"/>
      <c r="AB42" s="675"/>
      <c r="AC42" s="675"/>
      <c r="AD42" s="676" t="s">
        <v>177</v>
      </c>
      <c r="AE42" s="676"/>
      <c r="AF42" s="676"/>
      <c r="AG42" s="676"/>
      <c r="AH42" s="676"/>
      <c r="AI42" s="676"/>
      <c r="AJ42" s="676"/>
      <c r="AK42" s="676"/>
      <c r="AL42" s="645" t="s">
        <v>138</v>
      </c>
      <c r="AM42" s="646"/>
      <c r="AN42" s="646"/>
      <c r="AO42" s="677"/>
      <c r="AQ42" s="678" t="s">
        <v>357</v>
      </c>
      <c r="AR42" s="679"/>
      <c r="AS42" s="679"/>
      <c r="AT42" s="679"/>
      <c r="AU42" s="679"/>
      <c r="AV42" s="679"/>
      <c r="AW42" s="679"/>
      <c r="AX42" s="679"/>
      <c r="AY42" s="680"/>
      <c r="AZ42" s="626">
        <v>938757</v>
      </c>
      <c r="BA42" s="665"/>
      <c r="BB42" s="665"/>
      <c r="BC42" s="665"/>
      <c r="BD42" s="627"/>
      <c r="BE42" s="627"/>
      <c r="BF42" s="671"/>
      <c r="BG42" s="692"/>
      <c r="BH42" s="693"/>
      <c r="BI42" s="693"/>
      <c r="BJ42" s="693"/>
      <c r="BK42" s="693"/>
      <c r="BL42" s="237"/>
      <c r="BM42" s="672" t="s">
        <v>358</v>
      </c>
      <c r="BN42" s="672"/>
      <c r="BO42" s="672"/>
      <c r="BP42" s="672"/>
      <c r="BQ42" s="672"/>
      <c r="BR42" s="672"/>
      <c r="BS42" s="672"/>
      <c r="BT42" s="672"/>
      <c r="BU42" s="673"/>
      <c r="BV42" s="626">
        <v>423</v>
      </c>
      <c r="BW42" s="665"/>
      <c r="BX42" s="665"/>
      <c r="BY42" s="665"/>
      <c r="BZ42" s="665"/>
      <c r="CA42" s="665"/>
      <c r="CB42" s="674"/>
      <c r="CD42" s="639" t="s">
        <v>359</v>
      </c>
      <c r="CE42" s="640"/>
      <c r="CF42" s="640"/>
      <c r="CG42" s="640"/>
      <c r="CH42" s="640"/>
      <c r="CI42" s="640"/>
      <c r="CJ42" s="640"/>
      <c r="CK42" s="640"/>
      <c r="CL42" s="640"/>
      <c r="CM42" s="640"/>
      <c r="CN42" s="640"/>
      <c r="CO42" s="640"/>
      <c r="CP42" s="640"/>
      <c r="CQ42" s="641"/>
      <c r="CR42" s="642">
        <v>3812552</v>
      </c>
      <c r="CS42" s="643"/>
      <c r="CT42" s="643"/>
      <c r="CU42" s="643"/>
      <c r="CV42" s="643"/>
      <c r="CW42" s="643"/>
      <c r="CX42" s="643"/>
      <c r="CY42" s="644"/>
      <c r="CZ42" s="645">
        <v>21.6</v>
      </c>
      <c r="DA42" s="646"/>
      <c r="DB42" s="646"/>
      <c r="DC42" s="647"/>
      <c r="DD42" s="648">
        <v>416226</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360</v>
      </c>
      <c r="C43" s="624"/>
      <c r="D43" s="624"/>
      <c r="E43" s="624"/>
      <c r="F43" s="624"/>
      <c r="G43" s="624"/>
      <c r="H43" s="624"/>
      <c r="I43" s="624"/>
      <c r="J43" s="624"/>
      <c r="K43" s="624"/>
      <c r="L43" s="624"/>
      <c r="M43" s="624"/>
      <c r="N43" s="624"/>
      <c r="O43" s="624"/>
      <c r="P43" s="624"/>
      <c r="Q43" s="625"/>
      <c r="R43" s="626">
        <v>17972486</v>
      </c>
      <c r="S43" s="665"/>
      <c r="T43" s="665"/>
      <c r="U43" s="665"/>
      <c r="V43" s="665"/>
      <c r="W43" s="665"/>
      <c r="X43" s="665"/>
      <c r="Y43" s="666"/>
      <c r="Z43" s="667">
        <v>100</v>
      </c>
      <c r="AA43" s="667"/>
      <c r="AB43" s="667"/>
      <c r="AC43" s="667"/>
      <c r="AD43" s="668">
        <v>7950614</v>
      </c>
      <c r="AE43" s="668"/>
      <c r="AF43" s="668"/>
      <c r="AG43" s="668"/>
      <c r="AH43" s="668"/>
      <c r="AI43" s="668"/>
      <c r="AJ43" s="668"/>
      <c r="AK43" s="668"/>
      <c r="AL43" s="629">
        <v>100</v>
      </c>
      <c r="AM43" s="669"/>
      <c r="AN43" s="669"/>
      <c r="AO43" s="670"/>
      <c r="BV43" s="238"/>
      <c r="BW43" s="238"/>
      <c r="BX43" s="238"/>
      <c r="BY43" s="238"/>
      <c r="BZ43" s="238"/>
      <c r="CA43" s="238"/>
      <c r="CB43" s="238"/>
      <c r="CD43" s="639" t="s">
        <v>361</v>
      </c>
      <c r="CE43" s="640"/>
      <c r="CF43" s="640"/>
      <c r="CG43" s="640"/>
      <c r="CH43" s="640"/>
      <c r="CI43" s="640"/>
      <c r="CJ43" s="640"/>
      <c r="CK43" s="640"/>
      <c r="CL43" s="640"/>
      <c r="CM43" s="640"/>
      <c r="CN43" s="640"/>
      <c r="CO43" s="640"/>
      <c r="CP43" s="640"/>
      <c r="CQ43" s="641"/>
      <c r="CR43" s="642">
        <v>83448</v>
      </c>
      <c r="CS43" s="661"/>
      <c r="CT43" s="661"/>
      <c r="CU43" s="661"/>
      <c r="CV43" s="661"/>
      <c r="CW43" s="661"/>
      <c r="CX43" s="661"/>
      <c r="CY43" s="662"/>
      <c r="CZ43" s="645">
        <v>0.5</v>
      </c>
      <c r="DA43" s="663"/>
      <c r="DB43" s="663"/>
      <c r="DC43" s="664"/>
      <c r="DD43" s="648">
        <v>51585</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308</v>
      </c>
      <c r="CE44" s="656"/>
      <c r="CF44" s="639" t="s">
        <v>362</v>
      </c>
      <c r="CG44" s="640"/>
      <c r="CH44" s="640"/>
      <c r="CI44" s="640"/>
      <c r="CJ44" s="640"/>
      <c r="CK44" s="640"/>
      <c r="CL44" s="640"/>
      <c r="CM44" s="640"/>
      <c r="CN44" s="640"/>
      <c r="CO44" s="640"/>
      <c r="CP44" s="640"/>
      <c r="CQ44" s="641"/>
      <c r="CR44" s="642">
        <v>3575982</v>
      </c>
      <c r="CS44" s="643"/>
      <c r="CT44" s="643"/>
      <c r="CU44" s="643"/>
      <c r="CV44" s="643"/>
      <c r="CW44" s="643"/>
      <c r="CX44" s="643"/>
      <c r="CY44" s="644"/>
      <c r="CZ44" s="645">
        <v>20.2</v>
      </c>
      <c r="DA44" s="646"/>
      <c r="DB44" s="646"/>
      <c r="DC44" s="647"/>
      <c r="DD44" s="648">
        <v>375909</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363</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364</v>
      </c>
      <c r="CG45" s="640"/>
      <c r="CH45" s="640"/>
      <c r="CI45" s="640"/>
      <c r="CJ45" s="640"/>
      <c r="CK45" s="640"/>
      <c r="CL45" s="640"/>
      <c r="CM45" s="640"/>
      <c r="CN45" s="640"/>
      <c r="CO45" s="640"/>
      <c r="CP45" s="640"/>
      <c r="CQ45" s="641"/>
      <c r="CR45" s="642">
        <v>1901780</v>
      </c>
      <c r="CS45" s="661"/>
      <c r="CT45" s="661"/>
      <c r="CU45" s="661"/>
      <c r="CV45" s="661"/>
      <c r="CW45" s="661"/>
      <c r="CX45" s="661"/>
      <c r="CY45" s="662"/>
      <c r="CZ45" s="645">
        <v>10.8</v>
      </c>
      <c r="DA45" s="663"/>
      <c r="DB45" s="663"/>
      <c r="DC45" s="664"/>
      <c r="DD45" s="648">
        <v>111697</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365</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366</v>
      </c>
      <c r="CG46" s="640"/>
      <c r="CH46" s="640"/>
      <c r="CI46" s="640"/>
      <c r="CJ46" s="640"/>
      <c r="CK46" s="640"/>
      <c r="CL46" s="640"/>
      <c r="CM46" s="640"/>
      <c r="CN46" s="640"/>
      <c r="CO46" s="640"/>
      <c r="CP46" s="640"/>
      <c r="CQ46" s="641"/>
      <c r="CR46" s="642">
        <v>1598278</v>
      </c>
      <c r="CS46" s="643"/>
      <c r="CT46" s="643"/>
      <c r="CU46" s="643"/>
      <c r="CV46" s="643"/>
      <c r="CW46" s="643"/>
      <c r="CX46" s="643"/>
      <c r="CY46" s="644"/>
      <c r="CZ46" s="645">
        <v>9</v>
      </c>
      <c r="DA46" s="646"/>
      <c r="DB46" s="646"/>
      <c r="DC46" s="647"/>
      <c r="DD46" s="648">
        <v>262714</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367</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368</v>
      </c>
      <c r="CG47" s="640"/>
      <c r="CH47" s="640"/>
      <c r="CI47" s="640"/>
      <c r="CJ47" s="640"/>
      <c r="CK47" s="640"/>
      <c r="CL47" s="640"/>
      <c r="CM47" s="640"/>
      <c r="CN47" s="640"/>
      <c r="CO47" s="640"/>
      <c r="CP47" s="640"/>
      <c r="CQ47" s="641"/>
      <c r="CR47" s="642">
        <v>236570</v>
      </c>
      <c r="CS47" s="661"/>
      <c r="CT47" s="661"/>
      <c r="CU47" s="661"/>
      <c r="CV47" s="661"/>
      <c r="CW47" s="661"/>
      <c r="CX47" s="661"/>
      <c r="CY47" s="662"/>
      <c r="CZ47" s="645">
        <v>1.3</v>
      </c>
      <c r="DA47" s="663"/>
      <c r="DB47" s="663"/>
      <c r="DC47" s="664"/>
      <c r="DD47" s="648">
        <v>40317</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369</v>
      </c>
      <c r="CG48" s="640"/>
      <c r="CH48" s="640"/>
      <c r="CI48" s="640"/>
      <c r="CJ48" s="640"/>
      <c r="CK48" s="640"/>
      <c r="CL48" s="640"/>
      <c r="CM48" s="640"/>
      <c r="CN48" s="640"/>
      <c r="CO48" s="640"/>
      <c r="CP48" s="640"/>
      <c r="CQ48" s="641"/>
      <c r="CR48" s="642" t="s">
        <v>248</v>
      </c>
      <c r="CS48" s="643"/>
      <c r="CT48" s="643"/>
      <c r="CU48" s="643"/>
      <c r="CV48" s="643"/>
      <c r="CW48" s="643"/>
      <c r="CX48" s="643"/>
      <c r="CY48" s="644"/>
      <c r="CZ48" s="645" t="s">
        <v>248</v>
      </c>
      <c r="DA48" s="646"/>
      <c r="DB48" s="646"/>
      <c r="DC48" s="647"/>
      <c r="DD48" s="648" t="s">
        <v>138</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370</v>
      </c>
      <c r="CE49" s="624"/>
      <c r="CF49" s="624"/>
      <c r="CG49" s="624"/>
      <c r="CH49" s="624"/>
      <c r="CI49" s="624"/>
      <c r="CJ49" s="624"/>
      <c r="CK49" s="624"/>
      <c r="CL49" s="624"/>
      <c r="CM49" s="624"/>
      <c r="CN49" s="624"/>
      <c r="CO49" s="624"/>
      <c r="CP49" s="624"/>
      <c r="CQ49" s="625"/>
      <c r="CR49" s="626">
        <v>17685380</v>
      </c>
      <c r="CS49" s="627"/>
      <c r="CT49" s="627"/>
      <c r="CU49" s="627"/>
      <c r="CV49" s="627"/>
      <c r="CW49" s="627"/>
      <c r="CX49" s="627"/>
      <c r="CY49" s="628"/>
      <c r="CZ49" s="629">
        <v>100</v>
      </c>
      <c r="DA49" s="630"/>
      <c r="DB49" s="630"/>
      <c r="DC49" s="631"/>
      <c r="DD49" s="632">
        <v>9244069</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kN5ZQVnoIltRKulREUWKoPP9MSEFhRXE6z39QiRMklGg7XUzZz96uYbkz/JVKIXq5U37o2u8YblE+f4gKvvzQw==" saltValue="7LmTqnj12ew2950GwrT86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9:Q39"/>
    <mergeCell ref="R39:Y39"/>
    <mergeCell ref="Z39:AC39"/>
    <mergeCell ref="AD39:AK39"/>
    <mergeCell ref="AL39:AO39"/>
    <mergeCell ref="AQ39:AY39"/>
    <mergeCell ref="AZ39:BF39"/>
    <mergeCell ref="BG39:BU39"/>
    <mergeCell ref="BG38:BU38"/>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8" scale="9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AP35" sqref="AP35:AT35"/>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371</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372</v>
      </c>
      <c r="DK2" s="1168"/>
      <c r="DL2" s="1168"/>
      <c r="DM2" s="1168"/>
      <c r="DN2" s="1168"/>
      <c r="DO2" s="1169"/>
      <c r="DP2" s="251"/>
      <c r="DQ2" s="1167" t="s">
        <v>373</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374</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375</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376</v>
      </c>
      <c r="B5" s="1053"/>
      <c r="C5" s="1053"/>
      <c r="D5" s="1053"/>
      <c r="E5" s="1053"/>
      <c r="F5" s="1053"/>
      <c r="G5" s="1053"/>
      <c r="H5" s="1053"/>
      <c r="I5" s="1053"/>
      <c r="J5" s="1053"/>
      <c r="K5" s="1053"/>
      <c r="L5" s="1053"/>
      <c r="M5" s="1053"/>
      <c r="N5" s="1053"/>
      <c r="O5" s="1053"/>
      <c r="P5" s="1054"/>
      <c r="Q5" s="1058" t="s">
        <v>377</v>
      </c>
      <c r="R5" s="1059"/>
      <c r="S5" s="1059"/>
      <c r="T5" s="1059"/>
      <c r="U5" s="1060"/>
      <c r="V5" s="1058" t="s">
        <v>378</v>
      </c>
      <c r="W5" s="1059"/>
      <c r="X5" s="1059"/>
      <c r="Y5" s="1059"/>
      <c r="Z5" s="1060"/>
      <c r="AA5" s="1058" t="s">
        <v>379</v>
      </c>
      <c r="AB5" s="1059"/>
      <c r="AC5" s="1059"/>
      <c r="AD5" s="1059"/>
      <c r="AE5" s="1059"/>
      <c r="AF5" s="1170" t="s">
        <v>380</v>
      </c>
      <c r="AG5" s="1059"/>
      <c r="AH5" s="1059"/>
      <c r="AI5" s="1059"/>
      <c r="AJ5" s="1074"/>
      <c r="AK5" s="1059" t="s">
        <v>381</v>
      </c>
      <c r="AL5" s="1059"/>
      <c r="AM5" s="1059"/>
      <c r="AN5" s="1059"/>
      <c r="AO5" s="1060"/>
      <c r="AP5" s="1058" t="s">
        <v>382</v>
      </c>
      <c r="AQ5" s="1059"/>
      <c r="AR5" s="1059"/>
      <c r="AS5" s="1059"/>
      <c r="AT5" s="1060"/>
      <c r="AU5" s="1058" t="s">
        <v>383</v>
      </c>
      <c r="AV5" s="1059"/>
      <c r="AW5" s="1059"/>
      <c r="AX5" s="1059"/>
      <c r="AY5" s="1074"/>
      <c r="AZ5" s="258"/>
      <c r="BA5" s="258"/>
      <c r="BB5" s="258"/>
      <c r="BC5" s="258"/>
      <c r="BD5" s="258"/>
      <c r="BE5" s="259"/>
      <c r="BF5" s="259"/>
      <c r="BG5" s="259"/>
      <c r="BH5" s="259"/>
      <c r="BI5" s="259"/>
      <c r="BJ5" s="259"/>
      <c r="BK5" s="259"/>
      <c r="BL5" s="259"/>
      <c r="BM5" s="259"/>
      <c r="BN5" s="259"/>
      <c r="BO5" s="259"/>
      <c r="BP5" s="259"/>
      <c r="BQ5" s="1052" t="s">
        <v>384</v>
      </c>
      <c r="BR5" s="1053"/>
      <c r="BS5" s="1053"/>
      <c r="BT5" s="1053"/>
      <c r="BU5" s="1053"/>
      <c r="BV5" s="1053"/>
      <c r="BW5" s="1053"/>
      <c r="BX5" s="1053"/>
      <c r="BY5" s="1053"/>
      <c r="BZ5" s="1053"/>
      <c r="CA5" s="1053"/>
      <c r="CB5" s="1053"/>
      <c r="CC5" s="1053"/>
      <c r="CD5" s="1053"/>
      <c r="CE5" s="1053"/>
      <c r="CF5" s="1053"/>
      <c r="CG5" s="1054"/>
      <c r="CH5" s="1058" t="s">
        <v>385</v>
      </c>
      <c r="CI5" s="1059"/>
      <c r="CJ5" s="1059"/>
      <c r="CK5" s="1059"/>
      <c r="CL5" s="1060"/>
      <c r="CM5" s="1058" t="s">
        <v>386</v>
      </c>
      <c r="CN5" s="1059"/>
      <c r="CO5" s="1059"/>
      <c r="CP5" s="1059"/>
      <c r="CQ5" s="1060"/>
      <c r="CR5" s="1058" t="s">
        <v>387</v>
      </c>
      <c r="CS5" s="1059"/>
      <c r="CT5" s="1059"/>
      <c r="CU5" s="1059"/>
      <c r="CV5" s="1060"/>
      <c r="CW5" s="1058" t="s">
        <v>388</v>
      </c>
      <c r="CX5" s="1059"/>
      <c r="CY5" s="1059"/>
      <c r="CZ5" s="1059"/>
      <c r="DA5" s="1060"/>
      <c r="DB5" s="1058" t="s">
        <v>389</v>
      </c>
      <c r="DC5" s="1059"/>
      <c r="DD5" s="1059"/>
      <c r="DE5" s="1059"/>
      <c r="DF5" s="1060"/>
      <c r="DG5" s="1155" t="s">
        <v>390</v>
      </c>
      <c r="DH5" s="1156"/>
      <c r="DI5" s="1156"/>
      <c r="DJ5" s="1156"/>
      <c r="DK5" s="1157"/>
      <c r="DL5" s="1155" t="s">
        <v>391</v>
      </c>
      <c r="DM5" s="1156"/>
      <c r="DN5" s="1156"/>
      <c r="DO5" s="1156"/>
      <c r="DP5" s="1157"/>
      <c r="DQ5" s="1058" t="s">
        <v>392</v>
      </c>
      <c r="DR5" s="1059"/>
      <c r="DS5" s="1059"/>
      <c r="DT5" s="1059"/>
      <c r="DU5" s="1060"/>
      <c r="DV5" s="1058" t="s">
        <v>383</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1</v>
      </c>
      <c r="B7" s="1107" t="s">
        <v>393</v>
      </c>
      <c r="C7" s="1108"/>
      <c r="D7" s="1108"/>
      <c r="E7" s="1108"/>
      <c r="F7" s="1108"/>
      <c r="G7" s="1108"/>
      <c r="H7" s="1108"/>
      <c r="I7" s="1108"/>
      <c r="J7" s="1108"/>
      <c r="K7" s="1108"/>
      <c r="L7" s="1108"/>
      <c r="M7" s="1108"/>
      <c r="N7" s="1108"/>
      <c r="O7" s="1108"/>
      <c r="P7" s="1109"/>
      <c r="Q7" s="1161">
        <v>17677</v>
      </c>
      <c r="R7" s="1162"/>
      <c r="S7" s="1162"/>
      <c r="T7" s="1162"/>
      <c r="U7" s="1162"/>
      <c r="V7" s="1162">
        <v>17467</v>
      </c>
      <c r="W7" s="1162"/>
      <c r="X7" s="1162"/>
      <c r="Y7" s="1162"/>
      <c r="Z7" s="1162"/>
      <c r="AA7" s="1162">
        <v>210</v>
      </c>
      <c r="AB7" s="1162"/>
      <c r="AC7" s="1162"/>
      <c r="AD7" s="1162"/>
      <c r="AE7" s="1163"/>
      <c r="AF7" s="1164">
        <v>113</v>
      </c>
      <c r="AG7" s="1165"/>
      <c r="AH7" s="1165"/>
      <c r="AI7" s="1165"/>
      <c r="AJ7" s="1166"/>
      <c r="AK7" s="1148">
        <v>347</v>
      </c>
      <c r="AL7" s="1149"/>
      <c r="AM7" s="1149"/>
      <c r="AN7" s="1149"/>
      <c r="AO7" s="1149"/>
      <c r="AP7" s="1149">
        <v>17386</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t="s">
        <v>608</v>
      </c>
      <c r="BT7" s="1153"/>
      <c r="BU7" s="1153"/>
      <c r="BV7" s="1153"/>
      <c r="BW7" s="1153"/>
      <c r="BX7" s="1153"/>
      <c r="BY7" s="1153"/>
      <c r="BZ7" s="1153"/>
      <c r="CA7" s="1153"/>
      <c r="CB7" s="1153"/>
      <c r="CC7" s="1153"/>
      <c r="CD7" s="1153"/>
      <c r="CE7" s="1153"/>
      <c r="CF7" s="1153"/>
      <c r="CG7" s="1154"/>
      <c r="CH7" s="1145">
        <v>0</v>
      </c>
      <c r="CI7" s="1146"/>
      <c r="CJ7" s="1146"/>
      <c r="CK7" s="1146"/>
      <c r="CL7" s="1147"/>
      <c r="CM7" s="1145">
        <v>37</v>
      </c>
      <c r="CN7" s="1146"/>
      <c r="CO7" s="1146"/>
      <c r="CP7" s="1146"/>
      <c r="CQ7" s="1147"/>
      <c r="CR7" s="1145">
        <v>27</v>
      </c>
      <c r="CS7" s="1146"/>
      <c r="CT7" s="1146"/>
      <c r="CU7" s="1146"/>
      <c r="CV7" s="1147"/>
      <c r="CW7" s="1145"/>
      <c r="CX7" s="1146"/>
      <c r="CY7" s="1146"/>
      <c r="CZ7" s="1146"/>
      <c r="DA7" s="1147"/>
      <c r="DB7" s="1145"/>
      <c r="DC7" s="1146"/>
      <c r="DD7" s="1146"/>
      <c r="DE7" s="1146"/>
      <c r="DF7" s="1147"/>
      <c r="DG7" s="1145"/>
      <c r="DH7" s="1146"/>
      <c r="DI7" s="1146"/>
      <c r="DJ7" s="1146"/>
      <c r="DK7" s="1147"/>
      <c r="DL7" s="1145"/>
      <c r="DM7" s="1146"/>
      <c r="DN7" s="1146"/>
      <c r="DO7" s="1146"/>
      <c r="DP7" s="1147"/>
      <c r="DQ7" s="1145"/>
      <c r="DR7" s="1146"/>
      <c r="DS7" s="1146"/>
      <c r="DT7" s="1146"/>
      <c r="DU7" s="1147"/>
      <c r="DV7" s="1172"/>
      <c r="DW7" s="1173"/>
      <c r="DX7" s="1173"/>
      <c r="DY7" s="1173"/>
      <c r="DZ7" s="1174"/>
      <c r="EA7" s="256"/>
    </row>
    <row r="8" spans="1:131" s="257" customFormat="1" ht="26.25" customHeight="1" x14ac:dyDescent="0.15">
      <c r="A8" s="263">
        <v>2</v>
      </c>
      <c r="B8" s="1088" t="s">
        <v>394</v>
      </c>
      <c r="C8" s="1089"/>
      <c r="D8" s="1089"/>
      <c r="E8" s="1089"/>
      <c r="F8" s="1089"/>
      <c r="G8" s="1089"/>
      <c r="H8" s="1089"/>
      <c r="I8" s="1089"/>
      <c r="J8" s="1089"/>
      <c r="K8" s="1089"/>
      <c r="L8" s="1089"/>
      <c r="M8" s="1089"/>
      <c r="N8" s="1089"/>
      <c r="O8" s="1089"/>
      <c r="P8" s="1090"/>
      <c r="Q8" s="1100">
        <v>154</v>
      </c>
      <c r="R8" s="1101"/>
      <c r="S8" s="1101"/>
      <c r="T8" s="1101"/>
      <c r="U8" s="1101"/>
      <c r="V8" s="1101">
        <v>80</v>
      </c>
      <c r="W8" s="1101"/>
      <c r="X8" s="1101"/>
      <c r="Y8" s="1101"/>
      <c r="Z8" s="1101"/>
      <c r="AA8" s="1101">
        <v>74</v>
      </c>
      <c r="AB8" s="1101"/>
      <c r="AC8" s="1101"/>
      <c r="AD8" s="1101"/>
      <c r="AE8" s="1102"/>
      <c r="AF8" s="1094">
        <v>74</v>
      </c>
      <c r="AG8" s="1095"/>
      <c r="AH8" s="1095"/>
      <c r="AI8" s="1095"/>
      <c r="AJ8" s="1096"/>
      <c r="AK8" s="1143">
        <v>73</v>
      </c>
      <c r="AL8" s="1144"/>
      <c r="AM8" s="1144"/>
      <c r="AN8" s="1144"/>
      <c r="AO8" s="1144"/>
      <c r="AP8" s="1144"/>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t="s">
        <v>609</v>
      </c>
      <c r="BT8" s="1072"/>
      <c r="BU8" s="1072"/>
      <c r="BV8" s="1072"/>
      <c r="BW8" s="1072"/>
      <c r="BX8" s="1072"/>
      <c r="BY8" s="1072"/>
      <c r="BZ8" s="1072"/>
      <c r="CA8" s="1072"/>
      <c r="CB8" s="1072"/>
      <c r="CC8" s="1072"/>
      <c r="CD8" s="1072"/>
      <c r="CE8" s="1072"/>
      <c r="CF8" s="1072"/>
      <c r="CG8" s="1073"/>
      <c r="CH8" s="1046">
        <v>3</v>
      </c>
      <c r="CI8" s="1047"/>
      <c r="CJ8" s="1047"/>
      <c r="CK8" s="1047"/>
      <c r="CL8" s="1048"/>
      <c r="CM8" s="1046">
        <v>42</v>
      </c>
      <c r="CN8" s="1047"/>
      <c r="CO8" s="1047"/>
      <c r="CP8" s="1047"/>
      <c r="CQ8" s="1048"/>
      <c r="CR8" s="1046">
        <v>8</v>
      </c>
      <c r="CS8" s="1047"/>
      <c r="CT8" s="1047"/>
      <c r="CU8" s="1047"/>
      <c r="CV8" s="1048"/>
      <c r="CW8" s="1046"/>
      <c r="CX8" s="1047"/>
      <c r="CY8" s="1047"/>
      <c r="CZ8" s="1047"/>
      <c r="DA8" s="1048"/>
      <c r="DB8" s="1046"/>
      <c r="DC8" s="1047"/>
      <c r="DD8" s="1047"/>
      <c r="DE8" s="1047"/>
      <c r="DF8" s="1048"/>
      <c r="DG8" s="1046"/>
      <c r="DH8" s="1047"/>
      <c r="DI8" s="1047"/>
      <c r="DJ8" s="1047"/>
      <c r="DK8" s="1048"/>
      <c r="DL8" s="1046"/>
      <c r="DM8" s="1047"/>
      <c r="DN8" s="1047"/>
      <c r="DO8" s="1047"/>
      <c r="DP8" s="1048"/>
      <c r="DQ8" s="1046"/>
      <c r="DR8" s="1047"/>
      <c r="DS8" s="1047"/>
      <c r="DT8" s="1047"/>
      <c r="DU8" s="1048"/>
      <c r="DV8" s="1049"/>
      <c r="DW8" s="1050"/>
      <c r="DX8" s="1050"/>
      <c r="DY8" s="1050"/>
      <c r="DZ8" s="1051"/>
      <c r="EA8" s="256"/>
    </row>
    <row r="9" spans="1:131" s="257" customFormat="1" ht="26.25" customHeight="1" x14ac:dyDescent="0.15">
      <c r="A9" s="263">
        <v>3</v>
      </c>
      <c r="B9" s="1088" t="s">
        <v>395</v>
      </c>
      <c r="C9" s="1089"/>
      <c r="D9" s="1089"/>
      <c r="E9" s="1089"/>
      <c r="F9" s="1089"/>
      <c r="G9" s="1089"/>
      <c r="H9" s="1089"/>
      <c r="I9" s="1089"/>
      <c r="J9" s="1089"/>
      <c r="K9" s="1089"/>
      <c r="L9" s="1089"/>
      <c r="M9" s="1089"/>
      <c r="N9" s="1089"/>
      <c r="O9" s="1089"/>
      <c r="P9" s="1090"/>
      <c r="Q9" s="1100">
        <v>3</v>
      </c>
      <c r="R9" s="1101"/>
      <c r="S9" s="1101"/>
      <c r="T9" s="1101"/>
      <c r="U9" s="1101"/>
      <c r="V9" s="1101">
        <v>3</v>
      </c>
      <c r="W9" s="1101"/>
      <c r="X9" s="1101"/>
      <c r="Y9" s="1101"/>
      <c r="Z9" s="1101"/>
      <c r="AA9" s="1101"/>
      <c r="AB9" s="1101"/>
      <c r="AC9" s="1101"/>
      <c r="AD9" s="1101"/>
      <c r="AE9" s="1102"/>
      <c r="AF9" s="1094"/>
      <c r="AG9" s="1095"/>
      <c r="AH9" s="1095"/>
      <c r="AI9" s="1095"/>
      <c r="AJ9" s="1096"/>
      <c r="AK9" s="1143"/>
      <c r="AL9" s="1144"/>
      <c r="AM9" s="1144"/>
      <c r="AN9" s="1144"/>
      <c r="AO9" s="1144"/>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c r="BT9" s="1072"/>
      <c r="BU9" s="1072"/>
      <c r="BV9" s="1072"/>
      <c r="BW9" s="1072"/>
      <c r="BX9" s="1072"/>
      <c r="BY9" s="1072"/>
      <c r="BZ9" s="1072"/>
      <c r="CA9" s="1072"/>
      <c r="CB9" s="1072"/>
      <c r="CC9" s="1072"/>
      <c r="CD9" s="1072"/>
      <c r="CE9" s="1072"/>
      <c r="CF9" s="1072"/>
      <c r="CG9" s="1073"/>
      <c r="CH9" s="1046"/>
      <c r="CI9" s="1047"/>
      <c r="CJ9" s="1047"/>
      <c r="CK9" s="1047"/>
      <c r="CL9" s="1048"/>
      <c r="CM9" s="1046"/>
      <c r="CN9" s="1047"/>
      <c r="CO9" s="1047"/>
      <c r="CP9" s="1047"/>
      <c r="CQ9" s="1048"/>
      <c r="CR9" s="1046"/>
      <c r="CS9" s="1047"/>
      <c r="CT9" s="1047"/>
      <c r="CU9" s="1047"/>
      <c r="CV9" s="1048"/>
      <c r="CW9" s="1046"/>
      <c r="CX9" s="1047"/>
      <c r="CY9" s="1047"/>
      <c r="CZ9" s="1047"/>
      <c r="DA9" s="1048"/>
      <c r="DB9" s="1046"/>
      <c r="DC9" s="1047"/>
      <c r="DD9" s="1047"/>
      <c r="DE9" s="1047"/>
      <c r="DF9" s="1048"/>
      <c r="DG9" s="1046"/>
      <c r="DH9" s="1047"/>
      <c r="DI9" s="1047"/>
      <c r="DJ9" s="1047"/>
      <c r="DK9" s="1048"/>
      <c r="DL9" s="1046"/>
      <c r="DM9" s="1047"/>
      <c r="DN9" s="1047"/>
      <c r="DO9" s="1047"/>
      <c r="DP9" s="1048"/>
      <c r="DQ9" s="1046"/>
      <c r="DR9" s="1047"/>
      <c r="DS9" s="1047"/>
      <c r="DT9" s="1047"/>
      <c r="DU9" s="1048"/>
      <c r="DV9" s="1049"/>
      <c r="DW9" s="1050"/>
      <c r="DX9" s="1050"/>
      <c r="DY9" s="1050"/>
      <c r="DZ9" s="1051"/>
      <c r="EA9" s="256"/>
    </row>
    <row r="10" spans="1:131" s="257" customFormat="1" ht="26.25" customHeight="1" x14ac:dyDescent="0.15">
      <c r="A10" s="263">
        <v>4</v>
      </c>
      <c r="B10" s="1088" t="s">
        <v>396</v>
      </c>
      <c r="C10" s="1089"/>
      <c r="D10" s="1089"/>
      <c r="E10" s="1089"/>
      <c r="F10" s="1089"/>
      <c r="G10" s="1089"/>
      <c r="H10" s="1089"/>
      <c r="I10" s="1089"/>
      <c r="J10" s="1089"/>
      <c r="K10" s="1089"/>
      <c r="L10" s="1089"/>
      <c r="M10" s="1089"/>
      <c r="N10" s="1089"/>
      <c r="O10" s="1089"/>
      <c r="P10" s="1090"/>
      <c r="Q10" s="1100">
        <v>139</v>
      </c>
      <c r="R10" s="1101"/>
      <c r="S10" s="1101"/>
      <c r="T10" s="1101"/>
      <c r="U10" s="1101"/>
      <c r="V10" s="1101">
        <v>136</v>
      </c>
      <c r="W10" s="1101"/>
      <c r="X10" s="1101"/>
      <c r="Y10" s="1101"/>
      <c r="Z10" s="1101"/>
      <c r="AA10" s="1101">
        <v>3</v>
      </c>
      <c r="AB10" s="1101"/>
      <c r="AC10" s="1101"/>
      <c r="AD10" s="1101"/>
      <c r="AE10" s="1102"/>
      <c r="AF10" s="1094">
        <v>3</v>
      </c>
      <c r="AG10" s="1095"/>
      <c r="AH10" s="1095"/>
      <c r="AI10" s="1095"/>
      <c r="AJ10" s="1096"/>
      <c r="AK10" s="1143">
        <v>77</v>
      </c>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x14ac:dyDescent="0.15">
      <c r="A11" s="263">
        <v>5</v>
      </c>
      <c r="B11" s="1088"/>
      <c r="C11" s="1089"/>
      <c r="D11" s="1089"/>
      <c r="E11" s="1089"/>
      <c r="F11" s="1089"/>
      <c r="G11" s="1089"/>
      <c r="H11" s="1089"/>
      <c r="I11" s="1089"/>
      <c r="J11" s="1089"/>
      <c r="K11" s="1089"/>
      <c r="L11" s="1089"/>
      <c r="M11" s="1089"/>
      <c r="N11" s="1089"/>
      <c r="O11" s="1089"/>
      <c r="P11" s="1090"/>
      <c r="Q11" s="1100"/>
      <c r="R11" s="1101"/>
      <c r="S11" s="1101"/>
      <c r="T11" s="1101"/>
      <c r="U11" s="1101"/>
      <c r="V11" s="1101"/>
      <c r="W11" s="1101"/>
      <c r="X11" s="1101"/>
      <c r="Y11" s="1101"/>
      <c r="Z11" s="1101"/>
      <c r="AA11" s="1101"/>
      <c r="AB11" s="1101"/>
      <c r="AC11" s="1101"/>
      <c r="AD11" s="1101"/>
      <c r="AE11" s="1102"/>
      <c r="AF11" s="1094"/>
      <c r="AG11" s="1095"/>
      <c r="AH11" s="1095"/>
      <c r="AI11" s="1095"/>
      <c r="AJ11" s="1096"/>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15">
      <c r="A12" s="263">
        <v>6</v>
      </c>
      <c r="B12" s="1088"/>
      <c r="C12" s="1089"/>
      <c r="D12" s="1089"/>
      <c r="E12" s="1089"/>
      <c r="F12" s="1089"/>
      <c r="G12" s="1089"/>
      <c r="H12" s="1089"/>
      <c r="I12" s="1089"/>
      <c r="J12" s="1089"/>
      <c r="K12" s="1089"/>
      <c r="L12" s="1089"/>
      <c r="M12" s="1089"/>
      <c r="N12" s="1089"/>
      <c r="O12" s="1089"/>
      <c r="P12" s="1090"/>
      <c r="Q12" s="1100"/>
      <c r="R12" s="1101"/>
      <c r="S12" s="1101"/>
      <c r="T12" s="1101"/>
      <c r="U12" s="1101"/>
      <c r="V12" s="1101"/>
      <c r="W12" s="1101"/>
      <c r="X12" s="1101"/>
      <c r="Y12" s="1101"/>
      <c r="Z12" s="1101"/>
      <c r="AA12" s="1101"/>
      <c r="AB12" s="1101"/>
      <c r="AC12" s="1101"/>
      <c r="AD12" s="1101"/>
      <c r="AE12" s="1102"/>
      <c r="AF12" s="1094"/>
      <c r="AG12" s="1095"/>
      <c r="AH12" s="1095"/>
      <c r="AI12" s="1095"/>
      <c r="AJ12" s="1096"/>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88"/>
      <c r="C13" s="1089"/>
      <c r="D13" s="1089"/>
      <c r="E13" s="1089"/>
      <c r="F13" s="1089"/>
      <c r="G13" s="1089"/>
      <c r="H13" s="1089"/>
      <c r="I13" s="1089"/>
      <c r="J13" s="1089"/>
      <c r="K13" s="1089"/>
      <c r="L13" s="1089"/>
      <c r="M13" s="1089"/>
      <c r="N13" s="1089"/>
      <c r="O13" s="1089"/>
      <c r="P13" s="1090"/>
      <c r="Q13" s="1100"/>
      <c r="R13" s="1101"/>
      <c r="S13" s="1101"/>
      <c r="T13" s="1101"/>
      <c r="U13" s="1101"/>
      <c r="V13" s="1101"/>
      <c r="W13" s="1101"/>
      <c r="X13" s="1101"/>
      <c r="Y13" s="1101"/>
      <c r="Z13" s="1101"/>
      <c r="AA13" s="1101"/>
      <c r="AB13" s="1101"/>
      <c r="AC13" s="1101"/>
      <c r="AD13" s="1101"/>
      <c r="AE13" s="1102"/>
      <c r="AF13" s="1094"/>
      <c r="AG13" s="1095"/>
      <c r="AH13" s="1095"/>
      <c r="AI13" s="1095"/>
      <c r="AJ13" s="1096"/>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88"/>
      <c r="C14" s="1089"/>
      <c r="D14" s="1089"/>
      <c r="E14" s="1089"/>
      <c r="F14" s="1089"/>
      <c r="G14" s="1089"/>
      <c r="H14" s="1089"/>
      <c r="I14" s="1089"/>
      <c r="J14" s="1089"/>
      <c r="K14" s="1089"/>
      <c r="L14" s="1089"/>
      <c r="M14" s="1089"/>
      <c r="N14" s="1089"/>
      <c r="O14" s="1089"/>
      <c r="P14" s="1090"/>
      <c r="Q14" s="1100"/>
      <c r="R14" s="1101"/>
      <c r="S14" s="1101"/>
      <c r="T14" s="1101"/>
      <c r="U14" s="1101"/>
      <c r="V14" s="1101"/>
      <c r="W14" s="1101"/>
      <c r="X14" s="1101"/>
      <c r="Y14" s="1101"/>
      <c r="Z14" s="1101"/>
      <c r="AA14" s="1101"/>
      <c r="AB14" s="1101"/>
      <c r="AC14" s="1101"/>
      <c r="AD14" s="1101"/>
      <c r="AE14" s="1102"/>
      <c r="AF14" s="1094"/>
      <c r="AG14" s="1095"/>
      <c r="AH14" s="1095"/>
      <c r="AI14" s="1095"/>
      <c r="AJ14" s="1096"/>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88"/>
      <c r="C15" s="1089"/>
      <c r="D15" s="1089"/>
      <c r="E15" s="1089"/>
      <c r="F15" s="1089"/>
      <c r="G15" s="1089"/>
      <c r="H15" s="1089"/>
      <c r="I15" s="1089"/>
      <c r="J15" s="1089"/>
      <c r="K15" s="1089"/>
      <c r="L15" s="1089"/>
      <c r="M15" s="1089"/>
      <c r="N15" s="1089"/>
      <c r="O15" s="1089"/>
      <c r="P15" s="1090"/>
      <c r="Q15" s="1100"/>
      <c r="R15" s="1101"/>
      <c r="S15" s="1101"/>
      <c r="T15" s="1101"/>
      <c r="U15" s="1101"/>
      <c r="V15" s="1101"/>
      <c r="W15" s="1101"/>
      <c r="X15" s="1101"/>
      <c r="Y15" s="1101"/>
      <c r="Z15" s="1101"/>
      <c r="AA15" s="1101"/>
      <c r="AB15" s="1101"/>
      <c r="AC15" s="1101"/>
      <c r="AD15" s="1101"/>
      <c r="AE15" s="1102"/>
      <c r="AF15" s="1094"/>
      <c r="AG15" s="1095"/>
      <c r="AH15" s="1095"/>
      <c r="AI15" s="1095"/>
      <c r="AJ15" s="1096"/>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88"/>
      <c r="C16" s="1089"/>
      <c r="D16" s="1089"/>
      <c r="E16" s="1089"/>
      <c r="F16" s="1089"/>
      <c r="G16" s="1089"/>
      <c r="H16" s="1089"/>
      <c r="I16" s="1089"/>
      <c r="J16" s="1089"/>
      <c r="K16" s="1089"/>
      <c r="L16" s="1089"/>
      <c r="M16" s="1089"/>
      <c r="N16" s="1089"/>
      <c r="O16" s="1089"/>
      <c r="P16" s="1090"/>
      <c r="Q16" s="1100"/>
      <c r="R16" s="1101"/>
      <c r="S16" s="1101"/>
      <c r="T16" s="1101"/>
      <c r="U16" s="1101"/>
      <c r="V16" s="1101"/>
      <c r="W16" s="1101"/>
      <c r="X16" s="1101"/>
      <c r="Y16" s="1101"/>
      <c r="Z16" s="1101"/>
      <c r="AA16" s="1101"/>
      <c r="AB16" s="1101"/>
      <c r="AC16" s="1101"/>
      <c r="AD16" s="1101"/>
      <c r="AE16" s="1102"/>
      <c r="AF16" s="1094"/>
      <c r="AG16" s="1095"/>
      <c r="AH16" s="1095"/>
      <c r="AI16" s="1095"/>
      <c r="AJ16" s="1096"/>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88"/>
      <c r="C17" s="1089"/>
      <c r="D17" s="1089"/>
      <c r="E17" s="1089"/>
      <c r="F17" s="1089"/>
      <c r="G17" s="1089"/>
      <c r="H17" s="1089"/>
      <c r="I17" s="1089"/>
      <c r="J17" s="1089"/>
      <c r="K17" s="1089"/>
      <c r="L17" s="1089"/>
      <c r="M17" s="1089"/>
      <c r="N17" s="1089"/>
      <c r="O17" s="1089"/>
      <c r="P17" s="1090"/>
      <c r="Q17" s="1100"/>
      <c r="R17" s="1101"/>
      <c r="S17" s="1101"/>
      <c r="T17" s="1101"/>
      <c r="U17" s="1101"/>
      <c r="V17" s="1101"/>
      <c r="W17" s="1101"/>
      <c r="X17" s="1101"/>
      <c r="Y17" s="1101"/>
      <c r="Z17" s="1101"/>
      <c r="AA17" s="1101"/>
      <c r="AB17" s="1101"/>
      <c r="AC17" s="1101"/>
      <c r="AD17" s="1101"/>
      <c r="AE17" s="1102"/>
      <c r="AF17" s="1094"/>
      <c r="AG17" s="1095"/>
      <c r="AH17" s="1095"/>
      <c r="AI17" s="1095"/>
      <c r="AJ17" s="1096"/>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88"/>
      <c r="C18" s="1089"/>
      <c r="D18" s="1089"/>
      <c r="E18" s="1089"/>
      <c r="F18" s="1089"/>
      <c r="G18" s="1089"/>
      <c r="H18" s="1089"/>
      <c r="I18" s="1089"/>
      <c r="J18" s="1089"/>
      <c r="K18" s="1089"/>
      <c r="L18" s="1089"/>
      <c r="M18" s="1089"/>
      <c r="N18" s="1089"/>
      <c r="O18" s="1089"/>
      <c r="P18" s="1090"/>
      <c r="Q18" s="1100"/>
      <c r="R18" s="1101"/>
      <c r="S18" s="1101"/>
      <c r="T18" s="1101"/>
      <c r="U18" s="1101"/>
      <c r="V18" s="1101"/>
      <c r="W18" s="1101"/>
      <c r="X18" s="1101"/>
      <c r="Y18" s="1101"/>
      <c r="Z18" s="1101"/>
      <c r="AA18" s="1101"/>
      <c r="AB18" s="1101"/>
      <c r="AC18" s="1101"/>
      <c r="AD18" s="1101"/>
      <c r="AE18" s="1102"/>
      <c r="AF18" s="1094"/>
      <c r="AG18" s="1095"/>
      <c r="AH18" s="1095"/>
      <c r="AI18" s="1095"/>
      <c r="AJ18" s="1096"/>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88"/>
      <c r="C19" s="1089"/>
      <c r="D19" s="1089"/>
      <c r="E19" s="1089"/>
      <c r="F19" s="1089"/>
      <c r="G19" s="1089"/>
      <c r="H19" s="1089"/>
      <c r="I19" s="1089"/>
      <c r="J19" s="1089"/>
      <c r="K19" s="1089"/>
      <c r="L19" s="1089"/>
      <c r="M19" s="1089"/>
      <c r="N19" s="1089"/>
      <c r="O19" s="1089"/>
      <c r="P19" s="1090"/>
      <c r="Q19" s="1100"/>
      <c r="R19" s="1101"/>
      <c r="S19" s="1101"/>
      <c r="T19" s="1101"/>
      <c r="U19" s="1101"/>
      <c r="V19" s="1101"/>
      <c r="W19" s="1101"/>
      <c r="X19" s="1101"/>
      <c r="Y19" s="1101"/>
      <c r="Z19" s="1101"/>
      <c r="AA19" s="1101"/>
      <c r="AB19" s="1101"/>
      <c r="AC19" s="1101"/>
      <c r="AD19" s="1101"/>
      <c r="AE19" s="1102"/>
      <c r="AF19" s="1094"/>
      <c r="AG19" s="1095"/>
      <c r="AH19" s="1095"/>
      <c r="AI19" s="1095"/>
      <c r="AJ19" s="1096"/>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88"/>
      <c r="C20" s="1089"/>
      <c r="D20" s="1089"/>
      <c r="E20" s="1089"/>
      <c r="F20" s="1089"/>
      <c r="G20" s="1089"/>
      <c r="H20" s="1089"/>
      <c r="I20" s="1089"/>
      <c r="J20" s="1089"/>
      <c r="K20" s="1089"/>
      <c r="L20" s="1089"/>
      <c r="M20" s="1089"/>
      <c r="N20" s="1089"/>
      <c r="O20" s="1089"/>
      <c r="P20" s="1090"/>
      <c r="Q20" s="1100"/>
      <c r="R20" s="1101"/>
      <c r="S20" s="1101"/>
      <c r="T20" s="1101"/>
      <c r="U20" s="1101"/>
      <c r="V20" s="1101"/>
      <c r="W20" s="1101"/>
      <c r="X20" s="1101"/>
      <c r="Y20" s="1101"/>
      <c r="Z20" s="1101"/>
      <c r="AA20" s="1101"/>
      <c r="AB20" s="1101"/>
      <c r="AC20" s="1101"/>
      <c r="AD20" s="1101"/>
      <c r="AE20" s="1102"/>
      <c r="AF20" s="1094"/>
      <c r="AG20" s="1095"/>
      <c r="AH20" s="1095"/>
      <c r="AI20" s="1095"/>
      <c r="AJ20" s="1096"/>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88"/>
      <c r="C21" s="1089"/>
      <c r="D21" s="1089"/>
      <c r="E21" s="1089"/>
      <c r="F21" s="1089"/>
      <c r="G21" s="1089"/>
      <c r="H21" s="1089"/>
      <c r="I21" s="1089"/>
      <c r="J21" s="1089"/>
      <c r="K21" s="1089"/>
      <c r="L21" s="1089"/>
      <c r="M21" s="1089"/>
      <c r="N21" s="1089"/>
      <c r="O21" s="1089"/>
      <c r="P21" s="1090"/>
      <c r="Q21" s="1100"/>
      <c r="R21" s="1101"/>
      <c r="S21" s="1101"/>
      <c r="T21" s="1101"/>
      <c r="U21" s="1101"/>
      <c r="V21" s="1101"/>
      <c r="W21" s="1101"/>
      <c r="X21" s="1101"/>
      <c r="Y21" s="1101"/>
      <c r="Z21" s="1101"/>
      <c r="AA21" s="1101"/>
      <c r="AB21" s="1101"/>
      <c r="AC21" s="1101"/>
      <c r="AD21" s="1101"/>
      <c r="AE21" s="1102"/>
      <c r="AF21" s="1094"/>
      <c r="AG21" s="1095"/>
      <c r="AH21" s="1095"/>
      <c r="AI21" s="1095"/>
      <c r="AJ21" s="1096"/>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88"/>
      <c r="C22" s="1089"/>
      <c r="D22" s="1089"/>
      <c r="E22" s="1089"/>
      <c r="F22" s="1089"/>
      <c r="G22" s="1089"/>
      <c r="H22" s="1089"/>
      <c r="I22" s="1089"/>
      <c r="J22" s="1089"/>
      <c r="K22" s="1089"/>
      <c r="L22" s="1089"/>
      <c r="M22" s="1089"/>
      <c r="N22" s="1089"/>
      <c r="O22" s="1089"/>
      <c r="P22" s="1090"/>
      <c r="Q22" s="1138"/>
      <c r="R22" s="1139"/>
      <c r="S22" s="1139"/>
      <c r="T22" s="1139"/>
      <c r="U22" s="1139"/>
      <c r="V22" s="1139"/>
      <c r="W22" s="1139"/>
      <c r="X22" s="1139"/>
      <c r="Y22" s="1139"/>
      <c r="Z22" s="1139"/>
      <c r="AA22" s="1139"/>
      <c r="AB22" s="1139"/>
      <c r="AC22" s="1139"/>
      <c r="AD22" s="1139"/>
      <c r="AE22" s="1140"/>
      <c r="AF22" s="1094"/>
      <c r="AG22" s="1095"/>
      <c r="AH22" s="1095"/>
      <c r="AI22" s="1095"/>
      <c r="AJ22" s="1096"/>
      <c r="AK22" s="1134"/>
      <c r="AL22" s="1135"/>
      <c r="AM22" s="1135"/>
      <c r="AN22" s="1135"/>
      <c r="AO22" s="1135"/>
      <c r="AP22" s="1135"/>
      <c r="AQ22" s="1135"/>
      <c r="AR22" s="1135"/>
      <c r="AS22" s="1135"/>
      <c r="AT22" s="1135"/>
      <c r="AU22" s="1136"/>
      <c r="AV22" s="1136"/>
      <c r="AW22" s="1136"/>
      <c r="AX22" s="1136"/>
      <c r="AY22" s="1137"/>
      <c r="AZ22" s="1086" t="s">
        <v>397</v>
      </c>
      <c r="BA22" s="1086"/>
      <c r="BB22" s="1086"/>
      <c r="BC22" s="1086"/>
      <c r="BD22" s="1087"/>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398</v>
      </c>
      <c r="B23" s="1001" t="s">
        <v>399</v>
      </c>
      <c r="C23" s="1002"/>
      <c r="D23" s="1002"/>
      <c r="E23" s="1002"/>
      <c r="F23" s="1002"/>
      <c r="G23" s="1002"/>
      <c r="H23" s="1002"/>
      <c r="I23" s="1002"/>
      <c r="J23" s="1002"/>
      <c r="K23" s="1002"/>
      <c r="L23" s="1002"/>
      <c r="M23" s="1002"/>
      <c r="N23" s="1002"/>
      <c r="O23" s="1002"/>
      <c r="P23" s="1003"/>
      <c r="Q23" s="1125">
        <v>17973</v>
      </c>
      <c r="R23" s="1126"/>
      <c r="S23" s="1126"/>
      <c r="T23" s="1126"/>
      <c r="U23" s="1126"/>
      <c r="V23" s="1126">
        <v>17686</v>
      </c>
      <c r="W23" s="1126"/>
      <c r="X23" s="1126"/>
      <c r="Y23" s="1126"/>
      <c r="Z23" s="1126"/>
      <c r="AA23" s="1126">
        <v>287</v>
      </c>
      <c r="AB23" s="1126"/>
      <c r="AC23" s="1126"/>
      <c r="AD23" s="1126"/>
      <c r="AE23" s="1127"/>
      <c r="AF23" s="1128">
        <v>190</v>
      </c>
      <c r="AG23" s="1126"/>
      <c r="AH23" s="1126"/>
      <c r="AI23" s="1126"/>
      <c r="AJ23" s="1129"/>
      <c r="AK23" s="1130"/>
      <c r="AL23" s="1131"/>
      <c r="AM23" s="1131"/>
      <c r="AN23" s="1131"/>
      <c r="AO23" s="1131"/>
      <c r="AP23" s="1126">
        <v>17386</v>
      </c>
      <c r="AQ23" s="1126"/>
      <c r="AR23" s="1126"/>
      <c r="AS23" s="1126"/>
      <c r="AT23" s="1126"/>
      <c r="AU23" s="1132"/>
      <c r="AV23" s="1132"/>
      <c r="AW23" s="1132"/>
      <c r="AX23" s="1132"/>
      <c r="AY23" s="1133"/>
      <c r="AZ23" s="1122" t="s">
        <v>400</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401</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402</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376</v>
      </c>
      <c r="B26" s="1053"/>
      <c r="C26" s="1053"/>
      <c r="D26" s="1053"/>
      <c r="E26" s="1053"/>
      <c r="F26" s="1053"/>
      <c r="G26" s="1053"/>
      <c r="H26" s="1053"/>
      <c r="I26" s="1053"/>
      <c r="J26" s="1053"/>
      <c r="K26" s="1053"/>
      <c r="L26" s="1053"/>
      <c r="M26" s="1053"/>
      <c r="N26" s="1053"/>
      <c r="O26" s="1053"/>
      <c r="P26" s="1054"/>
      <c r="Q26" s="1058" t="s">
        <v>403</v>
      </c>
      <c r="R26" s="1059"/>
      <c r="S26" s="1059"/>
      <c r="T26" s="1059"/>
      <c r="U26" s="1060"/>
      <c r="V26" s="1058" t="s">
        <v>404</v>
      </c>
      <c r="W26" s="1059"/>
      <c r="X26" s="1059"/>
      <c r="Y26" s="1059"/>
      <c r="Z26" s="1060"/>
      <c r="AA26" s="1058" t="s">
        <v>405</v>
      </c>
      <c r="AB26" s="1059"/>
      <c r="AC26" s="1059"/>
      <c r="AD26" s="1059"/>
      <c r="AE26" s="1059"/>
      <c r="AF26" s="1116" t="s">
        <v>406</v>
      </c>
      <c r="AG26" s="1065"/>
      <c r="AH26" s="1065"/>
      <c r="AI26" s="1065"/>
      <c r="AJ26" s="1117"/>
      <c r="AK26" s="1059" t="s">
        <v>407</v>
      </c>
      <c r="AL26" s="1059"/>
      <c r="AM26" s="1059"/>
      <c r="AN26" s="1059"/>
      <c r="AO26" s="1060"/>
      <c r="AP26" s="1058" t="s">
        <v>408</v>
      </c>
      <c r="AQ26" s="1059"/>
      <c r="AR26" s="1059"/>
      <c r="AS26" s="1059"/>
      <c r="AT26" s="1060"/>
      <c r="AU26" s="1058" t="s">
        <v>409</v>
      </c>
      <c r="AV26" s="1059"/>
      <c r="AW26" s="1059"/>
      <c r="AX26" s="1059"/>
      <c r="AY26" s="1060"/>
      <c r="AZ26" s="1058" t="s">
        <v>410</v>
      </c>
      <c r="BA26" s="1059"/>
      <c r="BB26" s="1059"/>
      <c r="BC26" s="1059"/>
      <c r="BD26" s="1060"/>
      <c r="BE26" s="1058" t="s">
        <v>383</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411</v>
      </c>
      <c r="C28" s="1108"/>
      <c r="D28" s="1108"/>
      <c r="E28" s="1108"/>
      <c r="F28" s="1108"/>
      <c r="G28" s="1108"/>
      <c r="H28" s="1108"/>
      <c r="I28" s="1108"/>
      <c r="J28" s="1108"/>
      <c r="K28" s="1108"/>
      <c r="L28" s="1108"/>
      <c r="M28" s="1108"/>
      <c r="N28" s="1108"/>
      <c r="O28" s="1108"/>
      <c r="P28" s="1109"/>
      <c r="Q28" s="1110">
        <v>3058</v>
      </c>
      <c r="R28" s="1111"/>
      <c r="S28" s="1111"/>
      <c r="T28" s="1111"/>
      <c r="U28" s="1111"/>
      <c r="V28" s="1111">
        <v>3056</v>
      </c>
      <c r="W28" s="1111"/>
      <c r="X28" s="1111"/>
      <c r="Y28" s="1111"/>
      <c r="Z28" s="1111"/>
      <c r="AA28" s="1111">
        <v>2</v>
      </c>
      <c r="AB28" s="1111"/>
      <c r="AC28" s="1111"/>
      <c r="AD28" s="1111"/>
      <c r="AE28" s="1112"/>
      <c r="AF28" s="1113">
        <v>2</v>
      </c>
      <c r="AG28" s="1111"/>
      <c r="AH28" s="1111"/>
      <c r="AI28" s="1111"/>
      <c r="AJ28" s="1114"/>
      <c r="AK28" s="1115">
        <v>268</v>
      </c>
      <c r="AL28" s="1103"/>
      <c r="AM28" s="1103"/>
      <c r="AN28" s="1103"/>
      <c r="AO28" s="1103"/>
      <c r="AP28" s="1103"/>
      <c r="AQ28" s="1103"/>
      <c r="AR28" s="1103"/>
      <c r="AS28" s="1103"/>
      <c r="AT28" s="1103"/>
      <c r="AU28" s="1103"/>
      <c r="AV28" s="1103"/>
      <c r="AW28" s="1103"/>
      <c r="AX28" s="1103"/>
      <c r="AY28" s="1103"/>
      <c r="AZ28" s="1104"/>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88" t="s">
        <v>412</v>
      </c>
      <c r="C29" s="1089"/>
      <c r="D29" s="1089"/>
      <c r="E29" s="1089"/>
      <c r="F29" s="1089"/>
      <c r="G29" s="1089"/>
      <c r="H29" s="1089"/>
      <c r="I29" s="1089"/>
      <c r="J29" s="1089"/>
      <c r="K29" s="1089"/>
      <c r="L29" s="1089"/>
      <c r="M29" s="1089"/>
      <c r="N29" s="1089"/>
      <c r="O29" s="1089"/>
      <c r="P29" s="1090"/>
      <c r="Q29" s="1100">
        <v>68</v>
      </c>
      <c r="R29" s="1101"/>
      <c r="S29" s="1101"/>
      <c r="T29" s="1101"/>
      <c r="U29" s="1101"/>
      <c r="V29" s="1101">
        <v>68</v>
      </c>
      <c r="W29" s="1101"/>
      <c r="X29" s="1101"/>
      <c r="Y29" s="1101"/>
      <c r="Z29" s="1101"/>
      <c r="AA29" s="1101"/>
      <c r="AB29" s="1101"/>
      <c r="AC29" s="1101"/>
      <c r="AD29" s="1101"/>
      <c r="AE29" s="1102"/>
      <c r="AF29" s="1094"/>
      <c r="AG29" s="1095"/>
      <c r="AH29" s="1095"/>
      <c r="AI29" s="1095"/>
      <c r="AJ29" s="1096"/>
      <c r="AK29" s="1037">
        <v>27</v>
      </c>
      <c r="AL29" s="1028"/>
      <c r="AM29" s="1028"/>
      <c r="AN29" s="1028"/>
      <c r="AO29" s="1028"/>
      <c r="AP29" s="1028">
        <v>39</v>
      </c>
      <c r="AQ29" s="1028"/>
      <c r="AR29" s="1028"/>
      <c r="AS29" s="1028"/>
      <c r="AT29" s="1028"/>
      <c r="AU29" s="1028">
        <v>10</v>
      </c>
      <c r="AV29" s="1028"/>
      <c r="AW29" s="1028"/>
      <c r="AX29" s="1028"/>
      <c r="AY29" s="1028"/>
      <c r="AZ29" s="1099"/>
      <c r="BA29" s="1099"/>
      <c r="BB29" s="1099"/>
      <c r="BC29" s="1099"/>
      <c r="BD29" s="1099"/>
      <c r="BE29" s="1083"/>
      <c r="BF29" s="1083"/>
      <c r="BG29" s="1083"/>
      <c r="BH29" s="1083"/>
      <c r="BI29" s="1084"/>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88" t="s">
        <v>413</v>
      </c>
      <c r="C30" s="1089"/>
      <c r="D30" s="1089"/>
      <c r="E30" s="1089"/>
      <c r="F30" s="1089"/>
      <c r="G30" s="1089"/>
      <c r="H30" s="1089"/>
      <c r="I30" s="1089"/>
      <c r="J30" s="1089"/>
      <c r="K30" s="1089"/>
      <c r="L30" s="1089"/>
      <c r="M30" s="1089"/>
      <c r="N30" s="1089"/>
      <c r="O30" s="1089"/>
      <c r="P30" s="1090"/>
      <c r="Q30" s="1100">
        <v>2785</v>
      </c>
      <c r="R30" s="1101"/>
      <c r="S30" s="1101"/>
      <c r="T30" s="1101"/>
      <c r="U30" s="1101"/>
      <c r="V30" s="1101">
        <v>2733</v>
      </c>
      <c r="W30" s="1101"/>
      <c r="X30" s="1101"/>
      <c r="Y30" s="1101"/>
      <c r="Z30" s="1101"/>
      <c r="AA30" s="1101">
        <v>52</v>
      </c>
      <c r="AB30" s="1101"/>
      <c r="AC30" s="1101"/>
      <c r="AD30" s="1101"/>
      <c r="AE30" s="1102"/>
      <c r="AF30" s="1094">
        <v>52</v>
      </c>
      <c r="AG30" s="1095"/>
      <c r="AH30" s="1095"/>
      <c r="AI30" s="1095"/>
      <c r="AJ30" s="1096"/>
      <c r="AK30" s="1037">
        <v>433</v>
      </c>
      <c r="AL30" s="1028"/>
      <c r="AM30" s="1028"/>
      <c r="AN30" s="1028"/>
      <c r="AO30" s="1028"/>
      <c r="AP30" s="1028"/>
      <c r="AQ30" s="1028"/>
      <c r="AR30" s="1028"/>
      <c r="AS30" s="1028"/>
      <c r="AT30" s="1028"/>
      <c r="AU30" s="1028"/>
      <c r="AV30" s="1028"/>
      <c r="AW30" s="1028"/>
      <c r="AX30" s="1028"/>
      <c r="AY30" s="1028"/>
      <c r="AZ30" s="1099"/>
      <c r="BA30" s="1099"/>
      <c r="BB30" s="1099"/>
      <c r="BC30" s="1099"/>
      <c r="BD30" s="1099"/>
      <c r="BE30" s="1083"/>
      <c r="BF30" s="1083"/>
      <c r="BG30" s="1083"/>
      <c r="BH30" s="1083"/>
      <c r="BI30" s="1084"/>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88" t="s">
        <v>414</v>
      </c>
      <c r="C31" s="1089"/>
      <c r="D31" s="1089"/>
      <c r="E31" s="1089"/>
      <c r="F31" s="1089"/>
      <c r="G31" s="1089"/>
      <c r="H31" s="1089"/>
      <c r="I31" s="1089"/>
      <c r="J31" s="1089"/>
      <c r="K31" s="1089"/>
      <c r="L31" s="1089"/>
      <c r="M31" s="1089"/>
      <c r="N31" s="1089"/>
      <c r="O31" s="1089"/>
      <c r="P31" s="1090"/>
      <c r="Q31" s="1100">
        <v>416</v>
      </c>
      <c r="R31" s="1101"/>
      <c r="S31" s="1101"/>
      <c r="T31" s="1101"/>
      <c r="U31" s="1101"/>
      <c r="V31" s="1101">
        <v>410</v>
      </c>
      <c r="W31" s="1101"/>
      <c r="X31" s="1101"/>
      <c r="Y31" s="1101"/>
      <c r="Z31" s="1101"/>
      <c r="AA31" s="1101">
        <v>6</v>
      </c>
      <c r="AB31" s="1101"/>
      <c r="AC31" s="1101"/>
      <c r="AD31" s="1101"/>
      <c r="AE31" s="1102"/>
      <c r="AF31" s="1094">
        <v>6</v>
      </c>
      <c r="AG31" s="1095"/>
      <c r="AH31" s="1095"/>
      <c r="AI31" s="1095"/>
      <c r="AJ31" s="1096"/>
      <c r="AK31" s="1037">
        <v>124</v>
      </c>
      <c r="AL31" s="1028"/>
      <c r="AM31" s="1028"/>
      <c r="AN31" s="1028"/>
      <c r="AO31" s="1028"/>
      <c r="AP31" s="1028"/>
      <c r="AQ31" s="1028"/>
      <c r="AR31" s="1028"/>
      <c r="AS31" s="1028"/>
      <c r="AT31" s="1028"/>
      <c r="AU31" s="1028"/>
      <c r="AV31" s="1028"/>
      <c r="AW31" s="1028"/>
      <c r="AX31" s="1028"/>
      <c r="AY31" s="1028"/>
      <c r="AZ31" s="1099"/>
      <c r="BA31" s="1099"/>
      <c r="BB31" s="1099"/>
      <c r="BC31" s="1099"/>
      <c r="BD31" s="1099"/>
      <c r="BE31" s="1083"/>
      <c r="BF31" s="1083"/>
      <c r="BG31" s="1083"/>
      <c r="BH31" s="1083"/>
      <c r="BI31" s="1084"/>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88" t="s">
        <v>415</v>
      </c>
      <c r="C32" s="1089"/>
      <c r="D32" s="1089"/>
      <c r="E32" s="1089"/>
      <c r="F32" s="1089"/>
      <c r="G32" s="1089"/>
      <c r="H32" s="1089"/>
      <c r="I32" s="1089"/>
      <c r="J32" s="1089"/>
      <c r="K32" s="1089"/>
      <c r="L32" s="1089"/>
      <c r="M32" s="1089"/>
      <c r="N32" s="1089"/>
      <c r="O32" s="1089"/>
      <c r="P32" s="1090"/>
      <c r="Q32" s="1100">
        <v>431</v>
      </c>
      <c r="R32" s="1101"/>
      <c r="S32" s="1101"/>
      <c r="T32" s="1101"/>
      <c r="U32" s="1101"/>
      <c r="V32" s="1101">
        <v>431</v>
      </c>
      <c r="W32" s="1101"/>
      <c r="X32" s="1101"/>
      <c r="Y32" s="1101"/>
      <c r="Z32" s="1101"/>
      <c r="AA32" s="1101"/>
      <c r="AB32" s="1101"/>
      <c r="AC32" s="1101"/>
      <c r="AD32" s="1101"/>
      <c r="AE32" s="1102"/>
      <c r="AF32" s="1094"/>
      <c r="AG32" s="1095"/>
      <c r="AH32" s="1095"/>
      <c r="AI32" s="1095"/>
      <c r="AJ32" s="1096"/>
      <c r="AK32" s="1037">
        <v>122</v>
      </c>
      <c r="AL32" s="1028"/>
      <c r="AM32" s="1028"/>
      <c r="AN32" s="1028"/>
      <c r="AO32" s="1028"/>
      <c r="AP32" s="1028"/>
      <c r="AQ32" s="1028"/>
      <c r="AR32" s="1028"/>
      <c r="AS32" s="1028"/>
      <c r="AT32" s="1028"/>
      <c r="AU32" s="1028"/>
      <c r="AV32" s="1028"/>
      <c r="AW32" s="1028"/>
      <c r="AX32" s="1028"/>
      <c r="AY32" s="1028"/>
      <c r="AZ32" s="1099"/>
      <c r="BA32" s="1099"/>
      <c r="BB32" s="1099"/>
      <c r="BC32" s="1099"/>
      <c r="BD32" s="1099"/>
      <c r="BE32" s="1083"/>
      <c r="BF32" s="1083"/>
      <c r="BG32" s="1083"/>
      <c r="BH32" s="1083"/>
      <c r="BI32" s="1084"/>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88" t="s">
        <v>416</v>
      </c>
      <c r="C33" s="1089"/>
      <c r="D33" s="1089"/>
      <c r="E33" s="1089"/>
      <c r="F33" s="1089"/>
      <c r="G33" s="1089"/>
      <c r="H33" s="1089"/>
      <c r="I33" s="1089"/>
      <c r="J33" s="1089"/>
      <c r="K33" s="1089"/>
      <c r="L33" s="1089"/>
      <c r="M33" s="1089"/>
      <c r="N33" s="1089"/>
      <c r="O33" s="1089"/>
      <c r="P33" s="1090"/>
      <c r="Q33" s="1100">
        <v>403</v>
      </c>
      <c r="R33" s="1101"/>
      <c r="S33" s="1101"/>
      <c r="T33" s="1101"/>
      <c r="U33" s="1101"/>
      <c r="V33" s="1101">
        <v>385</v>
      </c>
      <c r="W33" s="1101"/>
      <c r="X33" s="1101"/>
      <c r="Y33" s="1101"/>
      <c r="Z33" s="1101"/>
      <c r="AA33" s="1101">
        <v>18</v>
      </c>
      <c r="AB33" s="1101"/>
      <c r="AC33" s="1101"/>
      <c r="AD33" s="1101"/>
      <c r="AE33" s="1102"/>
      <c r="AF33" s="1094">
        <v>470</v>
      </c>
      <c r="AG33" s="1095"/>
      <c r="AH33" s="1095"/>
      <c r="AI33" s="1095"/>
      <c r="AJ33" s="1096"/>
      <c r="AK33" s="1037">
        <v>103</v>
      </c>
      <c r="AL33" s="1028"/>
      <c r="AM33" s="1028"/>
      <c r="AN33" s="1028"/>
      <c r="AO33" s="1028"/>
      <c r="AP33" s="1028">
        <v>2074</v>
      </c>
      <c r="AQ33" s="1028"/>
      <c r="AR33" s="1028"/>
      <c r="AS33" s="1028"/>
      <c r="AT33" s="1028"/>
      <c r="AU33" s="1028">
        <v>1060</v>
      </c>
      <c r="AV33" s="1028"/>
      <c r="AW33" s="1028"/>
      <c r="AX33" s="1028"/>
      <c r="AY33" s="1028"/>
      <c r="AZ33" s="1099"/>
      <c r="BA33" s="1099"/>
      <c r="BB33" s="1099"/>
      <c r="BC33" s="1099"/>
      <c r="BD33" s="1099"/>
      <c r="BE33" s="1083" t="s">
        <v>417</v>
      </c>
      <c r="BF33" s="1083"/>
      <c r="BG33" s="1083"/>
      <c r="BH33" s="1083"/>
      <c r="BI33" s="1084"/>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88" t="s">
        <v>418</v>
      </c>
      <c r="C34" s="1089"/>
      <c r="D34" s="1089"/>
      <c r="E34" s="1089"/>
      <c r="F34" s="1089"/>
      <c r="G34" s="1089"/>
      <c r="H34" s="1089"/>
      <c r="I34" s="1089"/>
      <c r="J34" s="1089"/>
      <c r="K34" s="1089"/>
      <c r="L34" s="1089"/>
      <c r="M34" s="1089"/>
      <c r="N34" s="1089"/>
      <c r="O34" s="1089"/>
      <c r="P34" s="1090"/>
      <c r="Q34" s="1100">
        <v>1927</v>
      </c>
      <c r="R34" s="1101"/>
      <c r="S34" s="1101"/>
      <c r="T34" s="1101"/>
      <c r="U34" s="1101"/>
      <c r="V34" s="1101">
        <v>2067</v>
      </c>
      <c r="W34" s="1101"/>
      <c r="X34" s="1101"/>
      <c r="Y34" s="1101"/>
      <c r="Z34" s="1101"/>
      <c r="AA34" s="1101">
        <v>-140</v>
      </c>
      <c r="AB34" s="1101"/>
      <c r="AC34" s="1101"/>
      <c r="AD34" s="1101"/>
      <c r="AE34" s="1102"/>
      <c r="AF34" s="1094">
        <v>379</v>
      </c>
      <c r="AG34" s="1095"/>
      <c r="AH34" s="1095"/>
      <c r="AI34" s="1095"/>
      <c r="AJ34" s="1096"/>
      <c r="AK34" s="1037">
        <v>320</v>
      </c>
      <c r="AL34" s="1028"/>
      <c r="AM34" s="1028"/>
      <c r="AN34" s="1028"/>
      <c r="AO34" s="1028"/>
      <c r="AP34" s="1028">
        <v>1337</v>
      </c>
      <c r="AQ34" s="1028"/>
      <c r="AR34" s="1028"/>
      <c r="AS34" s="1028"/>
      <c r="AT34" s="1028"/>
      <c r="AU34" s="1028">
        <v>853</v>
      </c>
      <c r="AV34" s="1028"/>
      <c r="AW34" s="1028"/>
      <c r="AX34" s="1028"/>
      <c r="AY34" s="1028"/>
      <c r="AZ34" s="1099"/>
      <c r="BA34" s="1099"/>
      <c r="BB34" s="1099"/>
      <c r="BC34" s="1099"/>
      <c r="BD34" s="1099"/>
      <c r="BE34" s="1083" t="s">
        <v>419</v>
      </c>
      <c r="BF34" s="1083"/>
      <c r="BG34" s="1083"/>
      <c r="BH34" s="1083"/>
      <c r="BI34" s="1084"/>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88" t="s">
        <v>420</v>
      </c>
      <c r="C35" s="1089"/>
      <c r="D35" s="1089"/>
      <c r="E35" s="1089"/>
      <c r="F35" s="1089"/>
      <c r="G35" s="1089"/>
      <c r="H35" s="1089"/>
      <c r="I35" s="1089"/>
      <c r="J35" s="1089"/>
      <c r="K35" s="1089"/>
      <c r="L35" s="1089"/>
      <c r="M35" s="1089"/>
      <c r="N35" s="1089"/>
      <c r="O35" s="1089"/>
      <c r="P35" s="1090"/>
      <c r="Q35" s="1100">
        <v>560</v>
      </c>
      <c r="R35" s="1101"/>
      <c r="S35" s="1101"/>
      <c r="T35" s="1101"/>
      <c r="U35" s="1101"/>
      <c r="V35" s="1101">
        <v>471</v>
      </c>
      <c r="W35" s="1101"/>
      <c r="X35" s="1101"/>
      <c r="Y35" s="1101"/>
      <c r="Z35" s="1101"/>
      <c r="AA35" s="1101">
        <v>89</v>
      </c>
      <c r="AB35" s="1101"/>
      <c r="AC35" s="1101"/>
      <c r="AD35" s="1101"/>
      <c r="AE35" s="1102"/>
      <c r="AF35" s="1094"/>
      <c r="AG35" s="1095"/>
      <c r="AH35" s="1095"/>
      <c r="AI35" s="1095"/>
      <c r="AJ35" s="1096"/>
      <c r="AK35" s="1037">
        <v>277</v>
      </c>
      <c r="AL35" s="1028"/>
      <c r="AM35" s="1028"/>
      <c r="AN35" s="1028"/>
      <c r="AO35" s="1028"/>
      <c r="AP35" s="1028">
        <v>1750</v>
      </c>
      <c r="AQ35" s="1028"/>
      <c r="AR35" s="1028"/>
      <c r="AS35" s="1028"/>
      <c r="AT35" s="1028"/>
      <c r="AU35" s="1028">
        <v>1740</v>
      </c>
      <c r="AV35" s="1028"/>
      <c r="AW35" s="1028"/>
      <c r="AX35" s="1028"/>
      <c r="AY35" s="1028"/>
      <c r="AZ35" s="1099"/>
      <c r="BA35" s="1099"/>
      <c r="BB35" s="1099"/>
      <c r="BC35" s="1099"/>
      <c r="BD35" s="1099"/>
      <c r="BE35" s="1083" t="s">
        <v>421</v>
      </c>
      <c r="BF35" s="1083"/>
      <c r="BG35" s="1083"/>
      <c r="BH35" s="1083"/>
      <c r="BI35" s="1084"/>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88" t="s">
        <v>422</v>
      </c>
      <c r="C36" s="1089"/>
      <c r="D36" s="1089"/>
      <c r="E36" s="1089"/>
      <c r="F36" s="1089"/>
      <c r="G36" s="1089"/>
      <c r="H36" s="1089"/>
      <c r="I36" s="1089"/>
      <c r="J36" s="1089"/>
      <c r="K36" s="1089"/>
      <c r="L36" s="1089"/>
      <c r="M36" s="1089"/>
      <c r="N36" s="1089"/>
      <c r="O36" s="1089"/>
      <c r="P36" s="1090"/>
      <c r="Q36" s="1100">
        <v>45</v>
      </c>
      <c r="R36" s="1101"/>
      <c r="S36" s="1101"/>
      <c r="T36" s="1101"/>
      <c r="U36" s="1101"/>
      <c r="V36" s="1101">
        <v>45</v>
      </c>
      <c r="W36" s="1101"/>
      <c r="X36" s="1101"/>
      <c r="Y36" s="1101"/>
      <c r="Z36" s="1101"/>
      <c r="AA36" s="1101"/>
      <c r="AB36" s="1101"/>
      <c r="AC36" s="1101"/>
      <c r="AD36" s="1101"/>
      <c r="AE36" s="1102"/>
      <c r="AF36" s="1094"/>
      <c r="AG36" s="1095"/>
      <c r="AH36" s="1095"/>
      <c r="AI36" s="1095"/>
      <c r="AJ36" s="1096"/>
      <c r="AK36" s="1037">
        <v>38</v>
      </c>
      <c r="AL36" s="1028"/>
      <c r="AM36" s="1028"/>
      <c r="AN36" s="1028"/>
      <c r="AO36" s="1028"/>
      <c r="AP36" s="1028">
        <v>203</v>
      </c>
      <c r="AQ36" s="1028"/>
      <c r="AR36" s="1028"/>
      <c r="AS36" s="1028"/>
      <c r="AT36" s="1028"/>
      <c r="AU36" s="1028">
        <v>203</v>
      </c>
      <c r="AV36" s="1028"/>
      <c r="AW36" s="1028"/>
      <c r="AX36" s="1028"/>
      <c r="AY36" s="1028"/>
      <c r="AZ36" s="1099"/>
      <c r="BA36" s="1099"/>
      <c r="BB36" s="1099"/>
      <c r="BC36" s="1099"/>
      <c r="BD36" s="1099"/>
      <c r="BE36" s="1083" t="s">
        <v>423</v>
      </c>
      <c r="BF36" s="1083"/>
      <c r="BG36" s="1083"/>
      <c r="BH36" s="1083"/>
      <c r="BI36" s="1084"/>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88"/>
      <c r="C37" s="1089"/>
      <c r="D37" s="1089"/>
      <c r="E37" s="1089"/>
      <c r="F37" s="1089"/>
      <c r="G37" s="1089"/>
      <c r="H37" s="1089"/>
      <c r="I37" s="1089"/>
      <c r="J37" s="1089"/>
      <c r="K37" s="1089"/>
      <c r="L37" s="1089"/>
      <c r="M37" s="1089"/>
      <c r="N37" s="1089"/>
      <c r="O37" s="1089"/>
      <c r="P37" s="1090"/>
      <c r="Q37" s="1100"/>
      <c r="R37" s="1101"/>
      <c r="S37" s="1101"/>
      <c r="T37" s="1101"/>
      <c r="U37" s="1101"/>
      <c r="V37" s="1101"/>
      <c r="W37" s="1101"/>
      <c r="X37" s="1101"/>
      <c r="Y37" s="1101"/>
      <c r="Z37" s="1101"/>
      <c r="AA37" s="1101"/>
      <c r="AB37" s="1101"/>
      <c r="AC37" s="1101"/>
      <c r="AD37" s="1101"/>
      <c r="AE37" s="1102"/>
      <c r="AF37" s="1094"/>
      <c r="AG37" s="1095"/>
      <c r="AH37" s="1095"/>
      <c r="AI37" s="1095"/>
      <c r="AJ37" s="1096"/>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3"/>
      <c r="BF37" s="1083"/>
      <c r="BG37" s="1083"/>
      <c r="BH37" s="1083"/>
      <c r="BI37" s="1084"/>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88"/>
      <c r="C38" s="1089"/>
      <c r="D38" s="1089"/>
      <c r="E38" s="1089"/>
      <c r="F38" s="1089"/>
      <c r="G38" s="1089"/>
      <c r="H38" s="1089"/>
      <c r="I38" s="1089"/>
      <c r="J38" s="1089"/>
      <c r="K38" s="1089"/>
      <c r="L38" s="1089"/>
      <c r="M38" s="1089"/>
      <c r="N38" s="1089"/>
      <c r="O38" s="1089"/>
      <c r="P38" s="1090"/>
      <c r="Q38" s="1100"/>
      <c r="R38" s="1101"/>
      <c r="S38" s="1101"/>
      <c r="T38" s="1101"/>
      <c r="U38" s="1101"/>
      <c r="V38" s="1101"/>
      <c r="W38" s="1101"/>
      <c r="X38" s="1101"/>
      <c r="Y38" s="1101"/>
      <c r="Z38" s="1101"/>
      <c r="AA38" s="1101"/>
      <c r="AB38" s="1101"/>
      <c r="AC38" s="1101"/>
      <c r="AD38" s="1101"/>
      <c r="AE38" s="1102"/>
      <c r="AF38" s="1094"/>
      <c r="AG38" s="1095"/>
      <c r="AH38" s="1095"/>
      <c r="AI38" s="1095"/>
      <c r="AJ38" s="1096"/>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3"/>
      <c r="BF38" s="1083"/>
      <c r="BG38" s="1083"/>
      <c r="BH38" s="1083"/>
      <c r="BI38" s="1084"/>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88"/>
      <c r="C39" s="1089"/>
      <c r="D39" s="1089"/>
      <c r="E39" s="1089"/>
      <c r="F39" s="1089"/>
      <c r="G39" s="1089"/>
      <c r="H39" s="1089"/>
      <c r="I39" s="1089"/>
      <c r="J39" s="1089"/>
      <c r="K39" s="1089"/>
      <c r="L39" s="1089"/>
      <c r="M39" s="1089"/>
      <c r="N39" s="1089"/>
      <c r="O39" s="1089"/>
      <c r="P39" s="1090"/>
      <c r="Q39" s="1100"/>
      <c r="R39" s="1101"/>
      <c r="S39" s="1101"/>
      <c r="T39" s="1101"/>
      <c r="U39" s="1101"/>
      <c r="V39" s="1101"/>
      <c r="W39" s="1101"/>
      <c r="X39" s="1101"/>
      <c r="Y39" s="1101"/>
      <c r="Z39" s="1101"/>
      <c r="AA39" s="1101"/>
      <c r="AB39" s="1101"/>
      <c r="AC39" s="1101"/>
      <c r="AD39" s="1101"/>
      <c r="AE39" s="1102"/>
      <c r="AF39" s="1094"/>
      <c r="AG39" s="1095"/>
      <c r="AH39" s="1095"/>
      <c r="AI39" s="1095"/>
      <c r="AJ39" s="1096"/>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3"/>
      <c r="BF39" s="1083"/>
      <c r="BG39" s="1083"/>
      <c r="BH39" s="1083"/>
      <c r="BI39" s="1084"/>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88"/>
      <c r="C40" s="1089"/>
      <c r="D40" s="1089"/>
      <c r="E40" s="1089"/>
      <c r="F40" s="1089"/>
      <c r="G40" s="1089"/>
      <c r="H40" s="1089"/>
      <c r="I40" s="1089"/>
      <c r="J40" s="1089"/>
      <c r="K40" s="1089"/>
      <c r="L40" s="1089"/>
      <c r="M40" s="1089"/>
      <c r="N40" s="1089"/>
      <c r="O40" s="1089"/>
      <c r="P40" s="1090"/>
      <c r="Q40" s="1100"/>
      <c r="R40" s="1101"/>
      <c r="S40" s="1101"/>
      <c r="T40" s="1101"/>
      <c r="U40" s="1101"/>
      <c r="V40" s="1101"/>
      <c r="W40" s="1101"/>
      <c r="X40" s="1101"/>
      <c r="Y40" s="1101"/>
      <c r="Z40" s="1101"/>
      <c r="AA40" s="1101"/>
      <c r="AB40" s="1101"/>
      <c r="AC40" s="1101"/>
      <c r="AD40" s="1101"/>
      <c r="AE40" s="1102"/>
      <c r="AF40" s="1094"/>
      <c r="AG40" s="1095"/>
      <c r="AH40" s="1095"/>
      <c r="AI40" s="1095"/>
      <c r="AJ40" s="1096"/>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3"/>
      <c r="BF40" s="1083"/>
      <c r="BG40" s="1083"/>
      <c r="BH40" s="1083"/>
      <c r="BI40" s="1084"/>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88"/>
      <c r="C41" s="1089"/>
      <c r="D41" s="1089"/>
      <c r="E41" s="1089"/>
      <c r="F41" s="1089"/>
      <c r="G41" s="1089"/>
      <c r="H41" s="1089"/>
      <c r="I41" s="1089"/>
      <c r="J41" s="1089"/>
      <c r="K41" s="1089"/>
      <c r="L41" s="1089"/>
      <c r="M41" s="1089"/>
      <c r="N41" s="1089"/>
      <c r="O41" s="1089"/>
      <c r="P41" s="1090"/>
      <c r="Q41" s="1100"/>
      <c r="R41" s="1101"/>
      <c r="S41" s="1101"/>
      <c r="T41" s="1101"/>
      <c r="U41" s="1101"/>
      <c r="V41" s="1101"/>
      <c r="W41" s="1101"/>
      <c r="X41" s="1101"/>
      <c r="Y41" s="1101"/>
      <c r="Z41" s="1101"/>
      <c r="AA41" s="1101"/>
      <c r="AB41" s="1101"/>
      <c r="AC41" s="1101"/>
      <c r="AD41" s="1101"/>
      <c r="AE41" s="1102"/>
      <c r="AF41" s="1094"/>
      <c r="AG41" s="1095"/>
      <c r="AH41" s="1095"/>
      <c r="AI41" s="1095"/>
      <c r="AJ41" s="1096"/>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3"/>
      <c r="BF41" s="1083"/>
      <c r="BG41" s="1083"/>
      <c r="BH41" s="1083"/>
      <c r="BI41" s="1084"/>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88"/>
      <c r="C42" s="1089"/>
      <c r="D42" s="1089"/>
      <c r="E42" s="1089"/>
      <c r="F42" s="1089"/>
      <c r="G42" s="1089"/>
      <c r="H42" s="1089"/>
      <c r="I42" s="1089"/>
      <c r="J42" s="1089"/>
      <c r="K42" s="1089"/>
      <c r="L42" s="1089"/>
      <c r="M42" s="1089"/>
      <c r="N42" s="1089"/>
      <c r="O42" s="1089"/>
      <c r="P42" s="1090"/>
      <c r="Q42" s="1100"/>
      <c r="R42" s="1101"/>
      <c r="S42" s="1101"/>
      <c r="T42" s="1101"/>
      <c r="U42" s="1101"/>
      <c r="V42" s="1101"/>
      <c r="W42" s="1101"/>
      <c r="X42" s="1101"/>
      <c r="Y42" s="1101"/>
      <c r="Z42" s="1101"/>
      <c r="AA42" s="1101"/>
      <c r="AB42" s="1101"/>
      <c r="AC42" s="1101"/>
      <c r="AD42" s="1101"/>
      <c r="AE42" s="1102"/>
      <c r="AF42" s="1094"/>
      <c r="AG42" s="1095"/>
      <c r="AH42" s="1095"/>
      <c r="AI42" s="1095"/>
      <c r="AJ42" s="1096"/>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3"/>
      <c r="BF42" s="1083"/>
      <c r="BG42" s="1083"/>
      <c r="BH42" s="1083"/>
      <c r="BI42" s="1084"/>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88"/>
      <c r="C43" s="1089"/>
      <c r="D43" s="1089"/>
      <c r="E43" s="1089"/>
      <c r="F43" s="1089"/>
      <c r="G43" s="1089"/>
      <c r="H43" s="1089"/>
      <c r="I43" s="1089"/>
      <c r="J43" s="1089"/>
      <c r="K43" s="1089"/>
      <c r="L43" s="1089"/>
      <c r="M43" s="1089"/>
      <c r="N43" s="1089"/>
      <c r="O43" s="1089"/>
      <c r="P43" s="1090"/>
      <c r="Q43" s="1100"/>
      <c r="R43" s="1101"/>
      <c r="S43" s="1101"/>
      <c r="T43" s="1101"/>
      <c r="U43" s="1101"/>
      <c r="V43" s="1101"/>
      <c r="W43" s="1101"/>
      <c r="X43" s="1101"/>
      <c r="Y43" s="1101"/>
      <c r="Z43" s="1101"/>
      <c r="AA43" s="1101"/>
      <c r="AB43" s="1101"/>
      <c r="AC43" s="1101"/>
      <c r="AD43" s="1101"/>
      <c r="AE43" s="1102"/>
      <c r="AF43" s="1094"/>
      <c r="AG43" s="1095"/>
      <c r="AH43" s="1095"/>
      <c r="AI43" s="1095"/>
      <c r="AJ43" s="1096"/>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3"/>
      <c r="BF43" s="1083"/>
      <c r="BG43" s="1083"/>
      <c r="BH43" s="1083"/>
      <c r="BI43" s="1084"/>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88"/>
      <c r="C44" s="1089"/>
      <c r="D44" s="1089"/>
      <c r="E44" s="1089"/>
      <c r="F44" s="1089"/>
      <c r="G44" s="1089"/>
      <c r="H44" s="1089"/>
      <c r="I44" s="1089"/>
      <c r="J44" s="1089"/>
      <c r="K44" s="1089"/>
      <c r="L44" s="1089"/>
      <c r="M44" s="1089"/>
      <c r="N44" s="1089"/>
      <c r="O44" s="1089"/>
      <c r="P44" s="1090"/>
      <c r="Q44" s="1100"/>
      <c r="R44" s="1101"/>
      <c r="S44" s="1101"/>
      <c r="T44" s="1101"/>
      <c r="U44" s="1101"/>
      <c r="V44" s="1101"/>
      <c r="W44" s="1101"/>
      <c r="X44" s="1101"/>
      <c r="Y44" s="1101"/>
      <c r="Z44" s="1101"/>
      <c r="AA44" s="1101"/>
      <c r="AB44" s="1101"/>
      <c r="AC44" s="1101"/>
      <c r="AD44" s="1101"/>
      <c r="AE44" s="1102"/>
      <c r="AF44" s="1094"/>
      <c r="AG44" s="1095"/>
      <c r="AH44" s="1095"/>
      <c r="AI44" s="1095"/>
      <c r="AJ44" s="1096"/>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3"/>
      <c r="BF44" s="1083"/>
      <c r="BG44" s="1083"/>
      <c r="BH44" s="1083"/>
      <c r="BI44" s="1084"/>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88"/>
      <c r="C45" s="1089"/>
      <c r="D45" s="1089"/>
      <c r="E45" s="1089"/>
      <c r="F45" s="1089"/>
      <c r="G45" s="1089"/>
      <c r="H45" s="1089"/>
      <c r="I45" s="1089"/>
      <c r="J45" s="1089"/>
      <c r="K45" s="1089"/>
      <c r="L45" s="1089"/>
      <c r="M45" s="1089"/>
      <c r="N45" s="1089"/>
      <c r="O45" s="1089"/>
      <c r="P45" s="1090"/>
      <c r="Q45" s="1100"/>
      <c r="R45" s="1101"/>
      <c r="S45" s="1101"/>
      <c r="T45" s="1101"/>
      <c r="U45" s="1101"/>
      <c r="V45" s="1101"/>
      <c r="W45" s="1101"/>
      <c r="X45" s="1101"/>
      <c r="Y45" s="1101"/>
      <c r="Z45" s="1101"/>
      <c r="AA45" s="1101"/>
      <c r="AB45" s="1101"/>
      <c r="AC45" s="1101"/>
      <c r="AD45" s="1101"/>
      <c r="AE45" s="1102"/>
      <c r="AF45" s="1094"/>
      <c r="AG45" s="1095"/>
      <c r="AH45" s="1095"/>
      <c r="AI45" s="1095"/>
      <c r="AJ45" s="1096"/>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3"/>
      <c r="BF45" s="1083"/>
      <c r="BG45" s="1083"/>
      <c r="BH45" s="1083"/>
      <c r="BI45" s="1084"/>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88"/>
      <c r="C46" s="1089"/>
      <c r="D46" s="1089"/>
      <c r="E46" s="1089"/>
      <c r="F46" s="1089"/>
      <c r="G46" s="1089"/>
      <c r="H46" s="1089"/>
      <c r="I46" s="1089"/>
      <c r="J46" s="1089"/>
      <c r="K46" s="1089"/>
      <c r="L46" s="1089"/>
      <c r="M46" s="1089"/>
      <c r="N46" s="1089"/>
      <c r="O46" s="1089"/>
      <c r="P46" s="1090"/>
      <c r="Q46" s="1100"/>
      <c r="R46" s="1101"/>
      <c r="S46" s="1101"/>
      <c r="T46" s="1101"/>
      <c r="U46" s="1101"/>
      <c r="V46" s="1101"/>
      <c r="W46" s="1101"/>
      <c r="X46" s="1101"/>
      <c r="Y46" s="1101"/>
      <c r="Z46" s="1101"/>
      <c r="AA46" s="1101"/>
      <c r="AB46" s="1101"/>
      <c r="AC46" s="1101"/>
      <c r="AD46" s="1101"/>
      <c r="AE46" s="1102"/>
      <c r="AF46" s="1094"/>
      <c r="AG46" s="1095"/>
      <c r="AH46" s="1095"/>
      <c r="AI46" s="1095"/>
      <c r="AJ46" s="1096"/>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3"/>
      <c r="BF46" s="1083"/>
      <c r="BG46" s="1083"/>
      <c r="BH46" s="1083"/>
      <c r="BI46" s="1084"/>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88"/>
      <c r="C47" s="1089"/>
      <c r="D47" s="1089"/>
      <c r="E47" s="1089"/>
      <c r="F47" s="1089"/>
      <c r="G47" s="1089"/>
      <c r="H47" s="1089"/>
      <c r="I47" s="1089"/>
      <c r="J47" s="1089"/>
      <c r="K47" s="1089"/>
      <c r="L47" s="1089"/>
      <c r="M47" s="1089"/>
      <c r="N47" s="1089"/>
      <c r="O47" s="1089"/>
      <c r="P47" s="1090"/>
      <c r="Q47" s="1100"/>
      <c r="R47" s="1101"/>
      <c r="S47" s="1101"/>
      <c r="T47" s="1101"/>
      <c r="U47" s="1101"/>
      <c r="V47" s="1101"/>
      <c r="W47" s="1101"/>
      <c r="X47" s="1101"/>
      <c r="Y47" s="1101"/>
      <c r="Z47" s="1101"/>
      <c r="AA47" s="1101"/>
      <c r="AB47" s="1101"/>
      <c r="AC47" s="1101"/>
      <c r="AD47" s="1101"/>
      <c r="AE47" s="1102"/>
      <c r="AF47" s="1094"/>
      <c r="AG47" s="1095"/>
      <c r="AH47" s="1095"/>
      <c r="AI47" s="1095"/>
      <c r="AJ47" s="1096"/>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3"/>
      <c r="BF47" s="1083"/>
      <c r="BG47" s="1083"/>
      <c r="BH47" s="1083"/>
      <c r="BI47" s="1084"/>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88"/>
      <c r="C48" s="1089"/>
      <c r="D48" s="1089"/>
      <c r="E48" s="1089"/>
      <c r="F48" s="1089"/>
      <c r="G48" s="1089"/>
      <c r="H48" s="1089"/>
      <c r="I48" s="1089"/>
      <c r="J48" s="1089"/>
      <c r="K48" s="1089"/>
      <c r="L48" s="1089"/>
      <c r="M48" s="1089"/>
      <c r="N48" s="1089"/>
      <c r="O48" s="1089"/>
      <c r="P48" s="1090"/>
      <c r="Q48" s="1100"/>
      <c r="R48" s="1101"/>
      <c r="S48" s="1101"/>
      <c r="T48" s="1101"/>
      <c r="U48" s="1101"/>
      <c r="V48" s="1101"/>
      <c r="W48" s="1101"/>
      <c r="X48" s="1101"/>
      <c r="Y48" s="1101"/>
      <c r="Z48" s="1101"/>
      <c r="AA48" s="1101"/>
      <c r="AB48" s="1101"/>
      <c r="AC48" s="1101"/>
      <c r="AD48" s="1101"/>
      <c r="AE48" s="1102"/>
      <c r="AF48" s="1094"/>
      <c r="AG48" s="1095"/>
      <c r="AH48" s="1095"/>
      <c r="AI48" s="1095"/>
      <c r="AJ48" s="1096"/>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3"/>
      <c r="BF48" s="1083"/>
      <c r="BG48" s="1083"/>
      <c r="BH48" s="1083"/>
      <c r="BI48" s="1084"/>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88"/>
      <c r="C49" s="1089"/>
      <c r="D49" s="1089"/>
      <c r="E49" s="1089"/>
      <c r="F49" s="1089"/>
      <c r="G49" s="1089"/>
      <c r="H49" s="1089"/>
      <c r="I49" s="1089"/>
      <c r="J49" s="1089"/>
      <c r="K49" s="1089"/>
      <c r="L49" s="1089"/>
      <c r="M49" s="1089"/>
      <c r="N49" s="1089"/>
      <c r="O49" s="1089"/>
      <c r="P49" s="1090"/>
      <c r="Q49" s="1100"/>
      <c r="R49" s="1101"/>
      <c r="S49" s="1101"/>
      <c r="T49" s="1101"/>
      <c r="U49" s="1101"/>
      <c r="V49" s="1101"/>
      <c r="W49" s="1101"/>
      <c r="X49" s="1101"/>
      <c r="Y49" s="1101"/>
      <c r="Z49" s="1101"/>
      <c r="AA49" s="1101"/>
      <c r="AB49" s="1101"/>
      <c r="AC49" s="1101"/>
      <c r="AD49" s="1101"/>
      <c r="AE49" s="1102"/>
      <c r="AF49" s="1094"/>
      <c r="AG49" s="1095"/>
      <c r="AH49" s="1095"/>
      <c r="AI49" s="1095"/>
      <c r="AJ49" s="1096"/>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3"/>
      <c r="BF49" s="1083"/>
      <c r="BG49" s="1083"/>
      <c r="BH49" s="1083"/>
      <c r="BI49" s="1084"/>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88"/>
      <c r="C50" s="1089"/>
      <c r="D50" s="1089"/>
      <c r="E50" s="1089"/>
      <c r="F50" s="1089"/>
      <c r="G50" s="1089"/>
      <c r="H50" s="1089"/>
      <c r="I50" s="1089"/>
      <c r="J50" s="1089"/>
      <c r="K50" s="1089"/>
      <c r="L50" s="1089"/>
      <c r="M50" s="1089"/>
      <c r="N50" s="1089"/>
      <c r="O50" s="1089"/>
      <c r="P50" s="1090"/>
      <c r="Q50" s="1091"/>
      <c r="R50" s="1092"/>
      <c r="S50" s="1092"/>
      <c r="T50" s="1092"/>
      <c r="U50" s="1092"/>
      <c r="V50" s="1092"/>
      <c r="W50" s="1092"/>
      <c r="X50" s="1092"/>
      <c r="Y50" s="1092"/>
      <c r="Z50" s="1092"/>
      <c r="AA50" s="1092"/>
      <c r="AB50" s="1092"/>
      <c r="AC50" s="1092"/>
      <c r="AD50" s="1092"/>
      <c r="AE50" s="1093"/>
      <c r="AF50" s="1094"/>
      <c r="AG50" s="1095"/>
      <c r="AH50" s="1095"/>
      <c r="AI50" s="1095"/>
      <c r="AJ50" s="1096"/>
      <c r="AK50" s="1097"/>
      <c r="AL50" s="1092"/>
      <c r="AM50" s="1092"/>
      <c r="AN50" s="1092"/>
      <c r="AO50" s="1092"/>
      <c r="AP50" s="1092"/>
      <c r="AQ50" s="1092"/>
      <c r="AR50" s="1092"/>
      <c r="AS50" s="1092"/>
      <c r="AT50" s="1092"/>
      <c r="AU50" s="1092"/>
      <c r="AV50" s="1092"/>
      <c r="AW50" s="1092"/>
      <c r="AX50" s="1092"/>
      <c r="AY50" s="1092"/>
      <c r="AZ50" s="1098"/>
      <c r="BA50" s="1098"/>
      <c r="BB50" s="1098"/>
      <c r="BC50" s="1098"/>
      <c r="BD50" s="1098"/>
      <c r="BE50" s="1083"/>
      <c r="BF50" s="1083"/>
      <c r="BG50" s="1083"/>
      <c r="BH50" s="1083"/>
      <c r="BI50" s="1084"/>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88"/>
      <c r="C51" s="1089"/>
      <c r="D51" s="1089"/>
      <c r="E51" s="1089"/>
      <c r="F51" s="1089"/>
      <c r="G51" s="1089"/>
      <c r="H51" s="1089"/>
      <c r="I51" s="1089"/>
      <c r="J51" s="1089"/>
      <c r="K51" s="1089"/>
      <c r="L51" s="1089"/>
      <c r="M51" s="1089"/>
      <c r="N51" s="1089"/>
      <c r="O51" s="1089"/>
      <c r="P51" s="1090"/>
      <c r="Q51" s="1091"/>
      <c r="R51" s="1092"/>
      <c r="S51" s="1092"/>
      <c r="T51" s="1092"/>
      <c r="U51" s="1092"/>
      <c r="V51" s="1092"/>
      <c r="W51" s="1092"/>
      <c r="X51" s="1092"/>
      <c r="Y51" s="1092"/>
      <c r="Z51" s="1092"/>
      <c r="AA51" s="1092"/>
      <c r="AB51" s="1092"/>
      <c r="AC51" s="1092"/>
      <c r="AD51" s="1092"/>
      <c r="AE51" s="1093"/>
      <c r="AF51" s="1094"/>
      <c r="AG51" s="1095"/>
      <c r="AH51" s="1095"/>
      <c r="AI51" s="1095"/>
      <c r="AJ51" s="1096"/>
      <c r="AK51" s="1097"/>
      <c r="AL51" s="1092"/>
      <c r="AM51" s="1092"/>
      <c r="AN51" s="1092"/>
      <c r="AO51" s="1092"/>
      <c r="AP51" s="1092"/>
      <c r="AQ51" s="1092"/>
      <c r="AR51" s="1092"/>
      <c r="AS51" s="1092"/>
      <c r="AT51" s="1092"/>
      <c r="AU51" s="1092"/>
      <c r="AV51" s="1092"/>
      <c r="AW51" s="1092"/>
      <c r="AX51" s="1092"/>
      <c r="AY51" s="1092"/>
      <c r="AZ51" s="1098"/>
      <c r="BA51" s="1098"/>
      <c r="BB51" s="1098"/>
      <c r="BC51" s="1098"/>
      <c r="BD51" s="1098"/>
      <c r="BE51" s="1083"/>
      <c r="BF51" s="1083"/>
      <c r="BG51" s="1083"/>
      <c r="BH51" s="1083"/>
      <c r="BI51" s="1084"/>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88"/>
      <c r="C52" s="1089"/>
      <c r="D52" s="1089"/>
      <c r="E52" s="1089"/>
      <c r="F52" s="1089"/>
      <c r="G52" s="1089"/>
      <c r="H52" s="1089"/>
      <c r="I52" s="1089"/>
      <c r="J52" s="1089"/>
      <c r="K52" s="1089"/>
      <c r="L52" s="1089"/>
      <c r="M52" s="1089"/>
      <c r="N52" s="1089"/>
      <c r="O52" s="1089"/>
      <c r="P52" s="1090"/>
      <c r="Q52" s="1091"/>
      <c r="R52" s="1092"/>
      <c r="S52" s="1092"/>
      <c r="T52" s="1092"/>
      <c r="U52" s="1092"/>
      <c r="V52" s="1092"/>
      <c r="W52" s="1092"/>
      <c r="X52" s="1092"/>
      <c r="Y52" s="1092"/>
      <c r="Z52" s="1092"/>
      <c r="AA52" s="1092"/>
      <c r="AB52" s="1092"/>
      <c r="AC52" s="1092"/>
      <c r="AD52" s="1092"/>
      <c r="AE52" s="1093"/>
      <c r="AF52" s="1094"/>
      <c r="AG52" s="1095"/>
      <c r="AH52" s="1095"/>
      <c r="AI52" s="1095"/>
      <c r="AJ52" s="1096"/>
      <c r="AK52" s="1097"/>
      <c r="AL52" s="1092"/>
      <c r="AM52" s="1092"/>
      <c r="AN52" s="1092"/>
      <c r="AO52" s="1092"/>
      <c r="AP52" s="1092"/>
      <c r="AQ52" s="1092"/>
      <c r="AR52" s="1092"/>
      <c r="AS52" s="1092"/>
      <c r="AT52" s="1092"/>
      <c r="AU52" s="1092"/>
      <c r="AV52" s="1092"/>
      <c r="AW52" s="1092"/>
      <c r="AX52" s="1092"/>
      <c r="AY52" s="1092"/>
      <c r="AZ52" s="1098"/>
      <c r="BA52" s="1098"/>
      <c r="BB52" s="1098"/>
      <c r="BC52" s="1098"/>
      <c r="BD52" s="1098"/>
      <c r="BE52" s="1083"/>
      <c r="BF52" s="1083"/>
      <c r="BG52" s="1083"/>
      <c r="BH52" s="1083"/>
      <c r="BI52" s="1084"/>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88"/>
      <c r="C53" s="1089"/>
      <c r="D53" s="1089"/>
      <c r="E53" s="1089"/>
      <c r="F53" s="1089"/>
      <c r="G53" s="1089"/>
      <c r="H53" s="1089"/>
      <c r="I53" s="1089"/>
      <c r="J53" s="1089"/>
      <c r="K53" s="1089"/>
      <c r="L53" s="1089"/>
      <c r="M53" s="1089"/>
      <c r="N53" s="1089"/>
      <c r="O53" s="1089"/>
      <c r="P53" s="1090"/>
      <c r="Q53" s="1091"/>
      <c r="R53" s="1092"/>
      <c r="S53" s="1092"/>
      <c r="T53" s="1092"/>
      <c r="U53" s="1092"/>
      <c r="V53" s="1092"/>
      <c r="W53" s="1092"/>
      <c r="X53" s="1092"/>
      <c r="Y53" s="1092"/>
      <c r="Z53" s="1092"/>
      <c r="AA53" s="1092"/>
      <c r="AB53" s="1092"/>
      <c r="AC53" s="1092"/>
      <c r="AD53" s="1092"/>
      <c r="AE53" s="1093"/>
      <c r="AF53" s="1094"/>
      <c r="AG53" s="1095"/>
      <c r="AH53" s="1095"/>
      <c r="AI53" s="1095"/>
      <c r="AJ53" s="1096"/>
      <c r="AK53" s="1097"/>
      <c r="AL53" s="1092"/>
      <c r="AM53" s="1092"/>
      <c r="AN53" s="1092"/>
      <c r="AO53" s="1092"/>
      <c r="AP53" s="1092"/>
      <c r="AQ53" s="1092"/>
      <c r="AR53" s="1092"/>
      <c r="AS53" s="1092"/>
      <c r="AT53" s="1092"/>
      <c r="AU53" s="1092"/>
      <c r="AV53" s="1092"/>
      <c r="AW53" s="1092"/>
      <c r="AX53" s="1092"/>
      <c r="AY53" s="1092"/>
      <c r="AZ53" s="1098"/>
      <c r="BA53" s="1098"/>
      <c r="BB53" s="1098"/>
      <c r="BC53" s="1098"/>
      <c r="BD53" s="1098"/>
      <c r="BE53" s="1083"/>
      <c r="BF53" s="1083"/>
      <c r="BG53" s="1083"/>
      <c r="BH53" s="1083"/>
      <c r="BI53" s="1084"/>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88"/>
      <c r="C54" s="1089"/>
      <c r="D54" s="1089"/>
      <c r="E54" s="1089"/>
      <c r="F54" s="1089"/>
      <c r="G54" s="1089"/>
      <c r="H54" s="1089"/>
      <c r="I54" s="1089"/>
      <c r="J54" s="1089"/>
      <c r="K54" s="1089"/>
      <c r="L54" s="1089"/>
      <c r="M54" s="1089"/>
      <c r="N54" s="1089"/>
      <c r="O54" s="1089"/>
      <c r="P54" s="1090"/>
      <c r="Q54" s="1091"/>
      <c r="R54" s="1092"/>
      <c r="S54" s="1092"/>
      <c r="T54" s="1092"/>
      <c r="U54" s="1092"/>
      <c r="V54" s="1092"/>
      <c r="W54" s="1092"/>
      <c r="X54" s="1092"/>
      <c r="Y54" s="1092"/>
      <c r="Z54" s="1092"/>
      <c r="AA54" s="1092"/>
      <c r="AB54" s="1092"/>
      <c r="AC54" s="1092"/>
      <c r="AD54" s="1092"/>
      <c r="AE54" s="1093"/>
      <c r="AF54" s="1094"/>
      <c r="AG54" s="1095"/>
      <c r="AH54" s="1095"/>
      <c r="AI54" s="1095"/>
      <c r="AJ54" s="1096"/>
      <c r="AK54" s="1097"/>
      <c r="AL54" s="1092"/>
      <c r="AM54" s="1092"/>
      <c r="AN54" s="1092"/>
      <c r="AO54" s="1092"/>
      <c r="AP54" s="1092"/>
      <c r="AQ54" s="1092"/>
      <c r="AR54" s="1092"/>
      <c r="AS54" s="1092"/>
      <c r="AT54" s="1092"/>
      <c r="AU54" s="1092"/>
      <c r="AV54" s="1092"/>
      <c r="AW54" s="1092"/>
      <c r="AX54" s="1092"/>
      <c r="AY54" s="1092"/>
      <c r="AZ54" s="1098"/>
      <c r="BA54" s="1098"/>
      <c r="BB54" s="1098"/>
      <c r="BC54" s="1098"/>
      <c r="BD54" s="1098"/>
      <c r="BE54" s="1083"/>
      <c r="BF54" s="1083"/>
      <c r="BG54" s="1083"/>
      <c r="BH54" s="1083"/>
      <c r="BI54" s="1084"/>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88"/>
      <c r="C55" s="1089"/>
      <c r="D55" s="1089"/>
      <c r="E55" s="1089"/>
      <c r="F55" s="1089"/>
      <c r="G55" s="1089"/>
      <c r="H55" s="1089"/>
      <c r="I55" s="1089"/>
      <c r="J55" s="1089"/>
      <c r="K55" s="1089"/>
      <c r="L55" s="1089"/>
      <c r="M55" s="1089"/>
      <c r="N55" s="1089"/>
      <c r="O55" s="1089"/>
      <c r="P55" s="1090"/>
      <c r="Q55" s="1091"/>
      <c r="R55" s="1092"/>
      <c r="S55" s="1092"/>
      <c r="T55" s="1092"/>
      <c r="U55" s="1092"/>
      <c r="V55" s="1092"/>
      <c r="W55" s="1092"/>
      <c r="X55" s="1092"/>
      <c r="Y55" s="1092"/>
      <c r="Z55" s="1092"/>
      <c r="AA55" s="1092"/>
      <c r="AB55" s="1092"/>
      <c r="AC55" s="1092"/>
      <c r="AD55" s="1092"/>
      <c r="AE55" s="1093"/>
      <c r="AF55" s="1094"/>
      <c r="AG55" s="1095"/>
      <c r="AH55" s="1095"/>
      <c r="AI55" s="1095"/>
      <c r="AJ55" s="1096"/>
      <c r="AK55" s="1097"/>
      <c r="AL55" s="1092"/>
      <c r="AM55" s="1092"/>
      <c r="AN55" s="1092"/>
      <c r="AO55" s="1092"/>
      <c r="AP55" s="1092"/>
      <c r="AQ55" s="1092"/>
      <c r="AR55" s="1092"/>
      <c r="AS55" s="1092"/>
      <c r="AT55" s="1092"/>
      <c r="AU55" s="1092"/>
      <c r="AV55" s="1092"/>
      <c r="AW55" s="1092"/>
      <c r="AX55" s="1092"/>
      <c r="AY55" s="1092"/>
      <c r="AZ55" s="1098"/>
      <c r="BA55" s="1098"/>
      <c r="BB55" s="1098"/>
      <c r="BC55" s="1098"/>
      <c r="BD55" s="1098"/>
      <c r="BE55" s="1083"/>
      <c r="BF55" s="1083"/>
      <c r="BG55" s="1083"/>
      <c r="BH55" s="1083"/>
      <c r="BI55" s="1084"/>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88"/>
      <c r="C56" s="1089"/>
      <c r="D56" s="1089"/>
      <c r="E56" s="1089"/>
      <c r="F56" s="1089"/>
      <c r="G56" s="1089"/>
      <c r="H56" s="1089"/>
      <c r="I56" s="1089"/>
      <c r="J56" s="1089"/>
      <c r="K56" s="1089"/>
      <c r="L56" s="1089"/>
      <c r="M56" s="1089"/>
      <c r="N56" s="1089"/>
      <c r="O56" s="1089"/>
      <c r="P56" s="1090"/>
      <c r="Q56" s="1091"/>
      <c r="R56" s="1092"/>
      <c r="S56" s="1092"/>
      <c r="T56" s="1092"/>
      <c r="U56" s="1092"/>
      <c r="V56" s="1092"/>
      <c r="W56" s="1092"/>
      <c r="X56" s="1092"/>
      <c r="Y56" s="1092"/>
      <c r="Z56" s="1092"/>
      <c r="AA56" s="1092"/>
      <c r="AB56" s="1092"/>
      <c r="AC56" s="1092"/>
      <c r="AD56" s="1092"/>
      <c r="AE56" s="1093"/>
      <c r="AF56" s="1094"/>
      <c r="AG56" s="1095"/>
      <c r="AH56" s="1095"/>
      <c r="AI56" s="1095"/>
      <c r="AJ56" s="1096"/>
      <c r="AK56" s="1097"/>
      <c r="AL56" s="1092"/>
      <c r="AM56" s="1092"/>
      <c r="AN56" s="1092"/>
      <c r="AO56" s="1092"/>
      <c r="AP56" s="1092"/>
      <c r="AQ56" s="1092"/>
      <c r="AR56" s="1092"/>
      <c r="AS56" s="1092"/>
      <c r="AT56" s="1092"/>
      <c r="AU56" s="1092"/>
      <c r="AV56" s="1092"/>
      <c r="AW56" s="1092"/>
      <c r="AX56" s="1092"/>
      <c r="AY56" s="1092"/>
      <c r="AZ56" s="1098"/>
      <c r="BA56" s="1098"/>
      <c r="BB56" s="1098"/>
      <c r="BC56" s="1098"/>
      <c r="BD56" s="1098"/>
      <c r="BE56" s="1083"/>
      <c r="BF56" s="1083"/>
      <c r="BG56" s="1083"/>
      <c r="BH56" s="1083"/>
      <c r="BI56" s="1084"/>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88"/>
      <c r="C57" s="1089"/>
      <c r="D57" s="1089"/>
      <c r="E57" s="1089"/>
      <c r="F57" s="1089"/>
      <c r="G57" s="1089"/>
      <c r="H57" s="1089"/>
      <c r="I57" s="1089"/>
      <c r="J57" s="1089"/>
      <c r="K57" s="1089"/>
      <c r="L57" s="1089"/>
      <c r="M57" s="1089"/>
      <c r="N57" s="1089"/>
      <c r="O57" s="1089"/>
      <c r="P57" s="1090"/>
      <c r="Q57" s="1091"/>
      <c r="R57" s="1092"/>
      <c r="S57" s="1092"/>
      <c r="T57" s="1092"/>
      <c r="U57" s="1092"/>
      <c r="V57" s="1092"/>
      <c r="W57" s="1092"/>
      <c r="X57" s="1092"/>
      <c r="Y57" s="1092"/>
      <c r="Z57" s="1092"/>
      <c r="AA57" s="1092"/>
      <c r="AB57" s="1092"/>
      <c r="AC57" s="1092"/>
      <c r="AD57" s="1092"/>
      <c r="AE57" s="1093"/>
      <c r="AF57" s="1094"/>
      <c r="AG57" s="1095"/>
      <c r="AH57" s="1095"/>
      <c r="AI57" s="1095"/>
      <c r="AJ57" s="1096"/>
      <c r="AK57" s="1097"/>
      <c r="AL57" s="1092"/>
      <c r="AM57" s="1092"/>
      <c r="AN57" s="1092"/>
      <c r="AO57" s="1092"/>
      <c r="AP57" s="1092"/>
      <c r="AQ57" s="1092"/>
      <c r="AR57" s="1092"/>
      <c r="AS57" s="1092"/>
      <c r="AT57" s="1092"/>
      <c r="AU57" s="1092"/>
      <c r="AV57" s="1092"/>
      <c r="AW57" s="1092"/>
      <c r="AX57" s="1092"/>
      <c r="AY57" s="1092"/>
      <c r="AZ57" s="1098"/>
      <c r="BA57" s="1098"/>
      <c r="BB57" s="1098"/>
      <c r="BC57" s="1098"/>
      <c r="BD57" s="1098"/>
      <c r="BE57" s="1083"/>
      <c r="BF57" s="1083"/>
      <c r="BG57" s="1083"/>
      <c r="BH57" s="1083"/>
      <c r="BI57" s="1084"/>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88"/>
      <c r="C58" s="1089"/>
      <c r="D58" s="1089"/>
      <c r="E58" s="1089"/>
      <c r="F58" s="1089"/>
      <c r="G58" s="1089"/>
      <c r="H58" s="1089"/>
      <c r="I58" s="1089"/>
      <c r="J58" s="1089"/>
      <c r="K58" s="1089"/>
      <c r="L58" s="1089"/>
      <c r="M58" s="1089"/>
      <c r="N58" s="1089"/>
      <c r="O58" s="1089"/>
      <c r="P58" s="1090"/>
      <c r="Q58" s="1091"/>
      <c r="R58" s="1092"/>
      <c r="S58" s="1092"/>
      <c r="T58" s="1092"/>
      <c r="U58" s="1092"/>
      <c r="V58" s="1092"/>
      <c r="W58" s="1092"/>
      <c r="X58" s="1092"/>
      <c r="Y58" s="1092"/>
      <c r="Z58" s="1092"/>
      <c r="AA58" s="1092"/>
      <c r="AB58" s="1092"/>
      <c r="AC58" s="1092"/>
      <c r="AD58" s="1092"/>
      <c r="AE58" s="1093"/>
      <c r="AF58" s="1094"/>
      <c r="AG58" s="1095"/>
      <c r="AH58" s="1095"/>
      <c r="AI58" s="1095"/>
      <c r="AJ58" s="1096"/>
      <c r="AK58" s="1097"/>
      <c r="AL58" s="1092"/>
      <c r="AM58" s="1092"/>
      <c r="AN58" s="1092"/>
      <c r="AO58" s="1092"/>
      <c r="AP58" s="1092"/>
      <c r="AQ58" s="1092"/>
      <c r="AR58" s="1092"/>
      <c r="AS58" s="1092"/>
      <c r="AT58" s="1092"/>
      <c r="AU58" s="1092"/>
      <c r="AV58" s="1092"/>
      <c r="AW58" s="1092"/>
      <c r="AX58" s="1092"/>
      <c r="AY58" s="1092"/>
      <c r="AZ58" s="1098"/>
      <c r="BA58" s="1098"/>
      <c r="BB58" s="1098"/>
      <c r="BC58" s="1098"/>
      <c r="BD58" s="1098"/>
      <c r="BE58" s="1083"/>
      <c r="BF58" s="1083"/>
      <c r="BG58" s="1083"/>
      <c r="BH58" s="1083"/>
      <c r="BI58" s="1084"/>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88"/>
      <c r="C59" s="1089"/>
      <c r="D59" s="1089"/>
      <c r="E59" s="1089"/>
      <c r="F59" s="1089"/>
      <c r="G59" s="1089"/>
      <c r="H59" s="1089"/>
      <c r="I59" s="1089"/>
      <c r="J59" s="1089"/>
      <c r="K59" s="1089"/>
      <c r="L59" s="1089"/>
      <c r="M59" s="1089"/>
      <c r="N59" s="1089"/>
      <c r="O59" s="1089"/>
      <c r="P59" s="1090"/>
      <c r="Q59" s="1091"/>
      <c r="R59" s="1092"/>
      <c r="S59" s="1092"/>
      <c r="T59" s="1092"/>
      <c r="U59" s="1092"/>
      <c r="V59" s="1092"/>
      <c r="W59" s="1092"/>
      <c r="X59" s="1092"/>
      <c r="Y59" s="1092"/>
      <c r="Z59" s="1092"/>
      <c r="AA59" s="1092"/>
      <c r="AB59" s="1092"/>
      <c r="AC59" s="1092"/>
      <c r="AD59" s="1092"/>
      <c r="AE59" s="1093"/>
      <c r="AF59" s="1094"/>
      <c r="AG59" s="1095"/>
      <c r="AH59" s="1095"/>
      <c r="AI59" s="1095"/>
      <c r="AJ59" s="1096"/>
      <c r="AK59" s="1097"/>
      <c r="AL59" s="1092"/>
      <c r="AM59" s="1092"/>
      <c r="AN59" s="1092"/>
      <c r="AO59" s="1092"/>
      <c r="AP59" s="1092"/>
      <c r="AQ59" s="1092"/>
      <c r="AR59" s="1092"/>
      <c r="AS59" s="1092"/>
      <c r="AT59" s="1092"/>
      <c r="AU59" s="1092"/>
      <c r="AV59" s="1092"/>
      <c r="AW59" s="1092"/>
      <c r="AX59" s="1092"/>
      <c r="AY59" s="1092"/>
      <c r="AZ59" s="1098"/>
      <c r="BA59" s="1098"/>
      <c r="BB59" s="1098"/>
      <c r="BC59" s="1098"/>
      <c r="BD59" s="1098"/>
      <c r="BE59" s="1083"/>
      <c r="BF59" s="1083"/>
      <c r="BG59" s="1083"/>
      <c r="BH59" s="1083"/>
      <c r="BI59" s="1084"/>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88"/>
      <c r="C60" s="1089"/>
      <c r="D60" s="1089"/>
      <c r="E60" s="1089"/>
      <c r="F60" s="1089"/>
      <c r="G60" s="1089"/>
      <c r="H60" s="1089"/>
      <c r="I60" s="1089"/>
      <c r="J60" s="1089"/>
      <c r="K60" s="1089"/>
      <c r="L60" s="1089"/>
      <c r="M60" s="1089"/>
      <c r="N60" s="1089"/>
      <c r="O60" s="1089"/>
      <c r="P60" s="1090"/>
      <c r="Q60" s="1091"/>
      <c r="R60" s="1092"/>
      <c r="S60" s="1092"/>
      <c r="T60" s="1092"/>
      <c r="U60" s="1092"/>
      <c r="V60" s="1092"/>
      <c r="W60" s="1092"/>
      <c r="X60" s="1092"/>
      <c r="Y60" s="1092"/>
      <c r="Z60" s="1092"/>
      <c r="AA60" s="1092"/>
      <c r="AB60" s="1092"/>
      <c r="AC60" s="1092"/>
      <c r="AD60" s="1092"/>
      <c r="AE60" s="1093"/>
      <c r="AF60" s="1094"/>
      <c r="AG60" s="1095"/>
      <c r="AH60" s="1095"/>
      <c r="AI60" s="1095"/>
      <c r="AJ60" s="1096"/>
      <c r="AK60" s="1097"/>
      <c r="AL60" s="1092"/>
      <c r="AM60" s="1092"/>
      <c r="AN60" s="1092"/>
      <c r="AO60" s="1092"/>
      <c r="AP60" s="1092"/>
      <c r="AQ60" s="1092"/>
      <c r="AR60" s="1092"/>
      <c r="AS60" s="1092"/>
      <c r="AT60" s="1092"/>
      <c r="AU60" s="1092"/>
      <c r="AV60" s="1092"/>
      <c r="AW60" s="1092"/>
      <c r="AX60" s="1092"/>
      <c r="AY60" s="1092"/>
      <c r="AZ60" s="1098"/>
      <c r="BA60" s="1098"/>
      <c r="BB60" s="1098"/>
      <c r="BC60" s="1098"/>
      <c r="BD60" s="1098"/>
      <c r="BE60" s="1083"/>
      <c r="BF60" s="1083"/>
      <c r="BG60" s="1083"/>
      <c r="BH60" s="1083"/>
      <c r="BI60" s="1084"/>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88"/>
      <c r="C61" s="1089"/>
      <c r="D61" s="1089"/>
      <c r="E61" s="1089"/>
      <c r="F61" s="1089"/>
      <c r="G61" s="1089"/>
      <c r="H61" s="1089"/>
      <c r="I61" s="1089"/>
      <c r="J61" s="1089"/>
      <c r="K61" s="1089"/>
      <c r="L61" s="1089"/>
      <c r="M61" s="1089"/>
      <c r="N61" s="1089"/>
      <c r="O61" s="1089"/>
      <c r="P61" s="1090"/>
      <c r="Q61" s="1091"/>
      <c r="R61" s="1092"/>
      <c r="S61" s="1092"/>
      <c r="T61" s="1092"/>
      <c r="U61" s="1092"/>
      <c r="V61" s="1092"/>
      <c r="W61" s="1092"/>
      <c r="X61" s="1092"/>
      <c r="Y61" s="1092"/>
      <c r="Z61" s="1092"/>
      <c r="AA61" s="1092"/>
      <c r="AB61" s="1092"/>
      <c r="AC61" s="1092"/>
      <c r="AD61" s="1092"/>
      <c r="AE61" s="1093"/>
      <c r="AF61" s="1094"/>
      <c r="AG61" s="1095"/>
      <c r="AH61" s="1095"/>
      <c r="AI61" s="1095"/>
      <c r="AJ61" s="1096"/>
      <c r="AK61" s="1097"/>
      <c r="AL61" s="1092"/>
      <c r="AM61" s="1092"/>
      <c r="AN61" s="1092"/>
      <c r="AO61" s="1092"/>
      <c r="AP61" s="1092"/>
      <c r="AQ61" s="1092"/>
      <c r="AR61" s="1092"/>
      <c r="AS61" s="1092"/>
      <c r="AT61" s="1092"/>
      <c r="AU61" s="1092"/>
      <c r="AV61" s="1092"/>
      <c r="AW61" s="1092"/>
      <c r="AX61" s="1092"/>
      <c r="AY61" s="1092"/>
      <c r="AZ61" s="1098"/>
      <c r="BA61" s="1098"/>
      <c r="BB61" s="1098"/>
      <c r="BC61" s="1098"/>
      <c r="BD61" s="1098"/>
      <c r="BE61" s="1083"/>
      <c r="BF61" s="1083"/>
      <c r="BG61" s="1083"/>
      <c r="BH61" s="1083"/>
      <c r="BI61" s="1084"/>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88"/>
      <c r="C62" s="1089"/>
      <c r="D62" s="1089"/>
      <c r="E62" s="1089"/>
      <c r="F62" s="1089"/>
      <c r="G62" s="1089"/>
      <c r="H62" s="1089"/>
      <c r="I62" s="1089"/>
      <c r="J62" s="1089"/>
      <c r="K62" s="1089"/>
      <c r="L62" s="1089"/>
      <c r="M62" s="1089"/>
      <c r="N62" s="1089"/>
      <c r="O62" s="1089"/>
      <c r="P62" s="1090"/>
      <c r="Q62" s="1091"/>
      <c r="R62" s="1092"/>
      <c r="S62" s="1092"/>
      <c r="T62" s="1092"/>
      <c r="U62" s="1092"/>
      <c r="V62" s="1092"/>
      <c r="W62" s="1092"/>
      <c r="X62" s="1092"/>
      <c r="Y62" s="1092"/>
      <c r="Z62" s="1092"/>
      <c r="AA62" s="1092"/>
      <c r="AB62" s="1092"/>
      <c r="AC62" s="1092"/>
      <c r="AD62" s="1092"/>
      <c r="AE62" s="1093"/>
      <c r="AF62" s="1094"/>
      <c r="AG62" s="1095"/>
      <c r="AH62" s="1095"/>
      <c r="AI62" s="1095"/>
      <c r="AJ62" s="1096"/>
      <c r="AK62" s="1097"/>
      <c r="AL62" s="1092"/>
      <c r="AM62" s="1092"/>
      <c r="AN62" s="1092"/>
      <c r="AO62" s="1092"/>
      <c r="AP62" s="1092"/>
      <c r="AQ62" s="1092"/>
      <c r="AR62" s="1092"/>
      <c r="AS62" s="1092"/>
      <c r="AT62" s="1092"/>
      <c r="AU62" s="1092"/>
      <c r="AV62" s="1092"/>
      <c r="AW62" s="1092"/>
      <c r="AX62" s="1092"/>
      <c r="AY62" s="1092"/>
      <c r="AZ62" s="1098"/>
      <c r="BA62" s="1098"/>
      <c r="BB62" s="1098"/>
      <c r="BC62" s="1098"/>
      <c r="BD62" s="1098"/>
      <c r="BE62" s="1083"/>
      <c r="BF62" s="1083"/>
      <c r="BG62" s="1083"/>
      <c r="BH62" s="1083"/>
      <c r="BI62" s="1084"/>
      <c r="BJ62" s="1085" t="s">
        <v>424</v>
      </c>
      <c r="BK62" s="1086"/>
      <c r="BL62" s="1086"/>
      <c r="BM62" s="1086"/>
      <c r="BN62" s="1087"/>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398</v>
      </c>
      <c r="B63" s="1001" t="s">
        <v>425</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79"/>
      <c r="AF63" s="1080">
        <v>909</v>
      </c>
      <c r="AG63" s="1016"/>
      <c r="AH63" s="1016"/>
      <c r="AI63" s="1016"/>
      <c r="AJ63" s="1081"/>
      <c r="AK63" s="1082"/>
      <c r="AL63" s="1020"/>
      <c r="AM63" s="1020"/>
      <c r="AN63" s="1020"/>
      <c r="AO63" s="1020"/>
      <c r="AP63" s="1016">
        <v>5403</v>
      </c>
      <c r="AQ63" s="1016"/>
      <c r="AR63" s="1016"/>
      <c r="AS63" s="1016"/>
      <c r="AT63" s="1016"/>
      <c r="AU63" s="1016">
        <v>3866</v>
      </c>
      <c r="AV63" s="1016"/>
      <c r="AW63" s="1016"/>
      <c r="AX63" s="1016"/>
      <c r="AY63" s="1016"/>
      <c r="AZ63" s="1076"/>
      <c r="BA63" s="1076"/>
      <c r="BB63" s="1076"/>
      <c r="BC63" s="1076"/>
      <c r="BD63" s="1076"/>
      <c r="BE63" s="1017"/>
      <c r="BF63" s="1017"/>
      <c r="BG63" s="1017"/>
      <c r="BH63" s="1017"/>
      <c r="BI63" s="1018"/>
      <c r="BJ63" s="1077" t="s">
        <v>426</v>
      </c>
      <c r="BK63" s="1008"/>
      <c r="BL63" s="1008"/>
      <c r="BM63" s="1008"/>
      <c r="BN63" s="1078"/>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427</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428</v>
      </c>
      <c r="B66" s="1053"/>
      <c r="C66" s="1053"/>
      <c r="D66" s="1053"/>
      <c r="E66" s="1053"/>
      <c r="F66" s="1053"/>
      <c r="G66" s="1053"/>
      <c r="H66" s="1053"/>
      <c r="I66" s="1053"/>
      <c r="J66" s="1053"/>
      <c r="K66" s="1053"/>
      <c r="L66" s="1053"/>
      <c r="M66" s="1053"/>
      <c r="N66" s="1053"/>
      <c r="O66" s="1053"/>
      <c r="P66" s="1054"/>
      <c r="Q66" s="1058" t="s">
        <v>429</v>
      </c>
      <c r="R66" s="1059"/>
      <c r="S66" s="1059"/>
      <c r="T66" s="1059"/>
      <c r="U66" s="1060"/>
      <c r="V66" s="1058" t="s">
        <v>404</v>
      </c>
      <c r="W66" s="1059"/>
      <c r="X66" s="1059"/>
      <c r="Y66" s="1059"/>
      <c r="Z66" s="1060"/>
      <c r="AA66" s="1058" t="s">
        <v>430</v>
      </c>
      <c r="AB66" s="1059"/>
      <c r="AC66" s="1059"/>
      <c r="AD66" s="1059"/>
      <c r="AE66" s="1060"/>
      <c r="AF66" s="1064" t="s">
        <v>431</v>
      </c>
      <c r="AG66" s="1065"/>
      <c r="AH66" s="1065"/>
      <c r="AI66" s="1065"/>
      <c r="AJ66" s="1066"/>
      <c r="AK66" s="1058" t="s">
        <v>432</v>
      </c>
      <c r="AL66" s="1053"/>
      <c r="AM66" s="1053"/>
      <c r="AN66" s="1053"/>
      <c r="AO66" s="1054"/>
      <c r="AP66" s="1058" t="s">
        <v>433</v>
      </c>
      <c r="AQ66" s="1059"/>
      <c r="AR66" s="1059"/>
      <c r="AS66" s="1059"/>
      <c r="AT66" s="1060"/>
      <c r="AU66" s="1058" t="s">
        <v>434</v>
      </c>
      <c r="AV66" s="1059"/>
      <c r="AW66" s="1059"/>
      <c r="AX66" s="1059"/>
      <c r="AY66" s="1060"/>
      <c r="AZ66" s="1058" t="s">
        <v>383</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610</v>
      </c>
      <c r="C68" s="1043"/>
      <c r="D68" s="1043"/>
      <c r="E68" s="1043"/>
      <c r="F68" s="1043"/>
      <c r="G68" s="1043"/>
      <c r="H68" s="1043"/>
      <c r="I68" s="1043"/>
      <c r="J68" s="1043"/>
      <c r="K68" s="1043"/>
      <c r="L68" s="1043"/>
      <c r="M68" s="1043"/>
      <c r="N68" s="1043"/>
      <c r="O68" s="1043"/>
      <c r="P68" s="1044"/>
      <c r="Q68" s="1045">
        <v>250</v>
      </c>
      <c r="R68" s="1039"/>
      <c r="S68" s="1039"/>
      <c r="T68" s="1039"/>
      <c r="U68" s="1039"/>
      <c r="V68" s="1039">
        <v>208</v>
      </c>
      <c r="W68" s="1039"/>
      <c r="X68" s="1039"/>
      <c r="Y68" s="1039"/>
      <c r="Z68" s="1039"/>
      <c r="AA68" s="1039">
        <v>41</v>
      </c>
      <c r="AB68" s="1039"/>
      <c r="AC68" s="1039"/>
      <c r="AD68" s="1039"/>
      <c r="AE68" s="1039"/>
      <c r="AF68" s="1039">
        <v>41</v>
      </c>
      <c r="AG68" s="1039"/>
      <c r="AH68" s="1039"/>
      <c r="AI68" s="1039"/>
      <c r="AJ68" s="1039"/>
      <c r="AK68" s="1039"/>
      <c r="AL68" s="1039"/>
      <c r="AM68" s="1039"/>
      <c r="AN68" s="1039"/>
      <c r="AO68" s="1039"/>
      <c r="AP68" s="1039"/>
      <c r="AQ68" s="1039"/>
      <c r="AR68" s="1039"/>
      <c r="AS68" s="1039"/>
      <c r="AT68" s="1039"/>
      <c r="AU68" s="1039"/>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611</v>
      </c>
      <c r="C69" s="1032"/>
      <c r="D69" s="1032"/>
      <c r="E69" s="1032"/>
      <c r="F69" s="1032"/>
      <c r="G69" s="1032"/>
      <c r="H69" s="1032"/>
      <c r="I69" s="1032"/>
      <c r="J69" s="1032"/>
      <c r="K69" s="1032"/>
      <c r="L69" s="1032"/>
      <c r="M69" s="1032"/>
      <c r="N69" s="1032"/>
      <c r="O69" s="1032"/>
      <c r="P69" s="1033"/>
      <c r="Q69" s="1034">
        <v>544</v>
      </c>
      <c r="R69" s="1028"/>
      <c r="S69" s="1028"/>
      <c r="T69" s="1028"/>
      <c r="U69" s="1028"/>
      <c r="V69" s="1028">
        <v>520</v>
      </c>
      <c r="W69" s="1028"/>
      <c r="X69" s="1028"/>
      <c r="Y69" s="1028"/>
      <c r="Z69" s="1028"/>
      <c r="AA69" s="1028">
        <v>23</v>
      </c>
      <c r="AB69" s="1028"/>
      <c r="AC69" s="1028"/>
      <c r="AD69" s="1028"/>
      <c r="AE69" s="1028"/>
      <c r="AF69" s="1028">
        <v>23</v>
      </c>
      <c r="AG69" s="1028"/>
      <c r="AH69" s="1028"/>
      <c r="AI69" s="1028"/>
      <c r="AJ69" s="1028"/>
      <c r="AK69" s="1028"/>
      <c r="AL69" s="1028"/>
      <c r="AM69" s="1028"/>
      <c r="AN69" s="1028"/>
      <c r="AO69" s="1028"/>
      <c r="AP69" s="1028">
        <v>12</v>
      </c>
      <c r="AQ69" s="1028"/>
      <c r="AR69" s="1028"/>
      <c r="AS69" s="1028"/>
      <c r="AT69" s="1028"/>
      <c r="AU69" s="1028">
        <v>9</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612</v>
      </c>
      <c r="C70" s="1032"/>
      <c r="D70" s="1032"/>
      <c r="E70" s="1032"/>
      <c r="F70" s="1032"/>
      <c r="G70" s="1032"/>
      <c r="H70" s="1032"/>
      <c r="I70" s="1032"/>
      <c r="J70" s="1032"/>
      <c r="K70" s="1032"/>
      <c r="L70" s="1032"/>
      <c r="M70" s="1032"/>
      <c r="N70" s="1032"/>
      <c r="O70" s="1032"/>
      <c r="P70" s="1033"/>
      <c r="Q70" s="1034">
        <v>15</v>
      </c>
      <c r="R70" s="1028"/>
      <c r="S70" s="1028"/>
      <c r="T70" s="1028"/>
      <c r="U70" s="1028"/>
      <c r="V70" s="1028">
        <v>13</v>
      </c>
      <c r="W70" s="1028"/>
      <c r="X70" s="1028"/>
      <c r="Y70" s="1028"/>
      <c r="Z70" s="1028"/>
      <c r="AA70" s="1028">
        <v>2</v>
      </c>
      <c r="AB70" s="1028"/>
      <c r="AC70" s="1028"/>
      <c r="AD70" s="1028"/>
      <c r="AE70" s="1028"/>
      <c r="AF70" s="1028">
        <v>2</v>
      </c>
      <c r="AG70" s="1028"/>
      <c r="AH70" s="1028"/>
      <c r="AI70" s="1028"/>
      <c r="AJ70" s="1028"/>
      <c r="AK70" s="1028"/>
      <c r="AL70" s="1028"/>
      <c r="AM70" s="1028"/>
      <c r="AN70" s="1028"/>
      <c r="AO70" s="1028"/>
      <c r="AP70" s="1028"/>
      <c r="AQ70" s="1028"/>
      <c r="AR70" s="1028"/>
      <c r="AS70" s="1028"/>
      <c r="AT70" s="1028"/>
      <c r="AU70" s="1028"/>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613</v>
      </c>
      <c r="C71" s="1032"/>
      <c r="D71" s="1032"/>
      <c r="E71" s="1032"/>
      <c r="F71" s="1032"/>
      <c r="G71" s="1032"/>
      <c r="H71" s="1032"/>
      <c r="I71" s="1032"/>
      <c r="J71" s="1032"/>
      <c r="K71" s="1032"/>
      <c r="L71" s="1032"/>
      <c r="M71" s="1032"/>
      <c r="N71" s="1032"/>
      <c r="O71" s="1032"/>
      <c r="P71" s="1033"/>
      <c r="Q71" s="1034">
        <v>27</v>
      </c>
      <c r="R71" s="1028"/>
      <c r="S71" s="1028"/>
      <c r="T71" s="1028"/>
      <c r="U71" s="1028"/>
      <c r="V71" s="1028">
        <v>12</v>
      </c>
      <c r="W71" s="1028"/>
      <c r="X71" s="1028"/>
      <c r="Y71" s="1028"/>
      <c r="Z71" s="1028"/>
      <c r="AA71" s="1028">
        <v>15</v>
      </c>
      <c r="AB71" s="1028"/>
      <c r="AC71" s="1028"/>
      <c r="AD71" s="1028"/>
      <c r="AE71" s="1028"/>
      <c r="AF71" s="1028">
        <v>15</v>
      </c>
      <c r="AG71" s="1028"/>
      <c r="AH71" s="1028"/>
      <c r="AI71" s="1028"/>
      <c r="AJ71" s="1028"/>
      <c r="AK71" s="1028"/>
      <c r="AL71" s="1028"/>
      <c r="AM71" s="1028"/>
      <c r="AN71" s="1028"/>
      <c r="AO71" s="1028"/>
      <c r="AP71" s="1028"/>
      <c r="AQ71" s="1028"/>
      <c r="AR71" s="1028"/>
      <c r="AS71" s="1028"/>
      <c r="AT71" s="1028"/>
      <c r="AU71" s="1028"/>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614</v>
      </c>
      <c r="C72" s="1032"/>
      <c r="D72" s="1032"/>
      <c r="E72" s="1032"/>
      <c r="F72" s="1032"/>
      <c r="G72" s="1032"/>
      <c r="H72" s="1032"/>
      <c r="I72" s="1032"/>
      <c r="J72" s="1032"/>
      <c r="K72" s="1032"/>
      <c r="L72" s="1032"/>
      <c r="M72" s="1032"/>
      <c r="N72" s="1032"/>
      <c r="O72" s="1032"/>
      <c r="P72" s="1033"/>
      <c r="Q72" s="1034">
        <v>584</v>
      </c>
      <c r="R72" s="1028"/>
      <c r="S72" s="1028"/>
      <c r="T72" s="1028"/>
      <c r="U72" s="1028"/>
      <c r="V72" s="1028">
        <v>536</v>
      </c>
      <c r="W72" s="1028"/>
      <c r="X72" s="1028"/>
      <c r="Y72" s="1028"/>
      <c r="Z72" s="1028"/>
      <c r="AA72" s="1028">
        <v>48</v>
      </c>
      <c r="AB72" s="1028"/>
      <c r="AC72" s="1028"/>
      <c r="AD72" s="1028"/>
      <c r="AE72" s="1028"/>
      <c r="AF72" s="1028">
        <v>48</v>
      </c>
      <c r="AG72" s="1028"/>
      <c r="AH72" s="1028"/>
      <c r="AI72" s="1028"/>
      <c r="AJ72" s="1028"/>
      <c r="AK72" s="1028"/>
      <c r="AL72" s="1028"/>
      <c r="AM72" s="1028"/>
      <c r="AN72" s="1028"/>
      <c r="AO72" s="1028"/>
      <c r="AP72" s="1028"/>
      <c r="AQ72" s="1028"/>
      <c r="AR72" s="1028"/>
      <c r="AS72" s="1028"/>
      <c r="AT72" s="1028"/>
      <c r="AU72" s="1028"/>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615</v>
      </c>
      <c r="C73" s="1032"/>
      <c r="D73" s="1032"/>
      <c r="E73" s="1032"/>
      <c r="F73" s="1032"/>
      <c r="G73" s="1032"/>
      <c r="H73" s="1032"/>
      <c r="I73" s="1032"/>
      <c r="J73" s="1032"/>
      <c r="K73" s="1032"/>
      <c r="L73" s="1032"/>
      <c r="M73" s="1032"/>
      <c r="N73" s="1032"/>
      <c r="O73" s="1032"/>
      <c r="P73" s="1033"/>
      <c r="Q73" s="1034">
        <v>125</v>
      </c>
      <c r="R73" s="1028"/>
      <c r="S73" s="1028"/>
      <c r="T73" s="1028"/>
      <c r="U73" s="1028"/>
      <c r="V73" s="1028">
        <v>113</v>
      </c>
      <c r="W73" s="1028"/>
      <c r="X73" s="1028"/>
      <c r="Y73" s="1028"/>
      <c r="Z73" s="1028"/>
      <c r="AA73" s="1028">
        <v>12</v>
      </c>
      <c r="AB73" s="1028"/>
      <c r="AC73" s="1028"/>
      <c r="AD73" s="1028"/>
      <c r="AE73" s="1028"/>
      <c r="AF73" s="1028">
        <v>12</v>
      </c>
      <c r="AG73" s="1028"/>
      <c r="AH73" s="1028"/>
      <c r="AI73" s="1028"/>
      <c r="AJ73" s="1028"/>
      <c r="AK73" s="1028"/>
      <c r="AL73" s="1028"/>
      <c r="AM73" s="1028"/>
      <c r="AN73" s="1028"/>
      <c r="AO73" s="1028"/>
      <c r="AP73" s="1028"/>
      <c r="AQ73" s="1028"/>
      <c r="AR73" s="1028"/>
      <c r="AS73" s="1028"/>
      <c r="AT73" s="1028"/>
      <c r="AU73" s="1028"/>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t="s">
        <v>616</v>
      </c>
      <c r="C74" s="1032"/>
      <c r="D74" s="1032"/>
      <c r="E74" s="1032"/>
      <c r="F74" s="1032"/>
      <c r="G74" s="1032"/>
      <c r="H74" s="1032"/>
      <c r="I74" s="1032"/>
      <c r="J74" s="1032"/>
      <c r="K74" s="1032"/>
      <c r="L74" s="1032"/>
      <c r="M74" s="1032"/>
      <c r="N74" s="1032"/>
      <c r="O74" s="1032"/>
      <c r="P74" s="1033"/>
      <c r="Q74" s="1034">
        <v>5270</v>
      </c>
      <c r="R74" s="1028"/>
      <c r="S74" s="1028"/>
      <c r="T74" s="1028"/>
      <c r="U74" s="1028"/>
      <c r="V74" s="1028">
        <v>4326</v>
      </c>
      <c r="W74" s="1028"/>
      <c r="X74" s="1028"/>
      <c r="Y74" s="1028"/>
      <c r="Z74" s="1028"/>
      <c r="AA74" s="1028">
        <v>944</v>
      </c>
      <c r="AB74" s="1028"/>
      <c r="AC74" s="1028"/>
      <c r="AD74" s="1028"/>
      <c r="AE74" s="1028"/>
      <c r="AF74" s="1028">
        <v>944</v>
      </c>
      <c r="AG74" s="1028"/>
      <c r="AH74" s="1028"/>
      <c r="AI74" s="1028"/>
      <c r="AJ74" s="1028"/>
      <c r="AK74" s="1028">
        <v>3</v>
      </c>
      <c r="AL74" s="1028"/>
      <c r="AM74" s="1028"/>
      <c r="AN74" s="1028"/>
      <c r="AO74" s="1028"/>
      <c r="AP74" s="1028"/>
      <c r="AQ74" s="1028"/>
      <c r="AR74" s="1028"/>
      <c r="AS74" s="1028"/>
      <c r="AT74" s="1028"/>
      <c r="AU74" s="1028"/>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t="s">
        <v>617</v>
      </c>
      <c r="C75" s="1032"/>
      <c r="D75" s="1032"/>
      <c r="E75" s="1032"/>
      <c r="F75" s="1032"/>
      <c r="G75" s="1032"/>
      <c r="H75" s="1032"/>
      <c r="I75" s="1032"/>
      <c r="J75" s="1032"/>
      <c r="K75" s="1032"/>
      <c r="L75" s="1032"/>
      <c r="M75" s="1032"/>
      <c r="N75" s="1032"/>
      <c r="O75" s="1032"/>
      <c r="P75" s="1033"/>
      <c r="Q75" s="1035">
        <v>143986</v>
      </c>
      <c r="R75" s="1036"/>
      <c r="S75" s="1036"/>
      <c r="T75" s="1036"/>
      <c r="U75" s="1037"/>
      <c r="V75" s="1038">
        <v>139366</v>
      </c>
      <c r="W75" s="1036"/>
      <c r="X75" s="1036"/>
      <c r="Y75" s="1036"/>
      <c r="Z75" s="1037"/>
      <c r="AA75" s="1038">
        <v>4620</v>
      </c>
      <c r="AB75" s="1036"/>
      <c r="AC75" s="1036"/>
      <c r="AD75" s="1036"/>
      <c r="AE75" s="1037"/>
      <c r="AF75" s="1038">
        <v>4620</v>
      </c>
      <c r="AG75" s="1036"/>
      <c r="AH75" s="1036"/>
      <c r="AI75" s="1036"/>
      <c r="AJ75" s="1037"/>
      <c r="AK75" s="1038"/>
      <c r="AL75" s="1036"/>
      <c r="AM75" s="1036"/>
      <c r="AN75" s="1036"/>
      <c r="AO75" s="1037"/>
      <c r="AP75" s="1038"/>
      <c r="AQ75" s="1036"/>
      <c r="AR75" s="1036"/>
      <c r="AS75" s="1036"/>
      <c r="AT75" s="1037"/>
      <c r="AU75" s="1038"/>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c r="C76" s="1032"/>
      <c r="D76" s="1032"/>
      <c r="E76" s="1032"/>
      <c r="F76" s="1032"/>
      <c r="G76" s="1032"/>
      <c r="H76" s="1032"/>
      <c r="I76" s="1032"/>
      <c r="J76" s="1032"/>
      <c r="K76" s="1032"/>
      <c r="L76" s="1032"/>
      <c r="M76" s="1032"/>
      <c r="N76" s="1032"/>
      <c r="O76" s="1032"/>
      <c r="P76" s="1033"/>
      <c r="Q76" s="1035"/>
      <c r="R76" s="1036"/>
      <c r="S76" s="1036"/>
      <c r="T76" s="1036"/>
      <c r="U76" s="1037"/>
      <c r="V76" s="1038"/>
      <c r="W76" s="1036"/>
      <c r="X76" s="1036"/>
      <c r="Y76" s="1036"/>
      <c r="Z76" s="1037"/>
      <c r="AA76" s="1038"/>
      <c r="AB76" s="1036"/>
      <c r="AC76" s="1036"/>
      <c r="AD76" s="1036"/>
      <c r="AE76" s="1037"/>
      <c r="AF76" s="1038"/>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398</v>
      </c>
      <c r="B88" s="1001" t="s">
        <v>435</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5705</v>
      </c>
      <c r="AG88" s="1016"/>
      <c r="AH88" s="1016"/>
      <c r="AI88" s="1016"/>
      <c r="AJ88" s="1016"/>
      <c r="AK88" s="1020"/>
      <c r="AL88" s="1020"/>
      <c r="AM88" s="1020"/>
      <c r="AN88" s="1020"/>
      <c r="AO88" s="1020"/>
      <c r="AP88" s="1016">
        <v>12</v>
      </c>
      <c r="AQ88" s="1016"/>
      <c r="AR88" s="1016"/>
      <c r="AS88" s="1016"/>
      <c r="AT88" s="1016"/>
      <c r="AU88" s="1016">
        <v>9</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398</v>
      </c>
      <c r="BR102" s="1001" t="s">
        <v>436</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35</v>
      </c>
      <c r="CS102" s="1008"/>
      <c r="CT102" s="1008"/>
      <c r="CU102" s="1008"/>
      <c r="CV102" s="1009"/>
      <c r="CW102" s="1007"/>
      <c r="CX102" s="1008"/>
      <c r="CY102" s="1008"/>
      <c r="CZ102" s="1008"/>
      <c r="DA102" s="1009"/>
      <c r="DB102" s="1007"/>
      <c r="DC102" s="1008"/>
      <c r="DD102" s="1008"/>
      <c r="DE102" s="1008"/>
      <c r="DF102" s="1009"/>
      <c r="DG102" s="1007"/>
      <c r="DH102" s="1008"/>
      <c r="DI102" s="1008"/>
      <c r="DJ102" s="1008"/>
      <c r="DK102" s="1009"/>
      <c r="DL102" s="1007"/>
      <c r="DM102" s="1008"/>
      <c r="DN102" s="1008"/>
      <c r="DO102" s="1008"/>
      <c r="DP102" s="1009"/>
      <c r="DQ102" s="1007"/>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437</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438</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439</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440</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441</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442</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443</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444</v>
      </c>
      <c r="AB109" s="951"/>
      <c r="AC109" s="951"/>
      <c r="AD109" s="951"/>
      <c r="AE109" s="952"/>
      <c r="AF109" s="953" t="s">
        <v>445</v>
      </c>
      <c r="AG109" s="951"/>
      <c r="AH109" s="951"/>
      <c r="AI109" s="951"/>
      <c r="AJ109" s="952"/>
      <c r="AK109" s="953" t="s">
        <v>311</v>
      </c>
      <c r="AL109" s="951"/>
      <c r="AM109" s="951"/>
      <c r="AN109" s="951"/>
      <c r="AO109" s="952"/>
      <c r="AP109" s="953" t="s">
        <v>446</v>
      </c>
      <c r="AQ109" s="951"/>
      <c r="AR109" s="951"/>
      <c r="AS109" s="951"/>
      <c r="AT109" s="982"/>
      <c r="AU109" s="950" t="s">
        <v>443</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444</v>
      </c>
      <c r="BR109" s="951"/>
      <c r="BS109" s="951"/>
      <c r="BT109" s="951"/>
      <c r="BU109" s="952"/>
      <c r="BV109" s="953" t="s">
        <v>445</v>
      </c>
      <c r="BW109" s="951"/>
      <c r="BX109" s="951"/>
      <c r="BY109" s="951"/>
      <c r="BZ109" s="952"/>
      <c r="CA109" s="953" t="s">
        <v>311</v>
      </c>
      <c r="CB109" s="951"/>
      <c r="CC109" s="951"/>
      <c r="CD109" s="951"/>
      <c r="CE109" s="952"/>
      <c r="CF109" s="989" t="s">
        <v>446</v>
      </c>
      <c r="CG109" s="989"/>
      <c r="CH109" s="989"/>
      <c r="CI109" s="989"/>
      <c r="CJ109" s="989"/>
      <c r="CK109" s="953" t="s">
        <v>447</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444</v>
      </c>
      <c r="DH109" s="951"/>
      <c r="DI109" s="951"/>
      <c r="DJ109" s="951"/>
      <c r="DK109" s="952"/>
      <c r="DL109" s="953" t="s">
        <v>445</v>
      </c>
      <c r="DM109" s="951"/>
      <c r="DN109" s="951"/>
      <c r="DO109" s="951"/>
      <c r="DP109" s="952"/>
      <c r="DQ109" s="953" t="s">
        <v>311</v>
      </c>
      <c r="DR109" s="951"/>
      <c r="DS109" s="951"/>
      <c r="DT109" s="951"/>
      <c r="DU109" s="952"/>
      <c r="DV109" s="953" t="s">
        <v>446</v>
      </c>
      <c r="DW109" s="951"/>
      <c r="DX109" s="951"/>
      <c r="DY109" s="951"/>
      <c r="DZ109" s="982"/>
    </row>
    <row r="110" spans="1:131" s="248" customFormat="1" ht="26.25" customHeight="1" x14ac:dyDescent="0.15">
      <c r="A110" s="853" t="s">
        <v>448</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1667902</v>
      </c>
      <c r="AB110" s="944"/>
      <c r="AC110" s="944"/>
      <c r="AD110" s="944"/>
      <c r="AE110" s="945"/>
      <c r="AF110" s="946">
        <v>1615361</v>
      </c>
      <c r="AG110" s="944"/>
      <c r="AH110" s="944"/>
      <c r="AI110" s="944"/>
      <c r="AJ110" s="945"/>
      <c r="AK110" s="946">
        <v>1747033</v>
      </c>
      <c r="AL110" s="944"/>
      <c r="AM110" s="944"/>
      <c r="AN110" s="944"/>
      <c r="AO110" s="945"/>
      <c r="AP110" s="947">
        <v>26</v>
      </c>
      <c r="AQ110" s="948"/>
      <c r="AR110" s="948"/>
      <c r="AS110" s="948"/>
      <c r="AT110" s="949"/>
      <c r="AU110" s="983" t="s">
        <v>73</v>
      </c>
      <c r="AV110" s="984"/>
      <c r="AW110" s="984"/>
      <c r="AX110" s="984"/>
      <c r="AY110" s="984"/>
      <c r="AZ110" s="909" t="s">
        <v>449</v>
      </c>
      <c r="BA110" s="854"/>
      <c r="BB110" s="854"/>
      <c r="BC110" s="854"/>
      <c r="BD110" s="854"/>
      <c r="BE110" s="854"/>
      <c r="BF110" s="854"/>
      <c r="BG110" s="854"/>
      <c r="BH110" s="854"/>
      <c r="BI110" s="854"/>
      <c r="BJ110" s="854"/>
      <c r="BK110" s="854"/>
      <c r="BL110" s="854"/>
      <c r="BM110" s="854"/>
      <c r="BN110" s="854"/>
      <c r="BO110" s="854"/>
      <c r="BP110" s="855"/>
      <c r="BQ110" s="910">
        <v>15560466</v>
      </c>
      <c r="BR110" s="891"/>
      <c r="BS110" s="891"/>
      <c r="BT110" s="891"/>
      <c r="BU110" s="891"/>
      <c r="BV110" s="891">
        <v>16817701</v>
      </c>
      <c r="BW110" s="891"/>
      <c r="BX110" s="891"/>
      <c r="BY110" s="891"/>
      <c r="BZ110" s="891"/>
      <c r="CA110" s="891">
        <v>17385619</v>
      </c>
      <c r="CB110" s="891"/>
      <c r="CC110" s="891"/>
      <c r="CD110" s="891"/>
      <c r="CE110" s="891"/>
      <c r="CF110" s="915">
        <v>258.60000000000002</v>
      </c>
      <c r="CG110" s="916"/>
      <c r="CH110" s="916"/>
      <c r="CI110" s="916"/>
      <c r="CJ110" s="916"/>
      <c r="CK110" s="979" t="s">
        <v>450</v>
      </c>
      <c r="CL110" s="865"/>
      <c r="CM110" s="940" t="s">
        <v>451</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426</v>
      </c>
      <c r="DH110" s="891"/>
      <c r="DI110" s="891"/>
      <c r="DJ110" s="891"/>
      <c r="DK110" s="891"/>
      <c r="DL110" s="891" t="s">
        <v>426</v>
      </c>
      <c r="DM110" s="891"/>
      <c r="DN110" s="891"/>
      <c r="DO110" s="891"/>
      <c r="DP110" s="891"/>
      <c r="DQ110" s="891" t="s">
        <v>426</v>
      </c>
      <c r="DR110" s="891"/>
      <c r="DS110" s="891"/>
      <c r="DT110" s="891"/>
      <c r="DU110" s="891"/>
      <c r="DV110" s="892" t="s">
        <v>426</v>
      </c>
      <c r="DW110" s="892"/>
      <c r="DX110" s="892"/>
      <c r="DY110" s="892"/>
      <c r="DZ110" s="893"/>
    </row>
    <row r="111" spans="1:131" s="248" customFormat="1" ht="26.25" customHeight="1" x14ac:dyDescent="0.15">
      <c r="A111" s="820" t="s">
        <v>452</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426</v>
      </c>
      <c r="AB111" s="972"/>
      <c r="AC111" s="972"/>
      <c r="AD111" s="972"/>
      <c r="AE111" s="973"/>
      <c r="AF111" s="974" t="s">
        <v>426</v>
      </c>
      <c r="AG111" s="972"/>
      <c r="AH111" s="972"/>
      <c r="AI111" s="972"/>
      <c r="AJ111" s="973"/>
      <c r="AK111" s="974" t="s">
        <v>426</v>
      </c>
      <c r="AL111" s="972"/>
      <c r="AM111" s="972"/>
      <c r="AN111" s="972"/>
      <c r="AO111" s="973"/>
      <c r="AP111" s="975" t="s">
        <v>426</v>
      </c>
      <c r="AQ111" s="976"/>
      <c r="AR111" s="976"/>
      <c r="AS111" s="976"/>
      <c r="AT111" s="977"/>
      <c r="AU111" s="985"/>
      <c r="AV111" s="986"/>
      <c r="AW111" s="986"/>
      <c r="AX111" s="986"/>
      <c r="AY111" s="986"/>
      <c r="AZ111" s="861" t="s">
        <v>453</v>
      </c>
      <c r="BA111" s="796"/>
      <c r="BB111" s="796"/>
      <c r="BC111" s="796"/>
      <c r="BD111" s="796"/>
      <c r="BE111" s="796"/>
      <c r="BF111" s="796"/>
      <c r="BG111" s="796"/>
      <c r="BH111" s="796"/>
      <c r="BI111" s="796"/>
      <c r="BJ111" s="796"/>
      <c r="BK111" s="796"/>
      <c r="BL111" s="796"/>
      <c r="BM111" s="796"/>
      <c r="BN111" s="796"/>
      <c r="BO111" s="796"/>
      <c r="BP111" s="797"/>
      <c r="BQ111" s="862" t="s">
        <v>454</v>
      </c>
      <c r="BR111" s="863"/>
      <c r="BS111" s="863"/>
      <c r="BT111" s="863"/>
      <c r="BU111" s="863"/>
      <c r="BV111" s="863" t="s">
        <v>455</v>
      </c>
      <c r="BW111" s="863"/>
      <c r="BX111" s="863"/>
      <c r="BY111" s="863"/>
      <c r="BZ111" s="863"/>
      <c r="CA111" s="863" t="s">
        <v>455</v>
      </c>
      <c r="CB111" s="863"/>
      <c r="CC111" s="863"/>
      <c r="CD111" s="863"/>
      <c r="CE111" s="863"/>
      <c r="CF111" s="924" t="s">
        <v>455</v>
      </c>
      <c r="CG111" s="925"/>
      <c r="CH111" s="925"/>
      <c r="CI111" s="925"/>
      <c r="CJ111" s="925"/>
      <c r="CK111" s="980"/>
      <c r="CL111" s="867"/>
      <c r="CM111" s="870" t="s">
        <v>456</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455</v>
      </c>
      <c r="DH111" s="863"/>
      <c r="DI111" s="863"/>
      <c r="DJ111" s="863"/>
      <c r="DK111" s="863"/>
      <c r="DL111" s="863" t="s">
        <v>426</v>
      </c>
      <c r="DM111" s="863"/>
      <c r="DN111" s="863"/>
      <c r="DO111" s="863"/>
      <c r="DP111" s="863"/>
      <c r="DQ111" s="863" t="s">
        <v>455</v>
      </c>
      <c r="DR111" s="863"/>
      <c r="DS111" s="863"/>
      <c r="DT111" s="863"/>
      <c r="DU111" s="863"/>
      <c r="DV111" s="840" t="s">
        <v>455</v>
      </c>
      <c r="DW111" s="840"/>
      <c r="DX111" s="840"/>
      <c r="DY111" s="840"/>
      <c r="DZ111" s="841"/>
    </row>
    <row r="112" spans="1:131" s="248" customFormat="1" ht="26.25" customHeight="1" x14ac:dyDescent="0.15">
      <c r="A112" s="965" t="s">
        <v>457</v>
      </c>
      <c r="B112" s="966"/>
      <c r="C112" s="796" t="s">
        <v>458</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454</v>
      </c>
      <c r="AB112" s="826"/>
      <c r="AC112" s="826"/>
      <c r="AD112" s="826"/>
      <c r="AE112" s="827"/>
      <c r="AF112" s="828" t="s">
        <v>455</v>
      </c>
      <c r="AG112" s="826"/>
      <c r="AH112" s="826"/>
      <c r="AI112" s="826"/>
      <c r="AJ112" s="827"/>
      <c r="AK112" s="828" t="s">
        <v>454</v>
      </c>
      <c r="AL112" s="826"/>
      <c r="AM112" s="826"/>
      <c r="AN112" s="826"/>
      <c r="AO112" s="827"/>
      <c r="AP112" s="873" t="s">
        <v>454</v>
      </c>
      <c r="AQ112" s="874"/>
      <c r="AR112" s="874"/>
      <c r="AS112" s="874"/>
      <c r="AT112" s="875"/>
      <c r="AU112" s="985"/>
      <c r="AV112" s="986"/>
      <c r="AW112" s="986"/>
      <c r="AX112" s="986"/>
      <c r="AY112" s="986"/>
      <c r="AZ112" s="861" t="s">
        <v>459</v>
      </c>
      <c r="BA112" s="796"/>
      <c r="BB112" s="796"/>
      <c r="BC112" s="796"/>
      <c r="BD112" s="796"/>
      <c r="BE112" s="796"/>
      <c r="BF112" s="796"/>
      <c r="BG112" s="796"/>
      <c r="BH112" s="796"/>
      <c r="BI112" s="796"/>
      <c r="BJ112" s="796"/>
      <c r="BK112" s="796"/>
      <c r="BL112" s="796"/>
      <c r="BM112" s="796"/>
      <c r="BN112" s="796"/>
      <c r="BO112" s="796"/>
      <c r="BP112" s="797"/>
      <c r="BQ112" s="862">
        <v>3633718</v>
      </c>
      <c r="BR112" s="863"/>
      <c r="BS112" s="863"/>
      <c r="BT112" s="863"/>
      <c r="BU112" s="863"/>
      <c r="BV112" s="863">
        <v>3693409</v>
      </c>
      <c r="BW112" s="863"/>
      <c r="BX112" s="863"/>
      <c r="BY112" s="863"/>
      <c r="BZ112" s="863"/>
      <c r="CA112" s="863">
        <v>3866829</v>
      </c>
      <c r="CB112" s="863"/>
      <c r="CC112" s="863"/>
      <c r="CD112" s="863"/>
      <c r="CE112" s="863"/>
      <c r="CF112" s="924">
        <v>57.5</v>
      </c>
      <c r="CG112" s="925"/>
      <c r="CH112" s="925"/>
      <c r="CI112" s="925"/>
      <c r="CJ112" s="925"/>
      <c r="CK112" s="980"/>
      <c r="CL112" s="867"/>
      <c r="CM112" s="870" t="s">
        <v>460</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454</v>
      </c>
      <c r="DH112" s="863"/>
      <c r="DI112" s="863"/>
      <c r="DJ112" s="863"/>
      <c r="DK112" s="863"/>
      <c r="DL112" s="863" t="s">
        <v>454</v>
      </c>
      <c r="DM112" s="863"/>
      <c r="DN112" s="863"/>
      <c r="DO112" s="863"/>
      <c r="DP112" s="863"/>
      <c r="DQ112" s="863" t="s">
        <v>400</v>
      </c>
      <c r="DR112" s="863"/>
      <c r="DS112" s="863"/>
      <c r="DT112" s="863"/>
      <c r="DU112" s="863"/>
      <c r="DV112" s="840" t="s">
        <v>426</v>
      </c>
      <c r="DW112" s="840"/>
      <c r="DX112" s="840"/>
      <c r="DY112" s="840"/>
      <c r="DZ112" s="841"/>
    </row>
    <row r="113" spans="1:130" s="248" customFormat="1" ht="26.25" customHeight="1" x14ac:dyDescent="0.15">
      <c r="A113" s="967"/>
      <c r="B113" s="968"/>
      <c r="C113" s="796" t="s">
        <v>461</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354491</v>
      </c>
      <c r="AB113" s="972"/>
      <c r="AC113" s="972"/>
      <c r="AD113" s="972"/>
      <c r="AE113" s="973"/>
      <c r="AF113" s="974">
        <v>342593</v>
      </c>
      <c r="AG113" s="972"/>
      <c r="AH113" s="972"/>
      <c r="AI113" s="972"/>
      <c r="AJ113" s="973"/>
      <c r="AK113" s="974">
        <v>352939</v>
      </c>
      <c r="AL113" s="972"/>
      <c r="AM113" s="972"/>
      <c r="AN113" s="972"/>
      <c r="AO113" s="973"/>
      <c r="AP113" s="975">
        <v>5.2</v>
      </c>
      <c r="AQ113" s="976"/>
      <c r="AR113" s="976"/>
      <c r="AS113" s="976"/>
      <c r="AT113" s="977"/>
      <c r="AU113" s="985"/>
      <c r="AV113" s="986"/>
      <c r="AW113" s="986"/>
      <c r="AX113" s="986"/>
      <c r="AY113" s="986"/>
      <c r="AZ113" s="861" t="s">
        <v>462</v>
      </c>
      <c r="BA113" s="796"/>
      <c r="BB113" s="796"/>
      <c r="BC113" s="796"/>
      <c r="BD113" s="796"/>
      <c r="BE113" s="796"/>
      <c r="BF113" s="796"/>
      <c r="BG113" s="796"/>
      <c r="BH113" s="796"/>
      <c r="BI113" s="796"/>
      <c r="BJ113" s="796"/>
      <c r="BK113" s="796"/>
      <c r="BL113" s="796"/>
      <c r="BM113" s="796"/>
      <c r="BN113" s="796"/>
      <c r="BO113" s="796"/>
      <c r="BP113" s="797"/>
      <c r="BQ113" s="862">
        <v>5999</v>
      </c>
      <c r="BR113" s="863"/>
      <c r="BS113" s="863"/>
      <c r="BT113" s="863"/>
      <c r="BU113" s="863"/>
      <c r="BV113" s="863">
        <v>12165</v>
      </c>
      <c r="BW113" s="863"/>
      <c r="BX113" s="863"/>
      <c r="BY113" s="863"/>
      <c r="BZ113" s="863"/>
      <c r="CA113" s="863">
        <v>9466</v>
      </c>
      <c r="CB113" s="863"/>
      <c r="CC113" s="863"/>
      <c r="CD113" s="863"/>
      <c r="CE113" s="863"/>
      <c r="CF113" s="924">
        <v>0.1</v>
      </c>
      <c r="CG113" s="925"/>
      <c r="CH113" s="925"/>
      <c r="CI113" s="925"/>
      <c r="CJ113" s="925"/>
      <c r="CK113" s="980"/>
      <c r="CL113" s="867"/>
      <c r="CM113" s="870" t="s">
        <v>463</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454</v>
      </c>
      <c r="DH113" s="826"/>
      <c r="DI113" s="826"/>
      <c r="DJ113" s="826"/>
      <c r="DK113" s="827"/>
      <c r="DL113" s="828" t="s">
        <v>454</v>
      </c>
      <c r="DM113" s="826"/>
      <c r="DN113" s="826"/>
      <c r="DO113" s="826"/>
      <c r="DP113" s="827"/>
      <c r="DQ113" s="828" t="s">
        <v>454</v>
      </c>
      <c r="DR113" s="826"/>
      <c r="DS113" s="826"/>
      <c r="DT113" s="826"/>
      <c r="DU113" s="827"/>
      <c r="DV113" s="873" t="s">
        <v>454</v>
      </c>
      <c r="DW113" s="874"/>
      <c r="DX113" s="874"/>
      <c r="DY113" s="874"/>
      <c r="DZ113" s="875"/>
    </row>
    <row r="114" spans="1:130" s="248" customFormat="1" ht="26.25" customHeight="1" x14ac:dyDescent="0.15">
      <c r="A114" s="967"/>
      <c r="B114" s="968"/>
      <c r="C114" s="796" t="s">
        <v>464</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1117</v>
      </c>
      <c r="AB114" s="826"/>
      <c r="AC114" s="826"/>
      <c r="AD114" s="826"/>
      <c r="AE114" s="827"/>
      <c r="AF114" s="828">
        <v>1645</v>
      </c>
      <c r="AG114" s="826"/>
      <c r="AH114" s="826"/>
      <c r="AI114" s="826"/>
      <c r="AJ114" s="827"/>
      <c r="AK114" s="828">
        <v>2672</v>
      </c>
      <c r="AL114" s="826"/>
      <c r="AM114" s="826"/>
      <c r="AN114" s="826"/>
      <c r="AO114" s="827"/>
      <c r="AP114" s="873">
        <v>0</v>
      </c>
      <c r="AQ114" s="874"/>
      <c r="AR114" s="874"/>
      <c r="AS114" s="874"/>
      <c r="AT114" s="875"/>
      <c r="AU114" s="985"/>
      <c r="AV114" s="986"/>
      <c r="AW114" s="986"/>
      <c r="AX114" s="986"/>
      <c r="AY114" s="986"/>
      <c r="AZ114" s="861" t="s">
        <v>465</v>
      </c>
      <c r="BA114" s="796"/>
      <c r="BB114" s="796"/>
      <c r="BC114" s="796"/>
      <c r="BD114" s="796"/>
      <c r="BE114" s="796"/>
      <c r="BF114" s="796"/>
      <c r="BG114" s="796"/>
      <c r="BH114" s="796"/>
      <c r="BI114" s="796"/>
      <c r="BJ114" s="796"/>
      <c r="BK114" s="796"/>
      <c r="BL114" s="796"/>
      <c r="BM114" s="796"/>
      <c r="BN114" s="796"/>
      <c r="BO114" s="796"/>
      <c r="BP114" s="797"/>
      <c r="BQ114" s="862">
        <v>1118409</v>
      </c>
      <c r="BR114" s="863"/>
      <c r="BS114" s="863"/>
      <c r="BT114" s="863"/>
      <c r="BU114" s="863"/>
      <c r="BV114" s="863">
        <v>1066768</v>
      </c>
      <c r="BW114" s="863"/>
      <c r="BX114" s="863"/>
      <c r="BY114" s="863"/>
      <c r="BZ114" s="863"/>
      <c r="CA114" s="863">
        <v>966310</v>
      </c>
      <c r="CB114" s="863"/>
      <c r="CC114" s="863"/>
      <c r="CD114" s="863"/>
      <c r="CE114" s="863"/>
      <c r="CF114" s="924">
        <v>14.4</v>
      </c>
      <c r="CG114" s="925"/>
      <c r="CH114" s="925"/>
      <c r="CI114" s="925"/>
      <c r="CJ114" s="925"/>
      <c r="CK114" s="980"/>
      <c r="CL114" s="867"/>
      <c r="CM114" s="870" t="s">
        <v>466</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454</v>
      </c>
      <c r="DH114" s="826"/>
      <c r="DI114" s="826"/>
      <c r="DJ114" s="826"/>
      <c r="DK114" s="827"/>
      <c r="DL114" s="828" t="s">
        <v>454</v>
      </c>
      <c r="DM114" s="826"/>
      <c r="DN114" s="826"/>
      <c r="DO114" s="826"/>
      <c r="DP114" s="827"/>
      <c r="DQ114" s="828" t="s">
        <v>400</v>
      </c>
      <c r="DR114" s="826"/>
      <c r="DS114" s="826"/>
      <c r="DT114" s="826"/>
      <c r="DU114" s="827"/>
      <c r="DV114" s="873" t="s">
        <v>454</v>
      </c>
      <c r="DW114" s="874"/>
      <c r="DX114" s="874"/>
      <c r="DY114" s="874"/>
      <c r="DZ114" s="875"/>
    </row>
    <row r="115" spans="1:130" s="248" customFormat="1" ht="26.25" customHeight="1" x14ac:dyDescent="0.15">
      <c r="A115" s="967"/>
      <c r="B115" s="968"/>
      <c r="C115" s="796" t="s">
        <v>467</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t="s">
        <v>454</v>
      </c>
      <c r="AB115" s="972"/>
      <c r="AC115" s="972"/>
      <c r="AD115" s="972"/>
      <c r="AE115" s="973"/>
      <c r="AF115" s="974" t="s">
        <v>454</v>
      </c>
      <c r="AG115" s="972"/>
      <c r="AH115" s="972"/>
      <c r="AI115" s="972"/>
      <c r="AJ115" s="973"/>
      <c r="AK115" s="974" t="s">
        <v>454</v>
      </c>
      <c r="AL115" s="972"/>
      <c r="AM115" s="972"/>
      <c r="AN115" s="972"/>
      <c r="AO115" s="973"/>
      <c r="AP115" s="975" t="s">
        <v>455</v>
      </c>
      <c r="AQ115" s="976"/>
      <c r="AR115" s="976"/>
      <c r="AS115" s="976"/>
      <c r="AT115" s="977"/>
      <c r="AU115" s="985"/>
      <c r="AV115" s="986"/>
      <c r="AW115" s="986"/>
      <c r="AX115" s="986"/>
      <c r="AY115" s="986"/>
      <c r="AZ115" s="861" t="s">
        <v>468</v>
      </c>
      <c r="BA115" s="796"/>
      <c r="BB115" s="796"/>
      <c r="BC115" s="796"/>
      <c r="BD115" s="796"/>
      <c r="BE115" s="796"/>
      <c r="BF115" s="796"/>
      <c r="BG115" s="796"/>
      <c r="BH115" s="796"/>
      <c r="BI115" s="796"/>
      <c r="BJ115" s="796"/>
      <c r="BK115" s="796"/>
      <c r="BL115" s="796"/>
      <c r="BM115" s="796"/>
      <c r="BN115" s="796"/>
      <c r="BO115" s="796"/>
      <c r="BP115" s="797"/>
      <c r="BQ115" s="862" t="s">
        <v>454</v>
      </c>
      <c r="BR115" s="863"/>
      <c r="BS115" s="863"/>
      <c r="BT115" s="863"/>
      <c r="BU115" s="863"/>
      <c r="BV115" s="863" t="s">
        <v>454</v>
      </c>
      <c r="BW115" s="863"/>
      <c r="BX115" s="863"/>
      <c r="BY115" s="863"/>
      <c r="BZ115" s="863"/>
      <c r="CA115" s="863" t="s">
        <v>426</v>
      </c>
      <c r="CB115" s="863"/>
      <c r="CC115" s="863"/>
      <c r="CD115" s="863"/>
      <c r="CE115" s="863"/>
      <c r="CF115" s="924" t="s">
        <v>454</v>
      </c>
      <c r="CG115" s="925"/>
      <c r="CH115" s="925"/>
      <c r="CI115" s="925"/>
      <c r="CJ115" s="925"/>
      <c r="CK115" s="980"/>
      <c r="CL115" s="867"/>
      <c r="CM115" s="861" t="s">
        <v>469</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455</v>
      </c>
      <c r="DH115" s="826"/>
      <c r="DI115" s="826"/>
      <c r="DJ115" s="826"/>
      <c r="DK115" s="827"/>
      <c r="DL115" s="828" t="s">
        <v>454</v>
      </c>
      <c r="DM115" s="826"/>
      <c r="DN115" s="826"/>
      <c r="DO115" s="826"/>
      <c r="DP115" s="827"/>
      <c r="DQ115" s="828" t="s">
        <v>454</v>
      </c>
      <c r="DR115" s="826"/>
      <c r="DS115" s="826"/>
      <c r="DT115" s="826"/>
      <c r="DU115" s="827"/>
      <c r="DV115" s="873" t="s">
        <v>454</v>
      </c>
      <c r="DW115" s="874"/>
      <c r="DX115" s="874"/>
      <c r="DY115" s="874"/>
      <c r="DZ115" s="875"/>
    </row>
    <row r="116" spans="1:130" s="248" customFormat="1" ht="26.25" customHeight="1" x14ac:dyDescent="0.15">
      <c r="A116" s="969"/>
      <c r="B116" s="970"/>
      <c r="C116" s="929" t="s">
        <v>470</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454</v>
      </c>
      <c r="AB116" s="826"/>
      <c r="AC116" s="826"/>
      <c r="AD116" s="826"/>
      <c r="AE116" s="827"/>
      <c r="AF116" s="828" t="s">
        <v>455</v>
      </c>
      <c r="AG116" s="826"/>
      <c r="AH116" s="826"/>
      <c r="AI116" s="826"/>
      <c r="AJ116" s="827"/>
      <c r="AK116" s="828" t="s">
        <v>454</v>
      </c>
      <c r="AL116" s="826"/>
      <c r="AM116" s="826"/>
      <c r="AN116" s="826"/>
      <c r="AO116" s="827"/>
      <c r="AP116" s="873" t="s">
        <v>454</v>
      </c>
      <c r="AQ116" s="874"/>
      <c r="AR116" s="874"/>
      <c r="AS116" s="874"/>
      <c r="AT116" s="875"/>
      <c r="AU116" s="985"/>
      <c r="AV116" s="986"/>
      <c r="AW116" s="986"/>
      <c r="AX116" s="986"/>
      <c r="AY116" s="986"/>
      <c r="AZ116" s="912" t="s">
        <v>471</v>
      </c>
      <c r="BA116" s="913"/>
      <c r="BB116" s="913"/>
      <c r="BC116" s="913"/>
      <c r="BD116" s="913"/>
      <c r="BE116" s="913"/>
      <c r="BF116" s="913"/>
      <c r="BG116" s="913"/>
      <c r="BH116" s="913"/>
      <c r="BI116" s="913"/>
      <c r="BJ116" s="913"/>
      <c r="BK116" s="913"/>
      <c r="BL116" s="913"/>
      <c r="BM116" s="913"/>
      <c r="BN116" s="913"/>
      <c r="BO116" s="913"/>
      <c r="BP116" s="914"/>
      <c r="BQ116" s="862" t="s">
        <v>454</v>
      </c>
      <c r="BR116" s="863"/>
      <c r="BS116" s="863"/>
      <c r="BT116" s="863"/>
      <c r="BU116" s="863"/>
      <c r="BV116" s="863" t="s">
        <v>454</v>
      </c>
      <c r="BW116" s="863"/>
      <c r="BX116" s="863"/>
      <c r="BY116" s="863"/>
      <c r="BZ116" s="863"/>
      <c r="CA116" s="863" t="s">
        <v>454</v>
      </c>
      <c r="CB116" s="863"/>
      <c r="CC116" s="863"/>
      <c r="CD116" s="863"/>
      <c r="CE116" s="863"/>
      <c r="CF116" s="924" t="s">
        <v>400</v>
      </c>
      <c r="CG116" s="925"/>
      <c r="CH116" s="925"/>
      <c r="CI116" s="925"/>
      <c r="CJ116" s="925"/>
      <c r="CK116" s="980"/>
      <c r="CL116" s="867"/>
      <c r="CM116" s="870" t="s">
        <v>472</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454</v>
      </c>
      <c r="DH116" s="826"/>
      <c r="DI116" s="826"/>
      <c r="DJ116" s="826"/>
      <c r="DK116" s="827"/>
      <c r="DL116" s="828" t="s">
        <v>455</v>
      </c>
      <c r="DM116" s="826"/>
      <c r="DN116" s="826"/>
      <c r="DO116" s="826"/>
      <c r="DP116" s="827"/>
      <c r="DQ116" s="828" t="s">
        <v>473</v>
      </c>
      <c r="DR116" s="826"/>
      <c r="DS116" s="826"/>
      <c r="DT116" s="826"/>
      <c r="DU116" s="827"/>
      <c r="DV116" s="873" t="s">
        <v>454</v>
      </c>
      <c r="DW116" s="874"/>
      <c r="DX116" s="874"/>
      <c r="DY116" s="874"/>
      <c r="DZ116" s="875"/>
    </row>
    <row r="117" spans="1:130" s="248" customFormat="1" ht="26.25" customHeight="1" x14ac:dyDescent="0.15">
      <c r="A117" s="950" t="s">
        <v>190</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474</v>
      </c>
      <c r="Z117" s="952"/>
      <c r="AA117" s="957">
        <v>2023510</v>
      </c>
      <c r="AB117" s="958"/>
      <c r="AC117" s="958"/>
      <c r="AD117" s="958"/>
      <c r="AE117" s="959"/>
      <c r="AF117" s="960">
        <v>1959599</v>
      </c>
      <c r="AG117" s="958"/>
      <c r="AH117" s="958"/>
      <c r="AI117" s="958"/>
      <c r="AJ117" s="959"/>
      <c r="AK117" s="960">
        <v>2102644</v>
      </c>
      <c r="AL117" s="958"/>
      <c r="AM117" s="958"/>
      <c r="AN117" s="958"/>
      <c r="AO117" s="959"/>
      <c r="AP117" s="961"/>
      <c r="AQ117" s="962"/>
      <c r="AR117" s="962"/>
      <c r="AS117" s="962"/>
      <c r="AT117" s="963"/>
      <c r="AU117" s="985"/>
      <c r="AV117" s="986"/>
      <c r="AW117" s="986"/>
      <c r="AX117" s="986"/>
      <c r="AY117" s="986"/>
      <c r="AZ117" s="912" t="s">
        <v>475</v>
      </c>
      <c r="BA117" s="913"/>
      <c r="BB117" s="913"/>
      <c r="BC117" s="913"/>
      <c r="BD117" s="913"/>
      <c r="BE117" s="913"/>
      <c r="BF117" s="913"/>
      <c r="BG117" s="913"/>
      <c r="BH117" s="913"/>
      <c r="BI117" s="913"/>
      <c r="BJ117" s="913"/>
      <c r="BK117" s="913"/>
      <c r="BL117" s="913"/>
      <c r="BM117" s="913"/>
      <c r="BN117" s="913"/>
      <c r="BO117" s="913"/>
      <c r="BP117" s="914"/>
      <c r="BQ117" s="862" t="s">
        <v>476</v>
      </c>
      <c r="BR117" s="863"/>
      <c r="BS117" s="863"/>
      <c r="BT117" s="863"/>
      <c r="BU117" s="863"/>
      <c r="BV117" s="863" t="s">
        <v>454</v>
      </c>
      <c r="BW117" s="863"/>
      <c r="BX117" s="863"/>
      <c r="BY117" s="863"/>
      <c r="BZ117" s="863"/>
      <c r="CA117" s="863" t="s">
        <v>454</v>
      </c>
      <c r="CB117" s="863"/>
      <c r="CC117" s="863"/>
      <c r="CD117" s="863"/>
      <c r="CE117" s="863"/>
      <c r="CF117" s="924" t="s">
        <v>454</v>
      </c>
      <c r="CG117" s="925"/>
      <c r="CH117" s="925"/>
      <c r="CI117" s="925"/>
      <c r="CJ117" s="925"/>
      <c r="CK117" s="980"/>
      <c r="CL117" s="867"/>
      <c r="CM117" s="870" t="s">
        <v>477</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478</v>
      </c>
      <c r="DH117" s="826"/>
      <c r="DI117" s="826"/>
      <c r="DJ117" s="826"/>
      <c r="DK117" s="827"/>
      <c r="DL117" s="828" t="s">
        <v>479</v>
      </c>
      <c r="DM117" s="826"/>
      <c r="DN117" s="826"/>
      <c r="DO117" s="826"/>
      <c r="DP117" s="827"/>
      <c r="DQ117" s="828" t="s">
        <v>478</v>
      </c>
      <c r="DR117" s="826"/>
      <c r="DS117" s="826"/>
      <c r="DT117" s="826"/>
      <c r="DU117" s="827"/>
      <c r="DV117" s="873" t="s">
        <v>480</v>
      </c>
      <c r="DW117" s="874"/>
      <c r="DX117" s="874"/>
      <c r="DY117" s="874"/>
      <c r="DZ117" s="875"/>
    </row>
    <row r="118" spans="1:130" s="248" customFormat="1" ht="26.25" customHeight="1" x14ac:dyDescent="0.15">
      <c r="A118" s="950" t="s">
        <v>447</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444</v>
      </c>
      <c r="AB118" s="951"/>
      <c r="AC118" s="951"/>
      <c r="AD118" s="951"/>
      <c r="AE118" s="952"/>
      <c r="AF118" s="953" t="s">
        <v>445</v>
      </c>
      <c r="AG118" s="951"/>
      <c r="AH118" s="951"/>
      <c r="AI118" s="951"/>
      <c r="AJ118" s="952"/>
      <c r="AK118" s="953" t="s">
        <v>311</v>
      </c>
      <c r="AL118" s="951"/>
      <c r="AM118" s="951"/>
      <c r="AN118" s="951"/>
      <c r="AO118" s="952"/>
      <c r="AP118" s="954" t="s">
        <v>446</v>
      </c>
      <c r="AQ118" s="955"/>
      <c r="AR118" s="955"/>
      <c r="AS118" s="955"/>
      <c r="AT118" s="956"/>
      <c r="AU118" s="985"/>
      <c r="AV118" s="986"/>
      <c r="AW118" s="986"/>
      <c r="AX118" s="986"/>
      <c r="AY118" s="986"/>
      <c r="AZ118" s="928" t="s">
        <v>481</v>
      </c>
      <c r="BA118" s="929"/>
      <c r="BB118" s="929"/>
      <c r="BC118" s="929"/>
      <c r="BD118" s="929"/>
      <c r="BE118" s="929"/>
      <c r="BF118" s="929"/>
      <c r="BG118" s="929"/>
      <c r="BH118" s="929"/>
      <c r="BI118" s="929"/>
      <c r="BJ118" s="929"/>
      <c r="BK118" s="929"/>
      <c r="BL118" s="929"/>
      <c r="BM118" s="929"/>
      <c r="BN118" s="929"/>
      <c r="BO118" s="929"/>
      <c r="BP118" s="930"/>
      <c r="BQ118" s="931" t="s">
        <v>482</v>
      </c>
      <c r="BR118" s="894"/>
      <c r="BS118" s="894"/>
      <c r="BT118" s="894"/>
      <c r="BU118" s="894"/>
      <c r="BV118" s="894" t="s">
        <v>483</v>
      </c>
      <c r="BW118" s="894"/>
      <c r="BX118" s="894"/>
      <c r="BY118" s="894"/>
      <c r="BZ118" s="894"/>
      <c r="CA118" s="894" t="s">
        <v>482</v>
      </c>
      <c r="CB118" s="894"/>
      <c r="CC118" s="894"/>
      <c r="CD118" s="894"/>
      <c r="CE118" s="894"/>
      <c r="CF118" s="924" t="s">
        <v>483</v>
      </c>
      <c r="CG118" s="925"/>
      <c r="CH118" s="925"/>
      <c r="CI118" s="925"/>
      <c r="CJ118" s="925"/>
      <c r="CK118" s="980"/>
      <c r="CL118" s="867"/>
      <c r="CM118" s="870" t="s">
        <v>484</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476</v>
      </c>
      <c r="DH118" s="826"/>
      <c r="DI118" s="826"/>
      <c r="DJ118" s="826"/>
      <c r="DK118" s="827"/>
      <c r="DL118" s="828" t="s">
        <v>454</v>
      </c>
      <c r="DM118" s="826"/>
      <c r="DN118" s="826"/>
      <c r="DO118" s="826"/>
      <c r="DP118" s="827"/>
      <c r="DQ118" s="828" t="s">
        <v>478</v>
      </c>
      <c r="DR118" s="826"/>
      <c r="DS118" s="826"/>
      <c r="DT118" s="826"/>
      <c r="DU118" s="827"/>
      <c r="DV118" s="873" t="s">
        <v>483</v>
      </c>
      <c r="DW118" s="874"/>
      <c r="DX118" s="874"/>
      <c r="DY118" s="874"/>
      <c r="DZ118" s="875"/>
    </row>
    <row r="119" spans="1:130" s="248" customFormat="1" ht="26.25" customHeight="1" x14ac:dyDescent="0.15">
      <c r="A119" s="864" t="s">
        <v>450</v>
      </c>
      <c r="B119" s="865"/>
      <c r="C119" s="940" t="s">
        <v>451</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485</v>
      </c>
      <c r="AB119" s="944"/>
      <c r="AC119" s="944"/>
      <c r="AD119" s="944"/>
      <c r="AE119" s="945"/>
      <c r="AF119" s="946" t="s">
        <v>400</v>
      </c>
      <c r="AG119" s="944"/>
      <c r="AH119" s="944"/>
      <c r="AI119" s="944"/>
      <c r="AJ119" s="945"/>
      <c r="AK119" s="946" t="s">
        <v>479</v>
      </c>
      <c r="AL119" s="944"/>
      <c r="AM119" s="944"/>
      <c r="AN119" s="944"/>
      <c r="AO119" s="945"/>
      <c r="AP119" s="947" t="s">
        <v>486</v>
      </c>
      <c r="AQ119" s="948"/>
      <c r="AR119" s="948"/>
      <c r="AS119" s="948"/>
      <c r="AT119" s="949"/>
      <c r="AU119" s="987"/>
      <c r="AV119" s="988"/>
      <c r="AW119" s="988"/>
      <c r="AX119" s="988"/>
      <c r="AY119" s="988"/>
      <c r="AZ119" s="279" t="s">
        <v>190</v>
      </c>
      <c r="BA119" s="279"/>
      <c r="BB119" s="279"/>
      <c r="BC119" s="279"/>
      <c r="BD119" s="279"/>
      <c r="BE119" s="279"/>
      <c r="BF119" s="279"/>
      <c r="BG119" s="279"/>
      <c r="BH119" s="279"/>
      <c r="BI119" s="279"/>
      <c r="BJ119" s="279"/>
      <c r="BK119" s="279"/>
      <c r="BL119" s="279"/>
      <c r="BM119" s="279"/>
      <c r="BN119" s="279"/>
      <c r="BO119" s="926" t="s">
        <v>487</v>
      </c>
      <c r="BP119" s="927"/>
      <c r="BQ119" s="931">
        <v>20318592</v>
      </c>
      <c r="BR119" s="894"/>
      <c r="BS119" s="894"/>
      <c r="BT119" s="894"/>
      <c r="BU119" s="894"/>
      <c r="BV119" s="894">
        <v>21590043</v>
      </c>
      <c r="BW119" s="894"/>
      <c r="BX119" s="894"/>
      <c r="BY119" s="894"/>
      <c r="BZ119" s="894"/>
      <c r="CA119" s="894">
        <v>22228224</v>
      </c>
      <c r="CB119" s="894"/>
      <c r="CC119" s="894"/>
      <c r="CD119" s="894"/>
      <c r="CE119" s="894"/>
      <c r="CF119" s="792"/>
      <c r="CG119" s="793"/>
      <c r="CH119" s="793"/>
      <c r="CI119" s="793"/>
      <c r="CJ119" s="883"/>
      <c r="CK119" s="981"/>
      <c r="CL119" s="869"/>
      <c r="CM119" s="887" t="s">
        <v>488</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483</v>
      </c>
      <c r="DH119" s="809"/>
      <c r="DI119" s="809"/>
      <c r="DJ119" s="809"/>
      <c r="DK119" s="810"/>
      <c r="DL119" s="811" t="s">
        <v>483</v>
      </c>
      <c r="DM119" s="809"/>
      <c r="DN119" s="809"/>
      <c r="DO119" s="809"/>
      <c r="DP119" s="810"/>
      <c r="DQ119" s="811" t="s">
        <v>483</v>
      </c>
      <c r="DR119" s="809"/>
      <c r="DS119" s="809"/>
      <c r="DT119" s="809"/>
      <c r="DU119" s="810"/>
      <c r="DV119" s="897" t="s">
        <v>476</v>
      </c>
      <c r="DW119" s="898"/>
      <c r="DX119" s="898"/>
      <c r="DY119" s="898"/>
      <c r="DZ119" s="899"/>
    </row>
    <row r="120" spans="1:130" s="248" customFormat="1" ht="26.25" customHeight="1" x14ac:dyDescent="0.15">
      <c r="A120" s="866"/>
      <c r="B120" s="867"/>
      <c r="C120" s="870" t="s">
        <v>456</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454</v>
      </c>
      <c r="AB120" s="826"/>
      <c r="AC120" s="826"/>
      <c r="AD120" s="826"/>
      <c r="AE120" s="827"/>
      <c r="AF120" s="828" t="s">
        <v>479</v>
      </c>
      <c r="AG120" s="826"/>
      <c r="AH120" s="826"/>
      <c r="AI120" s="826"/>
      <c r="AJ120" s="827"/>
      <c r="AK120" s="828" t="s">
        <v>476</v>
      </c>
      <c r="AL120" s="826"/>
      <c r="AM120" s="826"/>
      <c r="AN120" s="826"/>
      <c r="AO120" s="827"/>
      <c r="AP120" s="873" t="s">
        <v>478</v>
      </c>
      <c r="AQ120" s="874"/>
      <c r="AR120" s="874"/>
      <c r="AS120" s="874"/>
      <c r="AT120" s="875"/>
      <c r="AU120" s="932" t="s">
        <v>489</v>
      </c>
      <c r="AV120" s="933"/>
      <c r="AW120" s="933"/>
      <c r="AX120" s="933"/>
      <c r="AY120" s="934"/>
      <c r="AZ120" s="909" t="s">
        <v>490</v>
      </c>
      <c r="BA120" s="854"/>
      <c r="BB120" s="854"/>
      <c r="BC120" s="854"/>
      <c r="BD120" s="854"/>
      <c r="BE120" s="854"/>
      <c r="BF120" s="854"/>
      <c r="BG120" s="854"/>
      <c r="BH120" s="854"/>
      <c r="BI120" s="854"/>
      <c r="BJ120" s="854"/>
      <c r="BK120" s="854"/>
      <c r="BL120" s="854"/>
      <c r="BM120" s="854"/>
      <c r="BN120" s="854"/>
      <c r="BO120" s="854"/>
      <c r="BP120" s="855"/>
      <c r="BQ120" s="910">
        <v>8777041</v>
      </c>
      <c r="BR120" s="891"/>
      <c r="BS120" s="891"/>
      <c r="BT120" s="891"/>
      <c r="BU120" s="891"/>
      <c r="BV120" s="891">
        <v>8034458</v>
      </c>
      <c r="BW120" s="891"/>
      <c r="BX120" s="891"/>
      <c r="BY120" s="891"/>
      <c r="BZ120" s="891"/>
      <c r="CA120" s="891">
        <v>7900040</v>
      </c>
      <c r="CB120" s="891"/>
      <c r="CC120" s="891"/>
      <c r="CD120" s="891"/>
      <c r="CE120" s="891"/>
      <c r="CF120" s="915">
        <v>117.5</v>
      </c>
      <c r="CG120" s="916"/>
      <c r="CH120" s="916"/>
      <c r="CI120" s="916"/>
      <c r="CJ120" s="916"/>
      <c r="CK120" s="917" t="s">
        <v>491</v>
      </c>
      <c r="CL120" s="901"/>
      <c r="CM120" s="901"/>
      <c r="CN120" s="901"/>
      <c r="CO120" s="902"/>
      <c r="CP120" s="921" t="s">
        <v>492</v>
      </c>
      <c r="CQ120" s="922"/>
      <c r="CR120" s="922"/>
      <c r="CS120" s="922"/>
      <c r="CT120" s="922"/>
      <c r="CU120" s="922"/>
      <c r="CV120" s="922"/>
      <c r="CW120" s="922"/>
      <c r="CX120" s="922"/>
      <c r="CY120" s="922"/>
      <c r="CZ120" s="922"/>
      <c r="DA120" s="922"/>
      <c r="DB120" s="922"/>
      <c r="DC120" s="922"/>
      <c r="DD120" s="922"/>
      <c r="DE120" s="922"/>
      <c r="DF120" s="923"/>
      <c r="DG120" s="910">
        <v>1685293</v>
      </c>
      <c r="DH120" s="891"/>
      <c r="DI120" s="891"/>
      <c r="DJ120" s="891"/>
      <c r="DK120" s="891"/>
      <c r="DL120" s="891">
        <v>1661301</v>
      </c>
      <c r="DM120" s="891"/>
      <c r="DN120" s="891"/>
      <c r="DO120" s="891"/>
      <c r="DP120" s="891"/>
      <c r="DQ120" s="891">
        <v>1739526</v>
      </c>
      <c r="DR120" s="891"/>
      <c r="DS120" s="891"/>
      <c r="DT120" s="891"/>
      <c r="DU120" s="891"/>
      <c r="DV120" s="892">
        <v>25.9</v>
      </c>
      <c r="DW120" s="892"/>
      <c r="DX120" s="892"/>
      <c r="DY120" s="892"/>
      <c r="DZ120" s="893"/>
    </row>
    <row r="121" spans="1:130" s="248" customFormat="1" ht="26.25" customHeight="1" x14ac:dyDescent="0.15">
      <c r="A121" s="866"/>
      <c r="B121" s="867"/>
      <c r="C121" s="912" t="s">
        <v>493</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400</v>
      </c>
      <c r="AB121" s="826"/>
      <c r="AC121" s="826"/>
      <c r="AD121" s="826"/>
      <c r="AE121" s="827"/>
      <c r="AF121" s="828" t="s">
        <v>478</v>
      </c>
      <c r="AG121" s="826"/>
      <c r="AH121" s="826"/>
      <c r="AI121" s="826"/>
      <c r="AJ121" s="827"/>
      <c r="AK121" s="828" t="s">
        <v>476</v>
      </c>
      <c r="AL121" s="826"/>
      <c r="AM121" s="826"/>
      <c r="AN121" s="826"/>
      <c r="AO121" s="827"/>
      <c r="AP121" s="873" t="s">
        <v>476</v>
      </c>
      <c r="AQ121" s="874"/>
      <c r="AR121" s="874"/>
      <c r="AS121" s="874"/>
      <c r="AT121" s="875"/>
      <c r="AU121" s="935"/>
      <c r="AV121" s="936"/>
      <c r="AW121" s="936"/>
      <c r="AX121" s="936"/>
      <c r="AY121" s="937"/>
      <c r="AZ121" s="861" t="s">
        <v>494</v>
      </c>
      <c r="BA121" s="796"/>
      <c r="BB121" s="796"/>
      <c r="BC121" s="796"/>
      <c r="BD121" s="796"/>
      <c r="BE121" s="796"/>
      <c r="BF121" s="796"/>
      <c r="BG121" s="796"/>
      <c r="BH121" s="796"/>
      <c r="BI121" s="796"/>
      <c r="BJ121" s="796"/>
      <c r="BK121" s="796"/>
      <c r="BL121" s="796"/>
      <c r="BM121" s="796"/>
      <c r="BN121" s="796"/>
      <c r="BO121" s="796"/>
      <c r="BP121" s="797"/>
      <c r="BQ121" s="862">
        <v>29653</v>
      </c>
      <c r="BR121" s="863"/>
      <c r="BS121" s="863"/>
      <c r="BT121" s="863"/>
      <c r="BU121" s="863"/>
      <c r="BV121" s="863">
        <v>22468</v>
      </c>
      <c r="BW121" s="863"/>
      <c r="BX121" s="863"/>
      <c r="BY121" s="863"/>
      <c r="BZ121" s="863"/>
      <c r="CA121" s="863">
        <v>15121</v>
      </c>
      <c r="CB121" s="863"/>
      <c r="CC121" s="863"/>
      <c r="CD121" s="863"/>
      <c r="CE121" s="863"/>
      <c r="CF121" s="924">
        <v>0.2</v>
      </c>
      <c r="CG121" s="925"/>
      <c r="CH121" s="925"/>
      <c r="CI121" s="925"/>
      <c r="CJ121" s="925"/>
      <c r="CK121" s="918"/>
      <c r="CL121" s="904"/>
      <c r="CM121" s="904"/>
      <c r="CN121" s="904"/>
      <c r="CO121" s="905"/>
      <c r="CP121" s="884" t="s">
        <v>495</v>
      </c>
      <c r="CQ121" s="885"/>
      <c r="CR121" s="885"/>
      <c r="CS121" s="885"/>
      <c r="CT121" s="885"/>
      <c r="CU121" s="885"/>
      <c r="CV121" s="885"/>
      <c r="CW121" s="885"/>
      <c r="CX121" s="885"/>
      <c r="CY121" s="885"/>
      <c r="CZ121" s="885"/>
      <c r="DA121" s="885"/>
      <c r="DB121" s="885"/>
      <c r="DC121" s="885"/>
      <c r="DD121" s="885"/>
      <c r="DE121" s="885"/>
      <c r="DF121" s="886"/>
      <c r="DG121" s="862">
        <v>853696</v>
      </c>
      <c r="DH121" s="863"/>
      <c r="DI121" s="863"/>
      <c r="DJ121" s="863"/>
      <c r="DK121" s="863"/>
      <c r="DL121" s="863">
        <v>1014408</v>
      </c>
      <c r="DM121" s="863"/>
      <c r="DN121" s="863"/>
      <c r="DO121" s="863"/>
      <c r="DP121" s="863"/>
      <c r="DQ121" s="863">
        <v>1059623</v>
      </c>
      <c r="DR121" s="863"/>
      <c r="DS121" s="863"/>
      <c r="DT121" s="863"/>
      <c r="DU121" s="863"/>
      <c r="DV121" s="840">
        <v>15.8</v>
      </c>
      <c r="DW121" s="840"/>
      <c r="DX121" s="840"/>
      <c r="DY121" s="840"/>
      <c r="DZ121" s="841"/>
    </row>
    <row r="122" spans="1:130" s="248" customFormat="1" ht="26.25" customHeight="1" x14ac:dyDescent="0.15">
      <c r="A122" s="866"/>
      <c r="B122" s="867"/>
      <c r="C122" s="870" t="s">
        <v>466</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478</v>
      </c>
      <c r="AB122" s="826"/>
      <c r="AC122" s="826"/>
      <c r="AD122" s="826"/>
      <c r="AE122" s="827"/>
      <c r="AF122" s="828" t="s">
        <v>454</v>
      </c>
      <c r="AG122" s="826"/>
      <c r="AH122" s="826"/>
      <c r="AI122" s="826"/>
      <c r="AJ122" s="827"/>
      <c r="AK122" s="828" t="s">
        <v>476</v>
      </c>
      <c r="AL122" s="826"/>
      <c r="AM122" s="826"/>
      <c r="AN122" s="826"/>
      <c r="AO122" s="827"/>
      <c r="AP122" s="873" t="s">
        <v>482</v>
      </c>
      <c r="AQ122" s="874"/>
      <c r="AR122" s="874"/>
      <c r="AS122" s="874"/>
      <c r="AT122" s="875"/>
      <c r="AU122" s="935"/>
      <c r="AV122" s="936"/>
      <c r="AW122" s="936"/>
      <c r="AX122" s="936"/>
      <c r="AY122" s="937"/>
      <c r="AZ122" s="928" t="s">
        <v>496</v>
      </c>
      <c r="BA122" s="929"/>
      <c r="BB122" s="929"/>
      <c r="BC122" s="929"/>
      <c r="BD122" s="929"/>
      <c r="BE122" s="929"/>
      <c r="BF122" s="929"/>
      <c r="BG122" s="929"/>
      <c r="BH122" s="929"/>
      <c r="BI122" s="929"/>
      <c r="BJ122" s="929"/>
      <c r="BK122" s="929"/>
      <c r="BL122" s="929"/>
      <c r="BM122" s="929"/>
      <c r="BN122" s="929"/>
      <c r="BO122" s="929"/>
      <c r="BP122" s="930"/>
      <c r="BQ122" s="931">
        <v>15019873</v>
      </c>
      <c r="BR122" s="894"/>
      <c r="BS122" s="894"/>
      <c r="BT122" s="894"/>
      <c r="BU122" s="894"/>
      <c r="BV122" s="894">
        <v>15742754</v>
      </c>
      <c r="BW122" s="894"/>
      <c r="BX122" s="894"/>
      <c r="BY122" s="894"/>
      <c r="BZ122" s="894"/>
      <c r="CA122" s="894">
        <v>15706574</v>
      </c>
      <c r="CB122" s="894"/>
      <c r="CC122" s="894"/>
      <c r="CD122" s="894"/>
      <c r="CE122" s="894"/>
      <c r="CF122" s="895">
        <v>233.6</v>
      </c>
      <c r="CG122" s="896"/>
      <c r="CH122" s="896"/>
      <c r="CI122" s="896"/>
      <c r="CJ122" s="896"/>
      <c r="CK122" s="918"/>
      <c r="CL122" s="904"/>
      <c r="CM122" s="904"/>
      <c r="CN122" s="904"/>
      <c r="CO122" s="905"/>
      <c r="CP122" s="884" t="s">
        <v>418</v>
      </c>
      <c r="CQ122" s="885"/>
      <c r="CR122" s="885"/>
      <c r="CS122" s="885"/>
      <c r="CT122" s="885"/>
      <c r="CU122" s="885"/>
      <c r="CV122" s="885"/>
      <c r="CW122" s="885"/>
      <c r="CX122" s="885"/>
      <c r="CY122" s="885"/>
      <c r="CZ122" s="885"/>
      <c r="DA122" s="885"/>
      <c r="DB122" s="885"/>
      <c r="DC122" s="885"/>
      <c r="DD122" s="885"/>
      <c r="DE122" s="885"/>
      <c r="DF122" s="886"/>
      <c r="DG122" s="862">
        <v>834329</v>
      </c>
      <c r="DH122" s="863"/>
      <c r="DI122" s="863"/>
      <c r="DJ122" s="863"/>
      <c r="DK122" s="863"/>
      <c r="DL122" s="863">
        <v>778045</v>
      </c>
      <c r="DM122" s="863"/>
      <c r="DN122" s="863"/>
      <c r="DO122" s="863"/>
      <c r="DP122" s="863"/>
      <c r="DQ122" s="863">
        <v>852778</v>
      </c>
      <c r="DR122" s="863"/>
      <c r="DS122" s="863"/>
      <c r="DT122" s="863"/>
      <c r="DU122" s="863"/>
      <c r="DV122" s="840">
        <v>12.7</v>
      </c>
      <c r="DW122" s="840"/>
      <c r="DX122" s="840"/>
      <c r="DY122" s="840"/>
      <c r="DZ122" s="841"/>
    </row>
    <row r="123" spans="1:130" s="248" customFormat="1" ht="26.25" customHeight="1" x14ac:dyDescent="0.15">
      <c r="A123" s="866"/>
      <c r="B123" s="867"/>
      <c r="C123" s="870" t="s">
        <v>472</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476</v>
      </c>
      <c r="AB123" s="826"/>
      <c r="AC123" s="826"/>
      <c r="AD123" s="826"/>
      <c r="AE123" s="827"/>
      <c r="AF123" s="828" t="s">
        <v>483</v>
      </c>
      <c r="AG123" s="826"/>
      <c r="AH123" s="826"/>
      <c r="AI123" s="826"/>
      <c r="AJ123" s="827"/>
      <c r="AK123" s="828" t="s">
        <v>486</v>
      </c>
      <c r="AL123" s="826"/>
      <c r="AM123" s="826"/>
      <c r="AN123" s="826"/>
      <c r="AO123" s="827"/>
      <c r="AP123" s="873" t="s">
        <v>476</v>
      </c>
      <c r="AQ123" s="874"/>
      <c r="AR123" s="874"/>
      <c r="AS123" s="874"/>
      <c r="AT123" s="875"/>
      <c r="AU123" s="938"/>
      <c r="AV123" s="939"/>
      <c r="AW123" s="939"/>
      <c r="AX123" s="939"/>
      <c r="AY123" s="939"/>
      <c r="AZ123" s="279" t="s">
        <v>190</v>
      </c>
      <c r="BA123" s="279"/>
      <c r="BB123" s="279"/>
      <c r="BC123" s="279"/>
      <c r="BD123" s="279"/>
      <c r="BE123" s="279"/>
      <c r="BF123" s="279"/>
      <c r="BG123" s="279"/>
      <c r="BH123" s="279"/>
      <c r="BI123" s="279"/>
      <c r="BJ123" s="279"/>
      <c r="BK123" s="279"/>
      <c r="BL123" s="279"/>
      <c r="BM123" s="279"/>
      <c r="BN123" s="279"/>
      <c r="BO123" s="926" t="s">
        <v>497</v>
      </c>
      <c r="BP123" s="927"/>
      <c r="BQ123" s="881">
        <v>23826567</v>
      </c>
      <c r="BR123" s="882"/>
      <c r="BS123" s="882"/>
      <c r="BT123" s="882"/>
      <c r="BU123" s="882"/>
      <c r="BV123" s="882">
        <v>23799680</v>
      </c>
      <c r="BW123" s="882"/>
      <c r="BX123" s="882"/>
      <c r="BY123" s="882"/>
      <c r="BZ123" s="882"/>
      <c r="CA123" s="882">
        <v>23621735</v>
      </c>
      <c r="CB123" s="882"/>
      <c r="CC123" s="882"/>
      <c r="CD123" s="882"/>
      <c r="CE123" s="882"/>
      <c r="CF123" s="792"/>
      <c r="CG123" s="793"/>
      <c r="CH123" s="793"/>
      <c r="CI123" s="793"/>
      <c r="CJ123" s="883"/>
      <c r="CK123" s="918"/>
      <c r="CL123" s="904"/>
      <c r="CM123" s="904"/>
      <c r="CN123" s="904"/>
      <c r="CO123" s="905"/>
      <c r="CP123" s="884" t="s">
        <v>498</v>
      </c>
      <c r="CQ123" s="885"/>
      <c r="CR123" s="885"/>
      <c r="CS123" s="885"/>
      <c r="CT123" s="885"/>
      <c r="CU123" s="885"/>
      <c r="CV123" s="885"/>
      <c r="CW123" s="885"/>
      <c r="CX123" s="885"/>
      <c r="CY123" s="885"/>
      <c r="CZ123" s="885"/>
      <c r="DA123" s="885"/>
      <c r="DB123" s="885"/>
      <c r="DC123" s="885"/>
      <c r="DD123" s="885"/>
      <c r="DE123" s="885"/>
      <c r="DF123" s="886"/>
      <c r="DG123" s="825">
        <v>254911</v>
      </c>
      <c r="DH123" s="826"/>
      <c r="DI123" s="826"/>
      <c r="DJ123" s="826"/>
      <c r="DK123" s="827"/>
      <c r="DL123" s="828">
        <v>229286</v>
      </c>
      <c r="DM123" s="826"/>
      <c r="DN123" s="826"/>
      <c r="DO123" s="826"/>
      <c r="DP123" s="827"/>
      <c r="DQ123" s="828">
        <v>203094</v>
      </c>
      <c r="DR123" s="826"/>
      <c r="DS123" s="826"/>
      <c r="DT123" s="826"/>
      <c r="DU123" s="827"/>
      <c r="DV123" s="873">
        <v>3</v>
      </c>
      <c r="DW123" s="874"/>
      <c r="DX123" s="874"/>
      <c r="DY123" s="874"/>
      <c r="DZ123" s="875"/>
    </row>
    <row r="124" spans="1:130" s="248" customFormat="1" ht="26.25" customHeight="1" thickBot="1" x14ac:dyDescent="0.2">
      <c r="A124" s="866"/>
      <c r="B124" s="867"/>
      <c r="C124" s="870" t="s">
        <v>477</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483</v>
      </c>
      <c r="AB124" s="826"/>
      <c r="AC124" s="826"/>
      <c r="AD124" s="826"/>
      <c r="AE124" s="827"/>
      <c r="AF124" s="828" t="s">
        <v>483</v>
      </c>
      <c r="AG124" s="826"/>
      <c r="AH124" s="826"/>
      <c r="AI124" s="826"/>
      <c r="AJ124" s="827"/>
      <c r="AK124" s="828" t="s">
        <v>486</v>
      </c>
      <c r="AL124" s="826"/>
      <c r="AM124" s="826"/>
      <c r="AN124" s="826"/>
      <c r="AO124" s="827"/>
      <c r="AP124" s="873" t="s">
        <v>479</v>
      </c>
      <c r="AQ124" s="874"/>
      <c r="AR124" s="874"/>
      <c r="AS124" s="874"/>
      <c r="AT124" s="875"/>
      <c r="AU124" s="876" t="s">
        <v>499</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t="s">
        <v>479</v>
      </c>
      <c r="BR124" s="880"/>
      <c r="BS124" s="880"/>
      <c r="BT124" s="880"/>
      <c r="BU124" s="880"/>
      <c r="BV124" s="880" t="s">
        <v>486</v>
      </c>
      <c r="BW124" s="880"/>
      <c r="BX124" s="880"/>
      <c r="BY124" s="880"/>
      <c r="BZ124" s="880"/>
      <c r="CA124" s="880" t="s">
        <v>486</v>
      </c>
      <c r="CB124" s="880"/>
      <c r="CC124" s="880"/>
      <c r="CD124" s="880"/>
      <c r="CE124" s="880"/>
      <c r="CF124" s="770"/>
      <c r="CG124" s="771"/>
      <c r="CH124" s="771"/>
      <c r="CI124" s="771"/>
      <c r="CJ124" s="911"/>
      <c r="CK124" s="919"/>
      <c r="CL124" s="919"/>
      <c r="CM124" s="919"/>
      <c r="CN124" s="919"/>
      <c r="CO124" s="920"/>
      <c r="CP124" s="884" t="s">
        <v>500</v>
      </c>
      <c r="CQ124" s="885"/>
      <c r="CR124" s="885"/>
      <c r="CS124" s="885"/>
      <c r="CT124" s="885"/>
      <c r="CU124" s="885"/>
      <c r="CV124" s="885"/>
      <c r="CW124" s="885"/>
      <c r="CX124" s="885"/>
      <c r="CY124" s="885"/>
      <c r="CZ124" s="885"/>
      <c r="DA124" s="885"/>
      <c r="DB124" s="885"/>
      <c r="DC124" s="885"/>
      <c r="DD124" s="885"/>
      <c r="DE124" s="885"/>
      <c r="DF124" s="886"/>
      <c r="DG124" s="808">
        <v>5489</v>
      </c>
      <c r="DH124" s="809"/>
      <c r="DI124" s="809"/>
      <c r="DJ124" s="809"/>
      <c r="DK124" s="810"/>
      <c r="DL124" s="811">
        <v>10369</v>
      </c>
      <c r="DM124" s="809"/>
      <c r="DN124" s="809"/>
      <c r="DO124" s="809"/>
      <c r="DP124" s="810"/>
      <c r="DQ124" s="811">
        <v>11808</v>
      </c>
      <c r="DR124" s="809"/>
      <c r="DS124" s="809"/>
      <c r="DT124" s="809"/>
      <c r="DU124" s="810"/>
      <c r="DV124" s="897">
        <v>0.2</v>
      </c>
      <c r="DW124" s="898"/>
      <c r="DX124" s="898"/>
      <c r="DY124" s="898"/>
      <c r="DZ124" s="899"/>
    </row>
    <row r="125" spans="1:130" s="248" customFormat="1" ht="26.25" customHeight="1" x14ac:dyDescent="0.15">
      <c r="A125" s="866"/>
      <c r="B125" s="867"/>
      <c r="C125" s="870" t="s">
        <v>484</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483</v>
      </c>
      <c r="AB125" s="826"/>
      <c r="AC125" s="826"/>
      <c r="AD125" s="826"/>
      <c r="AE125" s="827"/>
      <c r="AF125" s="828" t="s">
        <v>486</v>
      </c>
      <c r="AG125" s="826"/>
      <c r="AH125" s="826"/>
      <c r="AI125" s="826"/>
      <c r="AJ125" s="827"/>
      <c r="AK125" s="828" t="s">
        <v>483</v>
      </c>
      <c r="AL125" s="826"/>
      <c r="AM125" s="826"/>
      <c r="AN125" s="826"/>
      <c r="AO125" s="827"/>
      <c r="AP125" s="873" t="s">
        <v>478</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501</v>
      </c>
      <c r="CL125" s="901"/>
      <c r="CM125" s="901"/>
      <c r="CN125" s="901"/>
      <c r="CO125" s="902"/>
      <c r="CP125" s="909" t="s">
        <v>502</v>
      </c>
      <c r="CQ125" s="854"/>
      <c r="CR125" s="854"/>
      <c r="CS125" s="854"/>
      <c r="CT125" s="854"/>
      <c r="CU125" s="854"/>
      <c r="CV125" s="854"/>
      <c r="CW125" s="854"/>
      <c r="CX125" s="854"/>
      <c r="CY125" s="854"/>
      <c r="CZ125" s="854"/>
      <c r="DA125" s="854"/>
      <c r="DB125" s="854"/>
      <c r="DC125" s="854"/>
      <c r="DD125" s="854"/>
      <c r="DE125" s="854"/>
      <c r="DF125" s="855"/>
      <c r="DG125" s="910" t="s">
        <v>400</v>
      </c>
      <c r="DH125" s="891"/>
      <c r="DI125" s="891"/>
      <c r="DJ125" s="891"/>
      <c r="DK125" s="891"/>
      <c r="DL125" s="891" t="s">
        <v>454</v>
      </c>
      <c r="DM125" s="891"/>
      <c r="DN125" s="891"/>
      <c r="DO125" s="891"/>
      <c r="DP125" s="891"/>
      <c r="DQ125" s="891" t="s">
        <v>503</v>
      </c>
      <c r="DR125" s="891"/>
      <c r="DS125" s="891"/>
      <c r="DT125" s="891"/>
      <c r="DU125" s="891"/>
      <c r="DV125" s="892" t="s">
        <v>479</v>
      </c>
      <c r="DW125" s="892"/>
      <c r="DX125" s="892"/>
      <c r="DY125" s="892"/>
      <c r="DZ125" s="893"/>
    </row>
    <row r="126" spans="1:130" s="248" customFormat="1" ht="26.25" customHeight="1" thickBot="1" x14ac:dyDescent="0.2">
      <c r="A126" s="866"/>
      <c r="B126" s="867"/>
      <c r="C126" s="870" t="s">
        <v>488</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482</v>
      </c>
      <c r="AB126" s="826"/>
      <c r="AC126" s="826"/>
      <c r="AD126" s="826"/>
      <c r="AE126" s="827"/>
      <c r="AF126" s="828" t="s">
        <v>486</v>
      </c>
      <c r="AG126" s="826"/>
      <c r="AH126" s="826"/>
      <c r="AI126" s="826"/>
      <c r="AJ126" s="827"/>
      <c r="AK126" s="828" t="s">
        <v>485</v>
      </c>
      <c r="AL126" s="826"/>
      <c r="AM126" s="826"/>
      <c r="AN126" s="826"/>
      <c r="AO126" s="827"/>
      <c r="AP126" s="873" t="s">
        <v>400</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504</v>
      </c>
      <c r="CQ126" s="796"/>
      <c r="CR126" s="796"/>
      <c r="CS126" s="796"/>
      <c r="CT126" s="796"/>
      <c r="CU126" s="796"/>
      <c r="CV126" s="796"/>
      <c r="CW126" s="796"/>
      <c r="CX126" s="796"/>
      <c r="CY126" s="796"/>
      <c r="CZ126" s="796"/>
      <c r="DA126" s="796"/>
      <c r="DB126" s="796"/>
      <c r="DC126" s="796"/>
      <c r="DD126" s="796"/>
      <c r="DE126" s="796"/>
      <c r="DF126" s="797"/>
      <c r="DG126" s="862" t="s">
        <v>400</v>
      </c>
      <c r="DH126" s="863"/>
      <c r="DI126" s="863"/>
      <c r="DJ126" s="863"/>
      <c r="DK126" s="863"/>
      <c r="DL126" s="863" t="s">
        <v>485</v>
      </c>
      <c r="DM126" s="863"/>
      <c r="DN126" s="863"/>
      <c r="DO126" s="863"/>
      <c r="DP126" s="863"/>
      <c r="DQ126" s="863" t="s">
        <v>479</v>
      </c>
      <c r="DR126" s="863"/>
      <c r="DS126" s="863"/>
      <c r="DT126" s="863"/>
      <c r="DU126" s="863"/>
      <c r="DV126" s="840" t="s">
        <v>486</v>
      </c>
      <c r="DW126" s="840"/>
      <c r="DX126" s="840"/>
      <c r="DY126" s="840"/>
      <c r="DZ126" s="841"/>
    </row>
    <row r="127" spans="1:130" s="248" customFormat="1" ht="26.25" customHeight="1" x14ac:dyDescent="0.15">
      <c r="A127" s="868"/>
      <c r="B127" s="869"/>
      <c r="C127" s="887" t="s">
        <v>505</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482</v>
      </c>
      <c r="AB127" s="826"/>
      <c r="AC127" s="826"/>
      <c r="AD127" s="826"/>
      <c r="AE127" s="827"/>
      <c r="AF127" s="828" t="s">
        <v>482</v>
      </c>
      <c r="AG127" s="826"/>
      <c r="AH127" s="826"/>
      <c r="AI127" s="826"/>
      <c r="AJ127" s="827"/>
      <c r="AK127" s="828" t="s">
        <v>476</v>
      </c>
      <c r="AL127" s="826"/>
      <c r="AM127" s="826"/>
      <c r="AN127" s="826"/>
      <c r="AO127" s="827"/>
      <c r="AP127" s="873" t="s">
        <v>478</v>
      </c>
      <c r="AQ127" s="874"/>
      <c r="AR127" s="874"/>
      <c r="AS127" s="874"/>
      <c r="AT127" s="875"/>
      <c r="AU127" s="284"/>
      <c r="AV127" s="284"/>
      <c r="AW127" s="284"/>
      <c r="AX127" s="890" t="s">
        <v>506</v>
      </c>
      <c r="AY127" s="858"/>
      <c r="AZ127" s="858"/>
      <c r="BA127" s="858"/>
      <c r="BB127" s="858"/>
      <c r="BC127" s="858"/>
      <c r="BD127" s="858"/>
      <c r="BE127" s="859"/>
      <c r="BF127" s="857" t="s">
        <v>507</v>
      </c>
      <c r="BG127" s="858"/>
      <c r="BH127" s="858"/>
      <c r="BI127" s="858"/>
      <c r="BJ127" s="858"/>
      <c r="BK127" s="858"/>
      <c r="BL127" s="859"/>
      <c r="BM127" s="857" t="s">
        <v>508</v>
      </c>
      <c r="BN127" s="858"/>
      <c r="BO127" s="858"/>
      <c r="BP127" s="858"/>
      <c r="BQ127" s="858"/>
      <c r="BR127" s="858"/>
      <c r="BS127" s="859"/>
      <c r="BT127" s="857" t="s">
        <v>509</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510</v>
      </c>
      <c r="CQ127" s="796"/>
      <c r="CR127" s="796"/>
      <c r="CS127" s="796"/>
      <c r="CT127" s="796"/>
      <c r="CU127" s="796"/>
      <c r="CV127" s="796"/>
      <c r="CW127" s="796"/>
      <c r="CX127" s="796"/>
      <c r="CY127" s="796"/>
      <c r="CZ127" s="796"/>
      <c r="DA127" s="796"/>
      <c r="DB127" s="796"/>
      <c r="DC127" s="796"/>
      <c r="DD127" s="796"/>
      <c r="DE127" s="796"/>
      <c r="DF127" s="797"/>
      <c r="DG127" s="862" t="s">
        <v>479</v>
      </c>
      <c r="DH127" s="863"/>
      <c r="DI127" s="863"/>
      <c r="DJ127" s="863"/>
      <c r="DK127" s="863"/>
      <c r="DL127" s="863" t="s">
        <v>485</v>
      </c>
      <c r="DM127" s="863"/>
      <c r="DN127" s="863"/>
      <c r="DO127" s="863"/>
      <c r="DP127" s="863"/>
      <c r="DQ127" s="863" t="s">
        <v>478</v>
      </c>
      <c r="DR127" s="863"/>
      <c r="DS127" s="863"/>
      <c r="DT127" s="863"/>
      <c r="DU127" s="863"/>
      <c r="DV127" s="840" t="s">
        <v>400</v>
      </c>
      <c r="DW127" s="840"/>
      <c r="DX127" s="840"/>
      <c r="DY127" s="840"/>
      <c r="DZ127" s="841"/>
    </row>
    <row r="128" spans="1:130" s="248" customFormat="1" ht="26.25" customHeight="1" thickBot="1" x14ac:dyDescent="0.2">
      <c r="A128" s="842" t="s">
        <v>511</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512</v>
      </c>
      <c r="X128" s="844"/>
      <c r="Y128" s="844"/>
      <c r="Z128" s="845"/>
      <c r="AA128" s="846">
        <v>7788</v>
      </c>
      <c r="AB128" s="847"/>
      <c r="AC128" s="847"/>
      <c r="AD128" s="847"/>
      <c r="AE128" s="848"/>
      <c r="AF128" s="849">
        <v>37357</v>
      </c>
      <c r="AG128" s="847"/>
      <c r="AH128" s="847"/>
      <c r="AI128" s="847"/>
      <c r="AJ128" s="848"/>
      <c r="AK128" s="849">
        <v>8841</v>
      </c>
      <c r="AL128" s="847"/>
      <c r="AM128" s="847"/>
      <c r="AN128" s="847"/>
      <c r="AO128" s="848"/>
      <c r="AP128" s="850"/>
      <c r="AQ128" s="851"/>
      <c r="AR128" s="851"/>
      <c r="AS128" s="851"/>
      <c r="AT128" s="852"/>
      <c r="AU128" s="284"/>
      <c r="AV128" s="284"/>
      <c r="AW128" s="284"/>
      <c r="AX128" s="853" t="s">
        <v>513</v>
      </c>
      <c r="AY128" s="854"/>
      <c r="AZ128" s="854"/>
      <c r="BA128" s="854"/>
      <c r="BB128" s="854"/>
      <c r="BC128" s="854"/>
      <c r="BD128" s="854"/>
      <c r="BE128" s="855"/>
      <c r="BF128" s="832" t="s">
        <v>486</v>
      </c>
      <c r="BG128" s="833"/>
      <c r="BH128" s="833"/>
      <c r="BI128" s="833"/>
      <c r="BJ128" s="833"/>
      <c r="BK128" s="833"/>
      <c r="BL128" s="856"/>
      <c r="BM128" s="832">
        <v>13.7</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514</v>
      </c>
      <c r="CQ128" s="774"/>
      <c r="CR128" s="774"/>
      <c r="CS128" s="774"/>
      <c r="CT128" s="774"/>
      <c r="CU128" s="774"/>
      <c r="CV128" s="774"/>
      <c r="CW128" s="774"/>
      <c r="CX128" s="774"/>
      <c r="CY128" s="774"/>
      <c r="CZ128" s="774"/>
      <c r="DA128" s="774"/>
      <c r="DB128" s="774"/>
      <c r="DC128" s="774"/>
      <c r="DD128" s="774"/>
      <c r="DE128" s="774"/>
      <c r="DF128" s="775"/>
      <c r="DG128" s="836" t="s">
        <v>485</v>
      </c>
      <c r="DH128" s="837"/>
      <c r="DI128" s="837"/>
      <c r="DJ128" s="837"/>
      <c r="DK128" s="837"/>
      <c r="DL128" s="837" t="s">
        <v>482</v>
      </c>
      <c r="DM128" s="837"/>
      <c r="DN128" s="837"/>
      <c r="DO128" s="837"/>
      <c r="DP128" s="837"/>
      <c r="DQ128" s="837" t="s">
        <v>483</v>
      </c>
      <c r="DR128" s="837"/>
      <c r="DS128" s="837"/>
      <c r="DT128" s="837"/>
      <c r="DU128" s="837"/>
      <c r="DV128" s="838" t="s">
        <v>482</v>
      </c>
      <c r="DW128" s="838"/>
      <c r="DX128" s="838"/>
      <c r="DY128" s="838"/>
      <c r="DZ128" s="839"/>
    </row>
    <row r="129" spans="1:131" s="248" customFormat="1" ht="26.25" customHeight="1" x14ac:dyDescent="0.15">
      <c r="A129" s="820" t="s">
        <v>108</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515</v>
      </c>
      <c r="X129" s="823"/>
      <c r="Y129" s="823"/>
      <c r="Z129" s="824"/>
      <c r="AA129" s="825">
        <v>7936825</v>
      </c>
      <c r="AB129" s="826"/>
      <c r="AC129" s="826"/>
      <c r="AD129" s="826"/>
      <c r="AE129" s="827"/>
      <c r="AF129" s="828">
        <v>7199334</v>
      </c>
      <c r="AG129" s="826"/>
      <c r="AH129" s="826"/>
      <c r="AI129" s="826"/>
      <c r="AJ129" s="827"/>
      <c r="AK129" s="828">
        <v>8177579</v>
      </c>
      <c r="AL129" s="826"/>
      <c r="AM129" s="826"/>
      <c r="AN129" s="826"/>
      <c r="AO129" s="827"/>
      <c r="AP129" s="829"/>
      <c r="AQ129" s="830"/>
      <c r="AR129" s="830"/>
      <c r="AS129" s="830"/>
      <c r="AT129" s="831"/>
      <c r="AU129" s="286"/>
      <c r="AV129" s="286"/>
      <c r="AW129" s="286"/>
      <c r="AX129" s="795" t="s">
        <v>516</v>
      </c>
      <c r="AY129" s="796"/>
      <c r="AZ129" s="796"/>
      <c r="BA129" s="796"/>
      <c r="BB129" s="796"/>
      <c r="BC129" s="796"/>
      <c r="BD129" s="796"/>
      <c r="BE129" s="797"/>
      <c r="BF129" s="815" t="s">
        <v>478</v>
      </c>
      <c r="BG129" s="816"/>
      <c r="BH129" s="816"/>
      <c r="BI129" s="816"/>
      <c r="BJ129" s="816"/>
      <c r="BK129" s="816"/>
      <c r="BL129" s="817"/>
      <c r="BM129" s="815">
        <v>18.7</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517</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518</v>
      </c>
      <c r="X130" s="823"/>
      <c r="Y130" s="823"/>
      <c r="Z130" s="824"/>
      <c r="AA130" s="825">
        <v>1489301</v>
      </c>
      <c r="AB130" s="826"/>
      <c r="AC130" s="826"/>
      <c r="AD130" s="826"/>
      <c r="AE130" s="827"/>
      <c r="AF130" s="828">
        <v>1420870</v>
      </c>
      <c r="AG130" s="826"/>
      <c r="AH130" s="826"/>
      <c r="AI130" s="826"/>
      <c r="AJ130" s="827"/>
      <c r="AK130" s="828">
        <v>1453505</v>
      </c>
      <c r="AL130" s="826"/>
      <c r="AM130" s="826"/>
      <c r="AN130" s="826"/>
      <c r="AO130" s="827"/>
      <c r="AP130" s="829"/>
      <c r="AQ130" s="830"/>
      <c r="AR130" s="830"/>
      <c r="AS130" s="830"/>
      <c r="AT130" s="831"/>
      <c r="AU130" s="286"/>
      <c r="AV130" s="286"/>
      <c r="AW130" s="286"/>
      <c r="AX130" s="795" t="s">
        <v>519</v>
      </c>
      <c r="AY130" s="796"/>
      <c r="AZ130" s="796"/>
      <c r="BA130" s="796"/>
      <c r="BB130" s="796"/>
      <c r="BC130" s="796"/>
      <c r="BD130" s="796"/>
      <c r="BE130" s="797"/>
      <c r="BF130" s="798">
        <v>8.6999999999999993</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520</v>
      </c>
      <c r="X131" s="806"/>
      <c r="Y131" s="806"/>
      <c r="Z131" s="807"/>
      <c r="AA131" s="808">
        <v>6447524</v>
      </c>
      <c r="AB131" s="809"/>
      <c r="AC131" s="809"/>
      <c r="AD131" s="809"/>
      <c r="AE131" s="810"/>
      <c r="AF131" s="811">
        <v>5778464</v>
      </c>
      <c r="AG131" s="809"/>
      <c r="AH131" s="809"/>
      <c r="AI131" s="809"/>
      <c r="AJ131" s="810"/>
      <c r="AK131" s="811">
        <v>6724074</v>
      </c>
      <c r="AL131" s="809"/>
      <c r="AM131" s="809"/>
      <c r="AN131" s="809"/>
      <c r="AO131" s="810"/>
      <c r="AP131" s="812"/>
      <c r="AQ131" s="813"/>
      <c r="AR131" s="813"/>
      <c r="AS131" s="813"/>
      <c r="AT131" s="814"/>
      <c r="AU131" s="286"/>
      <c r="AV131" s="286"/>
      <c r="AW131" s="286"/>
      <c r="AX131" s="773" t="s">
        <v>521</v>
      </c>
      <c r="AY131" s="774"/>
      <c r="AZ131" s="774"/>
      <c r="BA131" s="774"/>
      <c r="BB131" s="774"/>
      <c r="BC131" s="774"/>
      <c r="BD131" s="774"/>
      <c r="BE131" s="775"/>
      <c r="BF131" s="776" t="s">
        <v>478</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522</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523</v>
      </c>
      <c r="W132" s="786"/>
      <c r="X132" s="786"/>
      <c r="Y132" s="786"/>
      <c r="Z132" s="787"/>
      <c r="AA132" s="788">
        <v>8.1647001239999994</v>
      </c>
      <c r="AB132" s="789"/>
      <c r="AC132" s="789"/>
      <c r="AD132" s="789"/>
      <c r="AE132" s="790"/>
      <c r="AF132" s="791">
        <v>8.6765617989999999</v>
      </c>
      <c r="AG132" s="789"/>
      <c r="AH132" s="789"/>
      <c r="AI132" s="789"/>
      <c r="AJ132" s="790"/>
      <c r="AK132" s="791">
        <v>9.52247105</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524</v>
      </c>
      <c r="W133" s="765"/>
      <c r="X133" s="765"/>
      <c r="Y133" s="765"/>
      <c r="Z133" s="766"/>
      <c r="AA133" s="767">
        <v>8.9</v>
      </c>
      <c r="AB133" s="768"/>
      <c r="AC133" s="768"/>
      <c r="AD133" s="768"/>
      <c r="AE133" s="769"/>
      <c r="AF133" s="767">
        <v>8.6999999999999993</v>
      </c>
      <c r="AG133" s="768"/>
      <c r="AH133" s="768"/>
      <c r="AI133" s="768"/>
      <c r="AJ133" s="769"/>
      <c r="AK133" s="767">
        <v>8.6999999999999993</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a1ArJBQsmab+f+ryvl4itqTKgYAQFVT9nWbdwCDlDFKqxh4khcd+9lQyqhTHEfKCr1aPw4qLiTfOrIt6I8HkaQ==" saltValue="jaydWhyWJZAJQz3jHNW0c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J25" zoomScaleNormal="85" zoomScaleSheetLayoutView="100" workbookViewId="0">
      <selection activeCell="AU51" sqref="AU51"/>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525</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B2w7MRAwy2KLPLZ/Cpj0NB0SRy8+QTQrvrdsRTutqmuEIaMu/bV0s1DofPhzhXh4EH1VbYUNQv5dnLlF/J70bg==" saltValue="znWHUkTgkPC0QEcm2sOZWg=="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B1"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f5M9EVN/2KRz+cx7yeEW6u82w5IqVLXKIR1NzZMz+wAM0/ZKF4aVtURMRbKGi/wPAOW2cuLtDBTplV5Dv6Gp9A==" saltValue="/mLTPNFaByWrNhycZH1MAA==" spinCount="100000" sheet="1" objects="1" scenarios="1"/>
  <dataConsolidate/>
  <phoneticPr fontId="2"/>
  <printOptions horizontalCentered="1" verticalCentered="1"/>
  <pageMargins left="0" right="0" top="0" bottom="0" header="0" footer="0"/>
  <pageSetup paperSize="8" scale="70"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16"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526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527</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528</v>
      </c>
      <c r="AP7" s="305"/>
      <c r="AQ7" s="306" t="s">
        <v>529</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530</v>
      </c>
      <c r="AQ8" s="312" t="s">
        <v>531</v>
      </c>
      <c r="AR8" s="313" t="s">
        <v>532</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533</v>
      </c>
      <c r="AL9" s="1190"/>
      <c r="AM9" s="1190"/>
      <c r="AN9" s="1191"/>
      <c r="AO9" s="314">
        <v>2489424</v>
      </c>
      <c r="AP9" s="314">
        <v>111960</v>
      </c>
      <c r="AQ9" s="315">
        <v>63681</v>
      </c>
      <c r="AR9" s="316">
        <v>75.8</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534</v>
      </c>
      <c r="AL10" s="1190"/>
      <c r="AM10" s="1190"/>
      <c r="AN10" s="1191"/>
      <c r="AO10" s="317">
        <v>395063</v>
      </c>
      <c r="AP10" s="317">
        <v>17768</v>
      </c>
      <c r="AQ10" s="318">
        <v>8003</v>
      </c>
      <c r="AR10" s="319">
        <v>122</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535</v>
      </c>
      <c r="AL11" s="1190"/>
      <c r="AM11" s="1190"/>
      <c r="AN11" s="1191"/>
      <c r="AO11" s="317">
        <v>73186</v>
      </c>
      <c r="AP11" s="317">
        <v>3291</v>
      </c>
      <c r="AQ11" s="318">
        <v>360</v>
      </c>
      <c r="AR11" s="319">
        <v>814.2</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536</v>
      </c>
      <c r="AL12" s="1190"/>
      <c r="AM12" s="1190"/>
      <c r="AN12" s="1191"/>
      <c r="AO12" s="317" t="s">
        <v>537</v>
      </c>
      <c r="AP12" s="317" t="s">
        <v>537</v>
      </c>
      <c r="AQ12" s="318">
        <v>18</v>
      </c>
      <c r="AR12" s="319" t="s">
        <v>537</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538</v>
      </c>
      <c r="AL13" s="1190"/>
      <c r="AM13" s="1190"/>
      <c r="AN13" s="1191"/>
      <c r="AO13" s="317">
        <v>186246</v>
      </c>
      <c r="AP13" s="317">
        <v>8376</v>
      </c>
      <c r="AQ13" s="318">
        <v>2539</v>
      </c>
      <c r="AR13" s="319">
        <v>229.9</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539</v>
      </c>
      <c r="AL14" s="1190"/>
      <c r="AM14" s="1190"/>
      <c r="AN14" s="1191"/>
      <c r="AO14" s="317">
        <v>83448</v>
      </c>
      <c r="AP14" s="317">
        <v>3753</v>
      </c>
      <c r="AQ14" s="318">
        <v>1117</v>
      </c>
      <c r="AR14" s="319">
        <v>236</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540</v>
      </c>
      <c r="AL15" s="1193"/>
      <c r="AM15" s="1193"/>
      <c r="AN15" s="1194"/>
      <c r="AO15" s="317">
        <v>-181096</v>
      </c>
      <c r="AP15" s="317">
        <v>-8145</v>
      </c>
      <c r="AQ15" s="318">
        <v>-4412</v>
      </c>
      <c r="AR15" s="319">
        <v>84.6</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190</v>
      </c>
      <c r="AL16" s="1193"/>
      <c r="AM16" s="1193"/>
      <c r="AN16" s="1194"/>
      <c r="AO16" s="317">
        <v>3046271</v>
      </c>
      <c r="AP16" s="317">
        <v>137003</v>
      </c>
      <c r="AQ16" s="318">
        <v>71307</v>
      </c>
      <c r="AR16" s="319">
        <v>92.1</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541</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542</v>
      </c>
      <c r="AP20" s="326" t="s">
        <v>543</v>
      </c>
      <c r="AQ20" s="327" t="s">
        <v>544</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545</v>
      </c>
      <c r="AL21" s="1196"/>
      <c r="AM21" s="1196"/>
      <c r="AN21" s="1197"/>
      <c r="AO21" s="330">
        <v>11.96</v>
      </c>
      <c r="AP21" s="331">
        <v>6.49</v>
      </c>
      <c r="AQ21" s="332">
        <v>5.47</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546</v>
      </c>
      <c r="AL22" s="1196"/>
      <c r="AM22" s="1196"/>
      <c r="AN22" s="1197"/>
      <c r="AO22" s="335">
        <v>97.3</v>
      </c>
      <c r="AP22" s="336">
        <v>97.2</v>
      </c>
      <c r="AQ22" s="337">
        <v>0.1</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547</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548</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549</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528</v>
      </c>
      <c r="AP30" s="305"/>
      <c r="AQ30" s="306" t="s">
        <v>529</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530</v>
      </c>
      <c r="AQ31" s="312" t="s">
        <v>531</v>
      </c>
      <c r="AR31" s="313" t="s">
        <v>532</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550</v>
      </c>
      <c r="AL32" s="1179"/>
      <c r="AM32" s="1179"/>
      <c r="AN32" s="1180"/>
      <c r="AO32" s="345">
        <v>1747033</v>
      </c>
      <c r="AP32" s="345">
        <v>78571</v>
      </c>
      <c r="AQ32" s="346">
        <v>31105</v>
      </c>
      <c r="AR32" s="347">
        <v>152.6</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551</v>
      </c>
      <c r="AL33" s="1179"/>
      <c r="AM33" s="1179"/>
      <c r="AN33" s="1180"/>
      <c r="AO33" s="345" t="s">
        <v>537</v>
      </c>
      <c r="AP33" s="345" t="s">
        <v>537</v>
      </c>
      <c r="AQ33" s="346" t="s">
        <v>537</v>
      </c>
      <c r="AR33" s="347" t="s">
        <v>537</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552</v>
      </c>
      <c r="AL34" s="1179"/>
      <c r="AM34" s="1179"/>
      <c r="AN34" s="1180"/>
      <c r="AO34" s="345" t="s">
        <v>537</v>
      </c>
      <c r="AP34" s="345" t="s">
        <v>537</v>
      </c>
      <c r="AQ34" s="346">
        <v>0</v>
      </c>
      <c r="AR34" s="347" t="s">
        <v>537</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553</v>
      </c>
      <c r="AL35" s="1179"/>
      <c r="AM35" s="1179"/>
      <c r="AN35" s="1180"/>
      <c r="AO35" s="345">
        <v>352939</v>
      </c>
      <c r="AP35" s="345">
        <v>15873</v>
      </c>
      <c r="AQ35" s="346">
        <v>8747</v>
      </c>
      <c r="AR35" s="347">
        <v>81.5</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554</v>
      </c>
      <c r="AL36" s="1179"/>
      <c r="AM36" s="1179"/>
      <c r="AN36" s="1180"/>
      <c r="AO36" s="345">
        <v>2672</v>
      </c>
      <c r="AP36" s="345">
        <v>120</v>
      </c>
      <c r="AQ36" s="346">
        <v>2193</v>
      </c>
      <c r="AR36" s="347">
        <v>-94.5</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555</v>
      </c>
      <c r="AL37" s="1179"/>
      <c r="AM37" s="1179"/>
      <c r="AN37" s="1180"/>
      <c r="AO37" s="345" t="s">
        <v>537</v>
      </c>
      <c r="AP37" s="345" t="s">
        <v>537</v>
      </c>
      <c r="AQ37" s="346">
        <v>863</v>
      </c>
      <c r="AR37" s="347" t="s">
        <v>537</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556</v>
      </c>
      <c r="AL38" s="1176"/>
      <c r="AM38" s="1176"/>
      <c r="AN38" s="1177"/>
      <c r="AO38" s="348" t="s">
        <v>537</v>
      </c>
      <c r="AP38" s="348" t="s">
        <v>537</v>
      </c>
      <c r="AQ38" s="349">
        <v>1</v>
      </c>
      <c r="AR38" s="337" t="s">
        <v>537</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557</v>
      </c>
      <c r="AL39" s="1176"/>
      <c r="AM39" s="1176"/>
      <c r="AN39" s="1177"/>
      <c r="AO39" s="345">
        <v>-8841</v>
      </c>
      <c r="AP39" s="345">
        <v>-398</v>
      </c>
      <c r="AQ39" s="346">
        <v>-3092</v>
      </c>
      <c r="AR39" s="347">
        <v>-87.1</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558</v>
      </c>
      <c r="AL40" s="1179"/>
      <c r="AM40" s="1179"/>
      <c r="AN40" s="1180"/>
      <c r="AO40" s="345">
        <v>-1453505</v>
      </c>
      <c r="AP40" s="345">
        <v>-65370</v>
      </c>
      <c r="AQ40" s="346">
        <v>-27116</v>
      </c>
      <c r="AR40" s="347">
        <v>141.1</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303</v>
      </c>
      <c r="AL41" s="1182"/>
      <c r="AM41" s="1182"/>
      <c r="AN41" s="1183"/>
      <c r="AO41" s="345">
        <v>640298</v>
      </c>
      <c r="AP41" s="345">
        <v>28797</v>
      </c>
      <c r="AQ41" s="346">
        <v>12702</v>
      </c>
      <c r="AR41" s="347">
        <v>126.7</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559</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560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561</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528</v>
      </c>
      <c r="AN49" s="1186" t="s">
        <v>562</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563</v>
      </c>
      <c r="AO50" s="362" t="s">
        <v>564</v>
      </c>
      <c r="AP50" s="363" t="s">
        <v>565</v>
      </c>
      <c r="AQ50" s="364" t="s">
        <v>566</v>
      </c>
      <c r="AR50" s="365" t="s">
        <v>567</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568</v>
      </c>
      <c r="AL51" s="358"/>
      <c r="AM51" s="366">
        <v>1908591</v>
      </c>
      <c r="AN51" s="367">
        <v>80491</v>
      </c>
      <c r="AO51" s="368">
        <v>4.5</v>
      </c>
      <c r="AP51" s="369">
        <v>47738</v>
      </c>
      <c r="AQ51" s="370">
        <v>-4.4000000000000004</v>
      </c>
      <c r="AR51" s="371">
        <v>8.9</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569</v>
      </c>
      <c r="AM52" s="374">
        <v>822642</v>
      </c>
      <c r="AN52" s="375">
        <v>34693</v>
      </c>
      <c r="AO52" s="376">
        <v>-5.7</v>
      </c>
      <c r="AP52" s="377">
        <v>24937</v>
      </c>
      <c r="AQ52" s="378">
        <v>-5.5</v>
      </c>
      <c r="AR52" s="379">
        <v>-0.2</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570</v>
      </c>
      <c r="AL53" s="358"/>
      <c r="AM53" s="366">
        <v>3877536</v>
      </c>
      <c r="AN53" s="367">
        <v>166069</v>
      </c>
      <c r="AO53" s="368">
        <v>106.3</v>
      </c>
      <c r="AP53" s="369">
        <v>52191</v>
      </c>
      <c r="AQ53" s="370">
        <v>9.3000000000000007</v>
      </c>
      <c r="AR53" s="371">
        <v>97</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569</v>
      </c>
      <c r="AM54" s="374">
        <v>1088658</v>
      </c>
      <c r="AN54" s="375">
        <v>46625</v>
      </c>
      <c r="AO54" s="376">
        <v>34.4</v>
      </c>
      <c r="AP54" s="377">
        <v>24843</v>
      </c>
      <c r="AQ54" s="378">
        <v>-0.4</v>
      </c>
      <c r="AR54" s="379">
        <v>34.799999999999997</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571</v>
      </c>
      <c r="AL55" s="358"/>
      <c r="AM55" s="366">
        <v>3007997</v>
      </c>
      <c r="AN55" s="367">
        <v>130646</v>
      </c>
      <c r="AO55" s="368">
        <v>-21.3</v>
      </c>
      <c r="AP55" s="369">
        <v>47387</v>
      </c>
      <c r="AQ55" s="370">
        <v>-9.1999999999999993</v>
      </c>
      <c r="AR55" s="371">
        <v>-12.1</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569</v>
      </c>
      <c r="AM56" s="374">
        <v>969120</v>
      </c>
      <c r="AN56" s="375">
        <v>42092</v>
      </c>
      <c r="AO56" s="376">
        <v>-9.6999999999999993</v>
      </c>
      <c r="AP56" s="377">
        <v>24928</v>
      </c>
      <c r="AQ56" s="378">
        <v>0.3</v>
      </c>
      <c r="AR56" s="379">
        <v>-10</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572</v>
      </c>
      <c r="AL57" s="358"/>
      <c r="AM57" s="366">
        <v>4469349</v>
      </c>
      <c r="AN57" s="367">
        <v>198048</v>
      </c>
      <c r="AO57" s="368">
        <v>51.6</v>
      </c>
      <c r="AP57" s="369">
        <v>51264</v>
      </c>
      <c r="AQ57" s="370">
        <v>8.1999999999999993</v>
      </c>
      <c r="AR57" s="371">
        <v>43.4</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569</v>
      </c>
      <c r="AM58" s="374">
        <v>1882449</v>
      </c>
      <c r="AN58" s="375">
        <v>83416</v>
      </c>
      <c r="AO58" s="376">
        <v>98.2</v>
      </c>
      <c r="AP58" s="377">
        <v>26040</v>
      </c>
      <c r="AQ58" s="378">
        <v>4.5</v>
      </c>
      <c r="AR58" s="379">
        <v>93.7</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573</v>
      </c>
      <c r="AL59" s="358"/>
      <c r="AM59" s="366">
        <v>3575982</v>
      </c>
      <c r="AN59" s="367">
        <v>160827</v>
      </c>
      <c r="AO59" s="368">
        <v>-18.8</v>
      </c>
      <c r="AP59" s="369">
        <v>52068</v>
      </c>
      <c r="AQ59" s="370">
        <v>1.6</v>
      </c>
      <c r="AR59" s="371">
        <v>-20.399999999999999</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569</v>
      </c>
      <c r="AM60" s="374">
        <v>1598278</v>
      </c>
      <c r="AN60" s="375">
        <v>71881</v>
      </c>
      <c r="AO60" s="376">
        <v>-13.8</v>
      </c>
      <c r="AP60" s="377">
        <v>26936</v>
      </c>
      <c r="AQ60" s="378">
        <v>3.4</v>
      </c>
      <c r="AR60" s="379">
        <v>-17.2</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574</v>
      </c>
      <c r="AL61" s="380"/>
      <c r="AM61" s="381">
        <v>3367891</v>
      </c>
      <c r="AN61" s="382">
        <v>147216</v>
      </c>
      <c r="AO61" s="383">
        <v>24.5</v>
      </c>
      <c r="AP61" s="384">
        <v>50130</v>
      </c>
      <c r="AQ61" s="385">
        <v>1.1000000000000001</v>
      </c>
      <c r="AR61" s="371">
        <v>23.4</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569</v>
      </c>
      <c r="AM62" s="374">
        <v>1272229</v>
      </c>
      <c r="AN62" s="375">
        <v>55741</v>
      </c>
      <c r="AO62" s="376">
        <v>20.7</v>
      </c>
      <c r="AP62" s="377">
        <v>25537</v>
      </c>
      <c r="AQ62" s="378">
        <v>0.5</v>
      </c>
      <c r="AR62" s="379">
        <v>20.2</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GDD6JzIHUyYyG067xFufVW/Q+rDXNiLef6zbPbmyNpF6QjDoogT5NC0Rr9VQmpSGN6Fhu0sQpIfXWuODn9z2mA==" saltValue="JFF3nn7Iv0+vYfnV/mexk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3" zoomScaleNormal="100" zoomScaleSheetLayoutView="55" workbookViewId="0">
      <selection activeCell="BI100" sqref="BI100"/>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576</v>
      </c>
    </row>
    <row r="120" spans="125:125" ht="13.5" hidden="1" customHeight="1" x14ac:dyDescent="0.15"/>
    <row r="121" spans="125:125" ht="13.5" hidden="1" customHeight="1" x14ac:dyDescent="0.15">
      <c r="DU121" s="292"/>
    </row>
  </sheetData>
  <sheetProtection algorithmName="SHA-512" hashValue="G3fhkSWfvoON5h07WBa7udkx2s+87jJpaMNfFZ1lfTx0+oPH29GAq0mCVLgH35dyCmTjj35GwlGZlzdFBpStwg==" saltValue="sRXKWudaAmp6EtfX7fJ3pQ=="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75" zoomScaleNormal="100" zoomScaleSheetLayoutView="55" workbookViewId="0">
      <selection activeCell="BK100" sqref="BK100"/>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577</v>
      </c>
    </row>
  </sheetData>
  <sheetProtection algorithmName="SHA-512" hashValue="IH393lIrZEKLpJxTooBkWlVZuwtdOovhfhouvqd00X5jHYBU5peTE90nmBUdLjamoCZ5q7JmvgYXhHa1VMm57w==" saltValue="T0Jq3K5tBx7LCFf/gSAOKg=="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election activeCell="J47" sqref="J47"/>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578</v>
      </c>
      <c r="G46" s="8" t="s">
        <v>579</v>
      </c>
      <c r="H46" s="8" t="s">
        <v>580</v>
      </c>
      <c r="I46" s="8" t="s">
        <v>581</v>
      </c>
      <c r="J46" s="9" t="s">
        <v>582</v>
      </c>
    </row>
    <row r="47" spans="2:10" ht="57.75" customHeight="1" x14ac:dyDescent="0.15">
      <c r="B47" s="10"/>
      <c r="C47" s="1200" t="s">
        <v>3</v>
      </c>
      <c r="D47" s="1200"/>
      <c r="E47" s="1201"/>
      <c r="F47" s="11">
        <v>23.02</v>
      </c>
      <c r="G47" s="12">
        <v>25.83</v>
      </c>
      <c r="H47" s="12">
        <v>21.92</v>
      </c>
      <c r="I47" s="12">
        <v>19.190000000000001</v>
      </c>
      <c r="J47" s="13">
        <v>18.23</v>
      </c>
    </row>
    <row r="48" spans="2:10" ht="57.75" customHeight="1" x14ac:dyDescent="0.15">
      <c r="B48" s="14"/>
      <c r="C48" s="1202" t="s">
        <v>4</v>
      </c>
      <c r="D48" s="1202"/>
      <c r="E48" s="1203"/>
      <c r="F48" s="15">
        <v>3.69</v>
      </c>
      <c r="G48" s="16">
        <v>1.76</v>
      </c>
      <c r="H48" s="16">
        <v>2.65</v>
      </c>
      <c r="I48" s="16">
        <v>3.11</v>
      </c>
      <c r="J48" s="17">
        <v>2.3199999999999998</v>
      </c>
    </row>
    <row r="49" spans="2:10" ht="57.75" customHeight="1" thickBot="1" x14ac:dyDescent="0.2">
      <c r="B49" s="18"/>
      <c r="C49" s="1204" t="s">
        <v>5</v>
      </c>
      <c r="D49" s="1204"/>
      <c r="E49" s="1205"/>
      <c r="F49" s="19">
        <v>1.28</v>
      </c>
      <c r="G49" s="20" t="s">
        <v>583</v>
      </c>
      <c r="H49" s="20" t="s">
        <v>584</v>
      </c>
      <c r="I49" s="20" t="s">
        <v>585</v>
      </c>
      <c r="J49" s="21" t="s">
        <v>586</v>
      </c>
    </row>
    <row r="50" spans="2:10" ht="13.5" customHeight="1" x14ac:dyDescent="0.15"/>
  </sheetData>
  <sheetProtection algorithmName="SHA-512" hashValue="FjIXMa0C8Vy2fWpsiqjimXJA/Fszgw3+ssOXpGc694+YY/DJwONNA7FK3A8KidBUTrbfXtIDFub6BxAUo30kKQ==" saltValue="d+bPphISOXeVe/ptVVpZ/g=="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2022-03-09T03:09:52Z</cp:lastPrinted>
  <dcterms:created xsi:type="dcterms:W3CDTF">2022-02-02T06:54:05Z</dcterms:created>
  <dcterms:modified xsi:type="dcterms:W3CDTF">2022-03-31T00:11:57Z</dcterms:modified>
  <cp:category/>
</cp:coreProperties>
</file>