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6"/>
  <workbookPr/>
  <mc:AlternateContent xmlns:mc="http://schemas.openxmlformats.org/markup-compatibility/2006">
    <mc:Choice Requires="x15">
      <x15ac:absPath xmlns:x15ac="http://schemas.microsoft.com/office/spreadsheetml/2010/11/ac" url="\\192.168.4.18\総務課\総務課\財政係\24_財政状況資料集の作成及び公表について（9月・3月）\R05\①調査\20240318_【財政状況資料集】再ダウンロード\【財政状況資料集】_393878_仁淀川町_2022\"/>
    </mc:Choice>
  </mc:AlternateContent>
  <xr:revisionPtr revIDLastSave="0" documentId="13_ncr:1_{35A3DAC0-2BE2-44B4-95E0-8543DE3DAB01}" xr6:coauthVersionLast="36" xr6:coauthVersionMax="36" xr10:uidLastSave="{00000000-0000-0000-0000-000000000000}"/>
  <bookViews>
    <workbookView xWindow="0" yWindow="0" windowWidth="15360" windowHeight="763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CO35" i="10"/>
  <c r="AM35" i="10"/>
  <c r="C35" i="10"/>
  <c r="CO34" i="10"/>
  <c r="BW34" i="10"/>
  <c r="BW35" i="10" s="1"/>
  <c r="BW36" i="10" s="1"/>
  <c r="BW37" i="10" s="1"/>
  <c r="BW38" i="10" s="1"/>
  <c r="BW39" i="10" s="1"/>
  <c r="BW40" i="10" s="1"/>
  <c r="BW41" i="10" s="1"/>
  <c r="BW42" i="10" s="1"/>
  <c r="BW43" i="10" s="1"/>
  <c r="AM34" i="10"/>
  <c r="U34" i="10"/>
  <c r="U35" i="10" s="1"/>
  <c r="U36" i="10" s="1"/>
  <c r="U37" i="10" s="1"/>
  <c r="C34" i="10"/>
  <c r="BE34" i="10" l="1"/>
  <c r="BE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<sst xmlns="http://schemas.openxmlformats.org/spreadsheetml/2006/main" count="1124" uniqueCount="588">
  <si>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</si>
  <si>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</si>
  <si>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</si>
  <si>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</si>
  <si>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</si>
  <si>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</si>
  <si>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</si>
  <si>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</si>
  <si>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</si>
  <si>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</si>
  <si>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</si>
  <si>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</si>
  <si>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</si>
  <si>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</si>
  <si>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</si>
  <si>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</si>
  <si>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</si>
  <si>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</si>
  <si>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</si>
  <si>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</si>
  <si>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</si>
  <si>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</si>
  <si>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</si>
  <si>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</si>
  <si>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</si>
  <si>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</si>
  <si>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</si>
  <si>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</si>
  <si>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</si>
  <si>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</si>
  <si>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</si>
  <si>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</si>
  <si>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</si>
  <si>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</si>
  <si>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</si>
  <si>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</si>
  <si>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</si>
  <si>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</si>
  <si>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</si>
  <si>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</si>
  <si>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</si>
  <si>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</si>
  <si>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</si>
  <si>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</si>
  <si>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</si>
  <si>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</si>
  <si>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</si>
  <si>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</si>
  <si>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</si>
  <si>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</si>
  <si>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</si>
  <si>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</si>
  <si>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</si>
  <si>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</si>
  <si>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</si>
  <si>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</si>
  <si>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</si>
  <si>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</si>
  <si>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</si>
  <si>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</si>
  <si>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</si>
  <si>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</si>
  <si>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</si>
  <si>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</si>
  <si>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</si>
  <si>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</si>
  <si>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</si>
  <si>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</si>
  <si>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</si>
  <si>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</si>
  <si>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</si>
  <si>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</si>
  <si>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</si>
  <si>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</si>
  <si>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</si>
  <si>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</si>
  <si>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</si>
  <si>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</si>
  <si>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</si>
  <si>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</si>
  <si>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</si>
  <si>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</si>
  <si>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</si>
  <si>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</si>
  <si>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</si>
  <si>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高知県</t>
    <phoneticPr fontId="5"/>
  </si>
  <si>
    <t>市町村類型</t>
    <phoneticPr fontId="5"/>
  </si>
  <si>
    <t>Ⅰ－１</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</si>
  <si>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</si>
  <si>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</si>
  <si>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</si>
  <si>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</si>
  <si>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</si>
  <si>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</si>
  <si>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</si>
  <si>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</si>
  <si>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</si>
  <si>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</si>
  <si>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</si>
  <si>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</si>
  <si>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仁淀川町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</si>
  <si>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</si>
  <si>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</si>
  <si>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</si>
  <si>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</si>
  <si>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</si>
  <si>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</si>
  <si>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</si>
  <si>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</si>
  <si>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</si>
  <si>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</si>
  <si>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</si>
  <si>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</si>
  <si>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</si>
  <si>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</si>
  <si>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</si>
  <si>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</si>
  <si>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</si>
  <si>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</si>
  <si>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</si>
  <si>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</si>
  <si>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</si>
  <si>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</si>
  <si>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</si>
  <si>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</si>
  <si>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</si>
  <si>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-13.0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</si>
  <si>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</si>
  <si>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</si>
  <si>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</si>
  <si>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</si>
  <si>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</si>
  <si>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</si>
  <si>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</si>
  <si>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</si>
  <si>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</si>
  <si>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</si>
  <si>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</si>
  <si>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</si>
  <si>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</si>
  <si>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</si>
  <si>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</si>
  <si>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</si>
  <si>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</si>
  <si>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</si>
  <si>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</si>
  <si>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</si>
  <si>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</si>
  <si>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</si>
  <si>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</si>
  <si>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</si>
  <si>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</si>
  <si>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</si>
  <si>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-3.5</t>
    <phoneticPr fontId="5"/>
  </si>
  <si>
    <t>基準財政需要額</t>
    <phoneticPr fontId="25"/>
  </si>
  <si>
    <t>うち日本人(％)</t>
    <phoneticPr fontId="5"/>
  </si>
  <si>
    <t>-3.4</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</si>
  <si>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</si>
  <si>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</si>
  <si>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</si>
  <si>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</si>
  <si>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</si>
  <si>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</si>
  <si>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</si>
  <si>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</si>
  <si>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</si>
  <si>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</si>
  <si>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</si>
  <si>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</si>
  <si>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</si>
  <si>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</si>
  <si>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</si>
  <si>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</si>
  <si>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</si>
  <si>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</si>
  <si>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</si>
  <si>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</si>
  <si>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</si>
  <si>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</si>
  <si>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</si>
  <si>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</si>
  <si>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</si>
  <si>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</si>
  <si>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</si>
  <si>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</si>
  <si>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</si>
  <si>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</si>
  <si>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</si>
  <si>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</si>
  <si>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</si>
  <si>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</si>
  <si>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</si>
  <si>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</si>
  <si>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</si>
  <si>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</si>
  <si>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</si>
  <si>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</si>
  <si>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</si>
  <si>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</si>
  <si>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</si>
  <si>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</si>
  <si>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</si>
  <si>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</si>
  <si>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</si>
  <si>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</si>
  <si>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</si>
  <si>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</si>
  <si>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</si>
  <si>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</si>
  <si>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</si>
  <si>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</si>
  <si>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</si>
  <si>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</si>
  <si>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</si>
  <si>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</si>
  <si>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</si>
  <si>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</si>
  <si>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</si>
  <si>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高知県仁淀川町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</si>
  <si>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</si>
  <si>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</si>
  <si>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</si>
  <si>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</si>
  <si>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</si>
  <si>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</si>
  <si>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</si>
  <si>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</si>
  <si>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</si>
  <si>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</si>
  <si>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</si>
  <si>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</si>
  <si>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</si>
  <si>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</si>
  <si>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</si>
  <si>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</si>
  <si>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</si>
  <si>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</si>
  <si>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</si>
  <si>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</si>
  <si>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</si>
  <si>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</si>
  <si>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</si>
  <si>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</si>
  <si>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</si>
  <si>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</si>
  <si>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</si>
  <si>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</si>
  <si>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</si>
  <si>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</si>
  <si>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</si>
  <si>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</si>
  <si>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</si>
  <si>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</si>
  <si>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</si>
  <si>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</si>
  <si>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</si>
  <si>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</si>
  <si>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</si>
  <si>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</si>
  <si>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</si>
  <si>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</si>
  <si>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</si>
  <si>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</si>
  <si>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</si>
  <si>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</si>
  <si>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</si>
  <si>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</si>
  <si>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</si>
  <si>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</si>
  <si>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</si>
  <si>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</si>
  <si>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</si>
  <si>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</si>
  <si>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</si>
  <si>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</si>
  <si>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</si>
  <si>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</si>
  <si>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</si>
  <si>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</si>
  <si>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</si>
  <si>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</si>
  <si>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</si>
  <si>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</si>
  <si>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</si>
  <si>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</si>
  <si>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</si>
  <si>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</si>
  <si>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</si>
  <si>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</si>
  <si>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</si>
  <si>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</si>
  <si>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</si>
  <si>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</si>
  <si>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</si>
  <si>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</si>
  <si>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</si>
  <si>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</si>
  <si>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</si>
  <si>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</si>
  <si>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</si>
  <si>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</si>
  <si>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</si>
  <si>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</si>
  <si>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</si>
  <si>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</si>
  <si>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</si>
  <si>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</si>
  <si>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</si>
  <si>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</si>
  <si>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</si>
  <si>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</si>
  <si>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</si>
  <si>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</si>
  <si>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</si>
  <si>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</si>
  <si>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</si>
  <si>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</si>
  <si>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</si>
  <si>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</si>
  <si>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</si>
  <si>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</si>
  <si>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</si>
  <si>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</si>
  <si>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</si>
  <si>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</si>
  <si>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</si>
  <si>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</si>
  <si>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</si>
  <si>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</si>
  <si>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</si>
  <si>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</si>
  <si>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</si>
  <si>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</si>
  <si>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</si>
  <si>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</si>
  <si>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</si>
  <si>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簡易水道</t>
    <phoneticPr fontId="5"/>
  </si>
  <si>
    <t>再差引収支</t>
    <rPh sb="0" eb="1">
      <t>サイ</t>
    </rPh>
    <rPh sb="1" eb="3">
      <t>サシヒキ</t>
    </rPh>
    <rPh sb="3" eb="5">
      <t>シュウシ</t>
    </rPh>
    <phoneticPr fontId="5"/>
  </si>
  <si>
    <t>　　うち一部事務組合負担金</t>
    <phoneticPr fontId="5"/>
  </si>
  <si>
    <t>地方債</t>
  </si>
  <si>
    <t>下水道</t>
    <phoneticPr fontId="5"/>
  </si>
  <si>
    <t>加入世帯数(世帯)</t>
  </si>
  <si>
    <t>　繰出金</t>
    <phoneticPr fontId="5"/>
  </si>
  <si>
    <t>　うち減収補塡債(特例分)</t>
    <rPh sb="4" eb="5">
      <t>シュウ</t>
    </rPh>
    <rPh sb="9" eb="10">
      <t>トク</t>
    </rPh>
    <rPh sb="10" eb="11">
      <t>レイ</t>
    </rPh>
    <rPh sb="11" eb="12">
      <t>ブン</t>
    </rPh>
    <phoneticPr fontId="16"/>
  </si>
  <si>
    <t>上水道</t>
    <phoneticPr fontId="5"/>
  </si>
  <si>
    <t>被保険者数(人)</t>
  </si>
  <si>
    <t>　積立金</t>
    <phoneticPr fontId="5"/>
  </si>
  <si>
    <t>　うち臨時財政対策債</t>
    <phoneticPr fontId="5"/>
  </si>
  <si>
    <t>工業用水道</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</si>
  <si>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</si>
  <si>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</si>
  <si>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</si>
  <si>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</si>
  <si>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</si>
  <si>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</si>
  <si>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</si>
  <si>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</si>
  <si>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</si>
  <si>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</si>
  <si>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</si>
  <si>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</si>
  <si>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</si>
  <si>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</si>
  <si>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</si>
  <si>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</si>
  <si>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</si>
  <si>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</si>
  <si>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</si>
  <si>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</si>
  <si>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</si>
  <si>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</si>
  <si>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高知県仁淀川町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</si>
  <si>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</si>
  <si>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</si>
  <si>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</si>
  <si>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</si>
  <si>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</si>
  <si>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</si>
  <si>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</si>
  <si>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</si>
  <si>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</si>
  <si>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</si>
  <si>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</si>
  <si>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</si>
  <si>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</si>
  <si>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</si>
  <si>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</si>
  <si>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</si>
  <si>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</si>
  <si>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</si>
  <si>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</si>
  <si>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</si>
  <si>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</si>
  <si>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</si>
  <si>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</si>
  <si>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</si>
  <si>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</si>
  <si>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</si>
  <si>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</si>
  <si>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</si>
  <si>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</si>
  <si>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</si>
  <si>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</si>
  <si>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</si>
  <si>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</si>
  <si>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</si>
  <si>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国民健康保険直診勘定特別会計</t>
    <phoneticPr fontId="5"/>
  </si>
  <si>
    <t>介護保険特別会計</t>
    <phoneticPr fontId="5"/>
  </si>
  <si>
    <t>後期高齢者医療特別会計</t>
    <phoneticPr fontId="5"/>
  </si>
  <si>
    <t>簡易水道事業特別会計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</si>
  <si>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</si>
  <si>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</si>
  <si>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</si>
  <si>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</si>
  <si>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</si>
  <si>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</si>
  <si>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</si>
  <si>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</si>
  <si>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</si>
  <si>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</si>
  <si>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</si>
  <si>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</si>
  <si>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</si>
  <si>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</si>
  <si>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</si>
  <si>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</si>
  <si>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</si>
  <si>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</si>
  <si>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</si>
  <si>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</si>
  <si>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</si>
  <si>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</si>
  <si>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</si>
  <si>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</si>
  <si>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</si>
  <si>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</si>
  <si>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</si>
  <si>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</si>
  <si>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</si>
  <si>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</si>
  <si>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</si>
  <si>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</si>
  <si>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</si>
  <si>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</si>
  <si>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</si>
  <si>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</si>
  <si>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</si>
  <si>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</si>
  <si>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</si>
  <si>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</si>
  <si>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</si>
  <si>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</si>
  <si>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</si>
  <si>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</si>
  <si>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</si>
  <si>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</si>
  <si>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</si>
  <si>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</si>
  <si>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</si>
  <si>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</si>
  <si>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</si>
  <si>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</si>
  <si>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</si>
  <si>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</si>
  <si>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</si>
  <si>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</si>
  <si>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</si>
  <si>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</si>
  <si>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</si>
  <si>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</si>
  <si>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</si>
  <si>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</si>
  <si>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</si>
  <si>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</si>
  <si>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</si>
  <si>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</si>
  <si>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</si>
  <si>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</si>
  <si>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</si>
  <si>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</si>
  <si>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</si>
  <si>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</si>
  <si>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</si>
  <si>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</si>
  <si>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</si>
  <si>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</si>
  <si>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</si>
  <si>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</si>
  <si>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</si>
  <si>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</si>
  <si>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</si>
  <si>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</si>
  <si>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</si>
  <si>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</si>
  <si>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</si>
  <si>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</si>
  <si>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</si>
  <si>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</si>
  <si>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</si>
  <si>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</si>
  <si>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</si>
  <si>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</si>
  <si>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</si>
  <si>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</si>
  <si>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</si>
  <si>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</si>
  <si>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</si>
  <si>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</si>
  <si>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</si>
  <si>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</si>
  <si>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</si>
  <si>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</si>
  <si>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</si>
  <si>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</si>
  <si>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</si>
  <si>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</si>
  <si>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</si>
  <si>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</si>
  <si>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</si>
  <si>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</si>
  <si>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</si>
  <si>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</si>
  <si>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</si>
  <si>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</si>
  <si>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</si>
  <si>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</si>
  <si>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</si>
  <si>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</si>
  <si>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</si>
  <si>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</si>
  <si>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</si>
  <si>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</si>
  <si>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</si>
  <si>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</si>
  <si>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</si>
  <si>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</si>
  <si>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</si>
  <si>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</si>
  <si>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</si>
  <si>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</si>
  <si>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</si>
  <si>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</si>
  <si>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</si>
  <si>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</si>
  <si>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</si>
  <si>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</si>
  <si>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</si>
  <si>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</si>
  <si>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</si>
  <si>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</si>
  <si>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</si>
  <si>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</si>
  <si>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</si>
  <si>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</si>
  <si>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0.89</t>
  </si>
  <si>
    <t>一般会計</t>
  </si>
  <si>
    <t>介護保険特別会計</t>
  </si>
  <si>
    <t>国民健康保険特別会計</t>
  </si>
  <si>
    <t>国民健康保険直診勘定特別会計</t>
  </si>
  <si>
    <t>簡易水道事業特別会計</t>
  </si>
  <si>
    <t>後期高齢者医療特別会計</t>
  </si>
  <si>
    <t>農業集落排水事業特別会計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</si>
  <si>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</si>
  <si>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</si>
  <si>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</si>
  <si>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</si>
  <si>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</si>
  <si>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</si>
  <si>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</si>
  <si>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</si>
  <si>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</si>
  <si>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高吾北広域町村事務組合（一般会計）</t>
    <rPh sb="0" eb="1">
      <t>コウ</t>
    </rPh>
    <rPh sb="1" eb="3">
      <t>ゴホク</t>
    </rPh>
    <rPh sb="3" eb="5">
      <t>コウイキ</t>
    </rPh>
    <rPh sb="5" eb="7">
      <t>チョウソン</t>
    </rPh>
    <rPh sb="7" eb="9">
      <t>ジム</t>
    </rPh>
    <rPh sb="9" eb="11">
      <t>クミアイ</t>
    </rPh>
    <rPh sb="12" eb="16">
      <t>イッパンカイケイ</t>
    </rPh>
    <phoneticPr fontId="2"/>
  </si>
  <si>
    <t>高吾北広域町村事務組合（特別養護老人ホーム特別会計）</t>
    <rPh sb="0" eb="1">
      <t>コウ</t>
    </rPh>
    <rPh sb="1" eb="3">
      <t>ゴホク</t>
    </rPh>
    <rPh sb="3" eb="5">
      <t>コウイキ</t>
    </rPh>
    <rPh sb="5" eb="7">
      <t>チョウソン</t>
    </rPh>
    <rPh sb="7" eb="9">
      <t>ジム</t>
    </rPh>
    <rPh sb="9" eb="11">
      <t>クミアイ</t>
    </rPh>
    <rPh sb="12" eb="14">
      <t>トクベツ</t>
    </rPh>
    <rPh sb="14" eb="16">
      <t>ヨウゴ</t>
    </rPh>
    <rPh sb="16" eb="18">
      <t>ロウジン</t>
    </rPh>
    <rPh sb="21" eb="23">
      <t>トクベツ</t>
    </rPh>
    <rPh sb="23" eb="25">
      <t>カイケイ</t>
    </rPh>
    <phoneticPr fontId="2"/>
  </si>
  <si>
    <t>高吾北広域町村事務組合（養護老人ホーム特別会計）</t>
    <rPh sb="0" eb="5">
      <t>コウゴホクコウイキ</t>
    </rPh>
    <rPh sb="5" eb="7">
      <t>チョウソン</t>
    </rPh>
    <rPh sb="7" eb="9">
      <t>ジム</t>
    </rPh>
    <rPh sb="9" eb="11">
      <t>クミアイ</t>
    </rPh>
    <phoneticPr fontId="2"/>
  </si>
  <si>
    <t>高吾北広域町村事務組合（障害者支援施設特別会計）</t>
    <rPh sb="0" eb="5">
      <t>コウゴホクコウイキ</t>
    </rPh>
    <rPh sb="5" eb="7">
      <t>チョウソン</t>
    </rPh>
    <rPh sb="7" eb="9">
      <t>ジム</t>
    </rPh>
    <rPh sb="9" eb="11">
      <t>クミアイ</t>
    </rPh>
    <rPh sb="12" eb="15">
      <t>ショウガイシャ</t>
    </rPh>
    <rPh sb="15" eb="17">
      <t>シエン</t>
    </rPh>
    <rPh sb="17" eb="19">
      <t>シセツ</t>
    </rPh>
    <rPh sb="19" eb="23">
      <t>トクベツカイケイ</t>
    </rPh>
    <phoneticPr fontId="2"/>
  </si>
  <si>
    <t>高吾北広域町村事務組合（ふるさと市町村圏特別会計）</t>
    <rPh sb="0" eb="11">
      <t>コウゴホクコウイキチョウソンジムクミアイ</t>
    </rPh>
    <rPh sb="16" eb="19">
      <t>シチョウソン</t>
    </rPh>
    <rPh sb="19" eb="20">
      <t>ケン</t>
    </rPh>
    <rPh sb="20" eb="24">
      <t>トクベツカイケイ</t>
    </rPh>
    <phoneticPr fontId="2"/>
  </si>
  <si>
    <t>高知県広域食肉センター事務組合（一般会計）</t>
    <rPh sb="0" eb="3">
      <t>コウチケン</t>
    </rPh>
    <rPh sb="3" eb="5">
      <t>コウイキ</t>
    </rPh>
    <rPh sb="5" eb="7">
      <t>ショクニク</t>
    </rPh>
    <rPh sb="11" eb="13">
      <t>ジム</t>
    </rPh>
    <rPh sb="13" eb="15">
      <t>クミアイ</t>
    </rPh>
    <rPh sb="16" eb="20">
      <t>イッパンカイケイ</t>
    </rPh>
    <phoneticPr fontId="2"/>
  </si>
  <si>
    <t>こうち人づくり広域連合（一般会計）</t>
    <rPh sb="3" eb="4">
      <t>ヒト</t>
    </rPh>
    <rPh sb="7" eb="9">
      <t>コウイキ</t>
    </rPh>
    <rPh sb="9" eb="11">
      <t>レンゴウ</t>
    </rPh>
    <rPh sb="12" eb="16">
      <t>イッパンカイケイ</t>
    </rPh>
    <phoneticPr fontId="2"/>
  </si>
  <si>
    <t>高知県市町村総合事務組合（一般会計）</t>
    <rPh sb="0" eb="3">
      <t>コウチケン</t>
    </rPh>
    <rPh sb="3" eb="6">
      <t>シチョウソン</t>
    </rPh>
    <rPh sb="6" eb="8">
      <t>ソウゴウ</t>
    </rPh>
    <rPh sb="8" eb="10">
      <t>ジム</t>
    </rPh>
    <rPh sb="10" eb="12">
      <t>クミアイ</t>
    </rPh>
    <rPh sb="13" eb="17">
      <t>イッパンカイケイ</t>
    </rPh>
    <phoneticPr fontId="2"/>
  </si>
  <si>
    <t>高知県市町村総合事務組合（交通災害共済事業特別会計）</t>
    <rPh sb="0" eb="3">
      <t>コウチケン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2"/>
  </si>
  <si>
    <t>高知県後期高齢者医療広域連合（一般会計）</t>
    <rPh sb="0" eb="3">
      <t>コウチケン</t>
    </rPh>
    <rPh sb="3" eb="5">
      <t>コウキ</t>
    </rPh>
    <rPh sb="5" eb="8">
      <t>コウレイシャ</t>
    </rPh>
    <rPh sb="8" eb="10">
      <t>イリョウ</t>
    </rPh>
    <rPh sb="10" eb="12">
      <t>コウイキ</t>
    </rPh>
    <rPh sb="12" eb="14">
      <t>レンゴウ</t>
    </rPh>
    <rPh sb="15" eb="17">
      <t>イッパン</t>
    </rPh>
    <rPh sb="17" eb="19">
      <t>カイケイ</t>
    </rPh>
    <phoneticPr fontId="2"/>
  </si>
  <si>
    <t>高知県後期高齢者医療広域連合（特別会計）</t>
    <rPh sb="0" eb="3">
      <t>コウチケン</t>
    </rPh>
    <rPh sb="3" eb="10">
      <t>コウキコウレイシャイリョウ</t>
    </rPh>
    <rPh sb="10" eb="14">
      <t>コウイキレンゴウ</t>
    </rPh>
    <rPh sb="15" eb="19">
      <t>トクベツカイケイ</t>
    </rPh>
    <phoneticPr fontId="2"/>
  </si>
  <si>
    <t>アプロス㈱</t>
    <phoneticPr fontId="2"/>
  </si>
  <si>
    <t>合併振興基金</t>
    <rPh sb="0" eb="2">
      <t>ガッペイ</t>
    </rPh>
    <rPh sb="2" eb="4">
      <t>シンコウ</t>
    </rPh>
    <rPh sb="4" eb="6">
      <t>キキン</t>
    </rPh>
    <phoneticPr fontId="5"/>
  </si>
  <si>
    <t>施設等整備基金</t>
    <rPh sb="0" eb="7">
      <t>シセツトウセイビキキン</t>
    </rPh>
    <phoneticPr fontId="2"/>
  </si>
  <si>
    <t>福祉基金</t>
    <rPh sb="0" eb="4">
      <t>フクシキキン</t>
    </rPh>
    <phoneticPr fontId="2"/>
  </si>
  <si>
    <t>農林業振興基金</t>
    <rPh sb="0" eb="7">
      <t>ノウリンギョウシンコウキキン</t>
    </rPh>
    <phoneticPr fontId="2"/>
  </si>
  <si>
    <t>子ども未来基金</t>
    <rPh sb="0" eb="1">
      <t>コ</t>
    </rPh>
    <rPh sb="3" eb="5">
      <t>ミライ</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</si>
</sst>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7" fillId="0" borderId="31" xfId="8" applyFont="1" applyBorder="1">
      <alignment vertical="center"/>
    </xf>
    <xf numFmtId="0" fontId="27" fillId="0" borderId="42" xfId="8" applyFont="1" applyBorder="1">
      <alignment vertical="center"/>
    </xf>
    <xf numFmtId="0" fontId="20" fillId="0" borderId="41" xfId="8" applyFont="1" applyBorder="1" applyAlignment="1">
      <alignment horizontal="center" vertical="center" wrapText="1"/>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6" fillId="0" borderId="51"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0" fillId="0" borderId="30" xfId="8" applyFont="1" applyBorder="1">
      <alignment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70" xfId="8" applyFont="1" applyBorder="1" applyAlignment="1">
      <alignment horizontal="center" vertical="center"/>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24"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4" fillId="0" borderId="31" xfId="8" applyFont="1" applyBorder="1">
      <alignment vertical="center"/>
    </xf>
    <xf numFmtId="0" fontId="24" fillId="0" borderId="42" xfId="8" applyFont="1" applyBorder="1">
      <alignmen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0" fillId="0" borderId="34" xfId="11" applyFont="1" applyBorder="1" applyAlignment="1">
      <alignment horizontal="center"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12" xfId="16" applyNumberFormat="1" applyFont="1" applyFill="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114790</c:v>
                </c:pt>
                <c:pt idx="1">
                  <c:v>126262</c:v>
                </c:pt>
                <c:pt idx="2">
                  <c:v>263613</c:v>
                </c:pt>
                <c:pt idx="3">
                  <c:v>330026</c:v>
                </c:pt>
                <c:pt idx="4">
                  <c:v>278179</c:v>
                </c:pt>
              </c:numCache>
            </c:numRef>
          </c:val>
          <c:smooth val="0"/>
          <c:extLst>
            <c:ext xmlns:c16="http://schemas.microsoft.com/office/drawing/2014/chart" uri="{C3380CC4-5D6E-409C-BE32-E72D297353CC}">
              <c16:uniqueId val="{00000000-BD8B-425E-AF68-CD8AD014454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182846</c:v>
                </c:pt>
                <c:pt idx="1">
                  <c:v>200032</c:v>
                </c:pt>
                <c:pt idx="2">
                  <c:v>262573</c:v>
                </c:pt>
                <c:pt idx="3">
                  <c:v>261360</c:v>
                </c:pt>
                <c:pt idx="4">
                  <c:v>217077</c:v>
                </c:pt>
              </c:numCache>
            </c:numRef>
          </c:val>
          <c:smooth val="0"/>
          <c:extLst>
            <c:ext xmlns:c16="http://schemas.microsoft.com/office/drawing/2014/chart" uri="{C3380CC4-5D6E-409C-BE32-E72D297353CC}">
              <c16:uniqueId val="{00000001-BD8B-425E-AF68-CD8AD014454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6.49</c:v>
                </c:pt>
                <c:pt idx="1">
                  <c:v>7.98</c:v>
                </c:pt>
                <c:pt idx="2">
                  <c:v>8.23</c:v>
                </c:pt>
                <c:pt idx="3">
                  <c:v>9.5399999999999991</c:v>
                </c:pt>
                <c:pt idx="4">
                  <c:v>9</c:v>
                </c:pt>
              </c:numCache>
            </c:numRef>
          </c:val>
          <c:extLst>
            <c:ext xmlns:c16="http://schemas.microsoft.com/office/drawing/2014/chart" uri="{C3380CC4-5D6E-409C-BE32-E72D297353CC}">
              <c16:uniqueId val="{00000000-35F2-4E97-8877-AC284A5547F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23.21</c:v>
                </c:pt>
                <c:pt idx="1">
                  <c:v>22.56</c:v>
                </c:pt>
                <c:pt idx="2">
                  <c:v>20.61</c:v>
                </c:pt>
                <c:pt idx="3">
                  <c:v>19.61</c:v>
                </c:pt>
                <c:pt idx="4">
                  <c:v>20.14</c:v>
                </c:pt>
              </c:numCache>
            </c:numRef>
          </c:val>
          <c:extLst>
            <c:ext xmlns:c16="http://schemas.microsoft.com/office/drawing/2014/chart" uri="{C3380CC4-5D6E-409C-BE32-E72D297353CC}">
              <c16:uniqueId val="{00000001-35F2-4E97-8877-AC284A5547F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7.7</c:v>
                </c:pt>
                <c:pt idx="1">
                  <c:v>4.28</c:v>
                </c:pt>
                <c:pt idx="2">
                  <c:v>8.7200000000000006</c:v>
                </c:pt>
                <c:pt idx="3">
                  <c:v>21.74</c:v>
                </c:pt>
                <c:pt idx="4">
                  <c:v>-0.89</c:v>
                </c:pt>
              </c:numCache>
            </c:numRef>
          </c:val>
          <c:smooth val="0"/>
          <c:extLst>
            <c:ext xmlns:c16="http://schemas.microsoft.com/office/drawing/2014/chart" uri="{C3380CC4-5D6E-409C-BE32-E72D297353CC}">
              <c16:uniqueId val="{00000002-35F2-4E97-8877-AC284A5547F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0.03</c:v>
                </c:pt>
                <c:pt idx="4">
                  <c:v>#N/A</c:v>
                </c:pt>
                <c:pt idx="5">
                  <c:v>0.04</c:v>
                </c:pt>
                <c:pt idx="6">
                  <c:v>#N/A</c:v>
                </c:pt>
                <c:pt idx="7">
                  <c:v>0.02</c:v>
                </c:pt>
                <c:pt idx="8">
                  <c:v>0</c:v>
                </c:pt>
                <c:pt idx="9">
                  <c:v>0</c:v>
                </c:pt>
              </c:numCache>
            </c:numRef>
          </c:val>
          <c:extLst>
            <c:ext xmlns:c16="http://schemas.microsoft.com/office/drawing/2014/chart" uri="{C3380CC4-5D6E-409C-BE32-E72D297353CC}">
              <c16:uniqueId val="{00000000-D488-4C54-BBDF-CC5C058171ED}"/>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488-4C54-BBDF-CC5C058171ED}"/>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488-4C54-BBDF-CC5C058171ED}"/>
            </c:ext>
          </c:extLst>
        </c:ser>
        <c:ser>
          <c:idx val="3"/>
          <c:order val="3"/>
          <c:tx>
            <c:strRef>
              <c:f>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0.15</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D488-4C54-BBDF-CC5C058171ED}"/>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0.01</c:v>
                </c:pt>
                <c:pt idx="2">
                  <c:v>#N/A</c:v>
                </c:pt>
                <c:pt idx="3">
                  <c:v>0.01</c:v>
                </c:pt>
                <c:pt idx="4">
                  <c:v>#N/A</c:v>
                </c:pt>
                <c:pt idx="5">
                  <c:v>0.01</c:v>
                </c:pt>
                <c:pt idx="6">
                  <c:v>#N/A</c:v>
                </c:pt>
                <c:pt idx="7">
                  <c:v>0.01</c:v>
                </c:pt>
                <c:pt idx="8">
                  <c:v>#N/A</c:v>
                </c:pt>
                <c:pt idx="9">
                  <c:v>0.02</c:v>
                </c:pt>
              </c:numCache>
            </c:numRef>
          </c:val>
          <c:extLst>
            <c:ext xmlns:c16="http://schemas.microsoft.com/office/drawing/2014/chart" uri="{C3380CC4-5D6E-409C-BE32-E72D297353CC}">
              <c16:uniqueId val="{00000004-D488-4C54-BBDF-CC5C058171ED}"/>
            </c:ext>
          </c:extLst>
        </c:ser>
        <c:ser>
          <c:idx val="5"/>
          <c:order val="5"/>
          <c:tx>
            <c:strRef>
              <c:f>データシート!$A$32</c:f>
              <c:strCache>
                <c:ptCount val="1"/>
                <c:pt idx="0">
                  <c:v>簡易水道事業特別会計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0.02</c:v>
                </c:pt>
                <c:pt idx="2">
                  <c:v>#N/A</c:v>
                </c:pt>
                <c:pt idx="3">
                  <c:v>0.03</c:v>
                </c:pt>
                <c:pt idx="4">
                  <c:v>#N/A</c:v>
                </c:pt>
                <c:pt idx="5">
                  <c:v>0.02</c:v>
                </c:pt>
                <c:pt idx="6">
                  <c:v>#N/A</c:v>
                </c:pt>
                <c:pt idx="7">
                  <c:v>0.02</c:v>
                </c:pt>
                <c:pt idx="8">
                  <c:v>#N/A</c:v>
                </c:pt>
                <c:pt idx="9">
                  <c:v>0.02</c:v>
                </c:pt>
              </c:numCache>
            </c:numRef>
          </c:val>
          <c:extLst>
            <c:ext xmlns:c16="http://schemas.microsoft.com/office/drawing/2014/chart" uri="{C3380CC4-5D6E-409C-BE32-E72D297353CC}">
              <c16:uniqueId val="{00000005-D488-4C54-BBDF-CC5C058171ED}"/>
            </c:ext>
          </c:extLst>
        </c:ser>
        <c:ser>
          <c:idx val="6"/>
          <c:order val="6"/>
          <c:tx>
            <c:strRef>
              <c:f>データシート!$A$33</c:f>
              <c:strCache>
                <c:ptCount val="1"/>
                <c:pt idx="0">
                  <c:v>国民健康保険直診勘定特別会計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0.15</c:v>
                </c:pt>
              </c:numCache>
            </c:numRef>
          </c:val>
          <c:extLst>
            <c:ext xmlns:c16="http://schemas.microsoft.com/office/drawing/2014/chart" uri="{C3380CC4-5D6E-409C-BE32-E72D297353CC}">
              <c16:uniqueId val="{00000006-D488-4C54-BBDF-CC5C058171ED}"/>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0.04</c:v>
                </c:pt>
                <c:pt idx="2">
                  <c:v>#N/A</c:v>
                </c:pt>
                <c:pt idx="3">
                  <c:v>0.02</c:v>
                </c:pt>
                <c:pt idx="4">
                  <c:v>#N/A</c:v>
                </c:pt>
                <c:pt idx="5">
                  <c:v>0</c:v>
                </c:pt>
                <c:pt idx="6">
                  <c:v>#N/A</c:v>
                </c:pt>
                <c:pt idx="7">
                  <c:v>0.21</c:v>
                </c:pt>
                <c:pt idx="8">
                  <c:v>#N/A</c:v>
                </c:pt>
                <c:pt idx="9">
                  <c:v>0.49</c:v>
                </c:pt>
              </c:numCache>
            </c:numRef>
          </c:val>
          <c:extLst>
            <c:ext xmlns:c16="http://schemas.microsoft.com/office/drawing/2014/chart" uri="{C3380CC4-5D6E-409C-BE32-E72D297353CC}">
              <c16:uniqueId val="{00000007-D488-4C54-BBDF-CC5C058171ED}"/>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0.37</c:v>
                </c:pt>
                <c:pt idx="2">
                  <c:v>#N/A</c:v>
                </c:pt>
                <c:pt idx="3">
                  <c:v>0.39</c:v>
                </c:pt>
                <c:pt idx="4">
                  <c:v>#N/A</c:v>
                </c:pt>
                <c:pt idx="5">
                  <c:v>0.26</c:v>
                </c:pt>
                <c:pt idx="6">
                  <c:v>#N/A</c:v>
                </c:pt>
                <c:pt idx="7">
                  <c:v>0.45</c:v>
                </c:pt>
                <c:pt idx="8">
                  <c:v>#N/A</c:v>
                </c:pt>
                <c:pt idx="9">
                  <c:v>1.07</c:v>
                </c:pt>
              </c:numCache>
            </c:numRef>
          </c:val>
          <c:extLst>
            <c:ext xmlns:c16="http://schemas.microsoft.com/office/drawing/2014/chart" uri="{C3380CC4-5D6E-409C-BE32-E72D297353CC}">
              <c16:uniqueId val="{00000008-D488-4C54-BBDF-CC5C058171ED}"/>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6.49</c:v>
                </c:pt>
                <c:pt idx="2">
                  <c:v>#N/A</c:v>
                </c:pt>
                <c:pt idx="3">
                  <c:v>7.98</c:v>
                </c:pt>
                <c:pt idx="4">
                  <c:v>#N/A</c:v>
                </c:pt>
                <c:pt idx="5">
                  <c:v>8.23</c:v>
                </c:pt>
                <c:pt idx="6">
                  <c:v>#N/A</c:v>
                </c:pt>
                <c:pt idx="7">
                  <c:v>9.5399999999999991</c:v>
                </c:pt>
                <c:pt idx="8">
                  <c:v>#N/A</c:v>
                </c:pt>
                <c:pt idx="9">
                  <c:v>8.99</c:v>
                </c:pt>
              </c:numCache>
            </c:numRef>
          </c:val>
          <c:extLst>
            <c:ext xmlns:c16="http://schemas.microsoft.com/office/drawing/2014/chart" uri="{C3380CC4-5D6E-409C-BE32-E72D297353CC}">
              <c16:uniqueId val="{00000009-D488-4C54-BBDF-CC5C058171ED}"/>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1046</c:v>
                </c:pt>
                <c:pt idx="5">
                  <c:v>1117</c:v>
                </c:pt>
                <c:pt idx="8">
                  <c:v>1079</c:v>
                </c:pt>
                <c:pt idx="11">
                  <c:v>1026</c:v>
                </c:pt>
                <c:pt idx="14">
                  <c:v>1017</c:v>
                </c:pt>
              </c:numCache>
            </c:numRef>
          </c:val>
          <c:extLst>
            <c:ext xmlns:c16="http://schemas.microsoft.com/office/drawing/2014/chart" uri="{C3380CC4-5D6E-409C-BE32-E72D297353CC}">
              <c16:uniqueId val="{00000000-21F1-470D-BDDD-A77DC8E06A3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21F1-470D-BDDD-A77DC8E06A3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21F1-470D-BDDD-A77DC8E06A3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10</c:v>
                </c:pt>
                <c:pt idx="3">
                  <c:v>10</c:v>
                </c:pt>
                <c:pt idx="6">
                  <c:v>12</c:v>
                </c:pt>
                <c:pt idx="9">
                  <c:v>12</c:v>
                </c:pt>
                <c:pt idx="12">
                  <c:v>21</c:v>
                </c:pt>
              </c:numCache>
            </c:numRef>
          </c:val>
          <c:extLst>
            <c:ext xmlns:c16="http://schemas.microsoft.com/office/drawing/2014/chart" uri="{C3380CC4-5D6E-409C-BE32-E72D297353CC}">
              <c16:uniqueId val="{00000003-21F1-470D-BDDD-A77DC8E06A3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54</c:v>
                </c:pt>
                <c:pt idx="3">
                  <c:v>47</c:v>
                </c:pt>
                <c:pt idx="6">
                  <c:v>45</c:v>
                </c:pt>
                <c:pt idx="9">
                  <c:v>51</c:v>
                </c:pt>
                <c:pt idx="12">
                  <c:v>50</c:v>
                </c:pt>
              </c:numCache>
            </c:numRef>
          </c:val>
          <c:extLst>
            <c:ext xmlns:c16="http://schemas.microsoft.com/office/drawing/2014/chart" uri="{C3380CC4-5D6E-409C-BE32-E72D297353CC}">
              <c16:uniqueId val="{00000004-21F1-470D-BDDD-A77DC8E06A3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21F1-470D-BDDD-A77DC8E06A3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21F1-470D-BDDD-A77DC8E06A3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1004</c:v>
                </c:pt>
                <c:pt idx="3">
                  <c:v>1111</c:v>
                </c:pt>
                <c:pt idx="6">
                  <c:v>1091</c:v>
                </c:pt>
                <c:pt idx="9">
                  <c:v>957</c:v>
                </c:pt>
                <c:pt idx="12">
                  <c:v>846</c:v>
                </c:pt>
              </c:numCache>
            </c:numRef>
          </c:val>
          <c:extLst>
            <c:ext xmlns:c16="http://schemas.microsoft.com/office/drawing/2014/chart" uri="{C3380CC4-5D6E-409C-BE32-E72D297353CC}">
              <c16:uniqueId val="{00000007-21F1-470D-BDDD-A77DC8E06A3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22</c:v>
                </c:pt>
                <c:pt idx="2">
                  <c:v>#N/A</c:v>
                </c:pt>
                <c:pt idx="3">
                  <c:v>#N/A</c:v>
                </c:pt>
                <c:pt idx="4">
                  <c:v>51</c:v>
                </c:pt>
                <c:pt idx="5">
                  <c:v>#N/A</c:v>
                </c:pt>
                <c:pt idx="6">
                  <c:v>#N/A</c:v>
                </c:pt>
                <c:pt idx="7">
                  <c:v>69</c:v>
                </c:pt>
                <c:pt idx="8">
                  <c:v>#N/A</c:v>
                </c:pt>
                <c:pt idx="9">
                  <c:v>#N/A</c:v>
                </c:pt>
                <c:pt idx="10">
                  <c:v>-6</c:v>
                </c:pt>
                <c:pt idx="11">
                  <c:v>#N/A</c:v>
                </c:pt>
                <c:pt idx="12">
                  <c:v>#N/A</c:v>
                </c:pt>
                <c:pt idx="13">
                  <c:v>-100</c:v>
                </c:pt>
                <c:pt idx="14">
                  <c:v>#N/A</c:v>
                </c:pt>
              </c:numCache>
            </c:numRef>
          </c:val>
          <c:smooth val="0"/>
          <c:extLst>
            <c:ext xmlns:c16="http://schemas.microsoft.com/office/drawing/2014/chart" uri="{C3380CC4-5D6E-409C-BE32-E72D297353CC}">
              <c16:uniqueId val="{00000008-21F1-470D-BDDD-A77DC8E06A3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8289</c:v>
                </c:pt>
                <c:pt idx="5">
                  <c:v>7603</c:v>
                </c:pt>
                <c:pt idx="8">
                  <c:v>7230</c:v>
                </c:pt>
                <c:pt idx="11">
                  <c:v>6957</c:v>
                </c:pt>
                <c:pt idx="14">
                  <c:v>6670</c:v>
                </c:pt>
              </c:numCache>
            </c:numRef>
          </c:val>
          <c:extLst>
            <c:ext xmlns:c16="http://schemas.microsoft.com/office/drawing/2014/chart" uri="{C3380CC4-5D6E-409C-BE32-E72D297353CC}">
              <c16:uniqueId val="{00000000-D1B4-4EAB-BE59-3DBB88BC9F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77</c:v>
                </c:pt>
                <c:pt idx="5">
                  <c:v>62</c:v>
                </c:pt>
                <c:pt idx="8">
                  <c:v>52</c:v>
                </c:pt>
                <c:pt idx="11">
                  <c:v>32</c:v>
                </c:pt>
                <c:pt idx="14">
                  <c:v>14</c:v>
                </c:pt>
              </c:numCache>
            </c:numRef>
          </c:val>
          <c:extLst>
            <c:ext xmlns:c16="http://schemas.microsoft.com/office/drawing/2014/chart" uri="{C3380CC4-5D6E-409C-BE32-E72D297353CC}">
              <c16:uniqueId val="{00000001-D1B4-4EAB-BE59-3DBB88BC9F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4879</c:v>
                </c:pt>
                <c:pt idx="5">
                  <c:v>4623</c:v>
                </c:pt>
                <c:pt idx="8">
                  <c:v>4154</c:v>
                </c:pt>
                <c:pt idx="11">
                  <c:v>3728</c:v>
                </c:pt>
                <c:pt idx="14">
                  <c:v>4001</c:v>
                </c:pt>
              </c:numCache>
            </c:numRef>
          </c:val>
          <c:extLst>
            <c:ext xmlns:c16="http://schemas.microsoft.com/office/drawing/2014/chart" uri="{C3380CC4-5D6E-409C-BE32-E72D297353CC}">
              <c16:uniqueId val="{00000002-D1B4-4EAB-BE59-3DBB88BC9F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1B4-4EAB-BE59-3DBB88BC9F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1B4-4EAB-BE59-3DBB88BC9F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1B4-4EAB-BE59-3DBB88BC9F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1103</c:v>
                </c:pt>
                <c:pt idx="3">
                  <c:v>1017</c:v>
                </c:pt>
                <c:pt idx="6">
                  <c:v>922</c:v>
                </c:pt>
                <c:pt idx="9">
                  <c:v>1024</c:v>
                </c:pt>
                <c:pt idx="12">
                  <c:v>1000</c:v>
                </c:pt>
              </c:numCache>
            </c:numRef>
          </c:val>
          <c:extLst>
            <c:ext xmlns:c16="http://schemas.microsoft.com/office/drawing/2014/chart" uri="{C3380CC4-5D6E-409C-BE32-E72D297353CC}">
              <c16:uniqueId val="{00000006-D1B4-4EAB-BE59-3DBB88BC9F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176</c:v>
                </c:pt>
                <c:pt idx="3">
                  <c:v>239</c:v>
                </c:pt>
                <c:pt idx="6">
                  <c:v>233</c:v>
                </c:pt>
                <c:pt idx="9">
                  <c:v>240</c:v>
                </c:pt>
                <c:pt idx="12">
                  <c:v>228</c:v>
                </c:pt>
              </c:numCache>
            </c:numRef>
          </c:val>
          <c:extLst>
            <c:ext xmlns:c16="http://schemas.microsoft.com/office/drawing/2014/chart" uri="{C3380CC4-5D6E-409C-BE32-E72D297353CC}">
              <c16:uniqueId val="{00000007-D1B4-4EAB-BE59-3DBB88BC9F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504</c:v>
                </c:pt>
                <c:pt idx="3">
                  <c:v>503</c:v>
                </c:pt>
                <c:pt idx="6">
                  <c:v>458</c:v>
                </c:pt>
                <c:pt idx="9">
                  <c:v>449</c:v>
                </c:pt>
                <c:pt idx="12">
                  <c:v>595</c:v>
                </c:pt>
              </c:numCache>
            </c:numRef>
          </c:val>
          <c:extLst>
            <c:ext xmlns:c16="http://schemas.microsoft.com/office/drawing/2014/chart" uri="{C3380CC4-5D6E-409C-BE32-E72D297353CC}">
              <c16:uniqueId val="{00000008-D1B4-4EAB-BE59-3DBB88BC9F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1B4-4EAB-BE59-3DBB88BC9F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8538</c:v>
                </c:pt>
                <c:pt idx="3">
                  <c:v>7876</c:v>
                </c:pt>
                <c:pt idx="6">
                  <c:v>7098</c:v>
                </c:pt>
                <c:pt idx="9">
                  <c:v>5966</c:v>
                </c:pt>
                <c:pt idx="12">
                  <c:v>5588</c:v>
                </c:pt>
              </c:numCache>
            </c:numRef>
          </c:val>
          <c:extLst>
            <c:ext xmlns:c16="http://schemas.microsoft.com/office/drawing/2014/chart" uri="{C3380CC4-5D6E-409C-BE32-E72D297353CC}">
              <c16:uniqueId val="{0000000A-D1B4-4EAB-BE59-3DBB88BC9F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D1B4-4EAB-BE59-3DBB88BC9F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918</c:v>
                </c:pt>
                <c:pt idx="1">
                  <c:v>903</c:v>
                </c:pt>
                <c:pt idx="2">
                  <c:v>900</c:v>
                </c:pt>
              </c:numCache>
            </c:numRef>
          </c:val>
          <c:extLst>
            <c:ext xmlns:c16="http://schemas.microsoft.com/office/drawing/2014/chart" uri="{C3380CC4-5D6E-409C-BE32-E72D297353CC}">
              <c16:uniqueId val="{00000000-F57D-46EE-B418-69AF7FD272E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1700</c:v>
                </c:pt>
                <c:pt idx="1">
                  <c:v>1000</c:v>
                </c:pt>
                <c:pt idx="2">
                  <c:v>1224</c:v>
                </c:pt>
              </c:numCache>
            </c:numRef>
          </c:val>
          <c:extLst>
            <c:ext xmlns:c16="http://schemas.microsoft.com/office/drawing/2014/chart" uri="{C3380CC4-5D6E-409C-BE32-E72D297353CC}">
              <c16:uniqueId val="{00000001-F57D-46EE-B418-69AF7FD272E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2708</c:v>
                </c:pt>
                <c:pt idx="1">
                  <c:v>2836</c:v>
                </c:pt>
                <c:pt idx="2">
                  <c:v>3024</c:v>
                </c:pt>
              </c:numCache>
            </c:numRef>
          </c:val>
          <c:extLst>
            <c:ext xmlns:c16="http://schemas.microsoft.com/office/drawing/2014/chart" uri="{C3380CC4-5D6E-409C-BE32-E72D297353CC}">
              <c16:uniqueId val="{00000002-F57D-46EE-B418-69AF7FD272E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実質公債費比率は、昨年度と比較すると</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ポイント減の△</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本町は過疎債や旧合併特例事業債等、普通交付税に措置される基準財政需要額への公債費算入率の高い地方債に限定した借入に努めていることと、平成</a:t>
          </a:r>
          <a:r>
            <a:rPr kumimoji="1" lang="en-US" altLang="ja-JP" sz="1100" b="0" i="0" baseline="0">
              <a:solidFill>
                <a:schemeClr val="dk1"/>
              </a:solidFill>
              <a:effectLst/>
              <a:latin typeface="+mn-lt"/>
              <a:ea typeface="+mn-ea"/>
              <a:cs typeface="+mn-cs"/>
            </a:rPr>
            <a:t>19</a:t>
          </a:r>
          <a:r>
            <a:rPr kumimoji="1" lang="ja-JP" altLang="ja-JP" sz="1100" b="0" i="0" baseline="0">
              <a:solidFill>
                <a:schemeClr val="dk1"/>
              </a:solidFill>
              <a:effectLst/>
              <a:latin typeface="+mn-lt"/>
              <a:ea typeface="+mn-ea"/>
              <a:cs typeface="+mn-cs"/>
            </a:rPr>
            <a:t>年度から実施している補償金免除繰上償還や銀行等民間資金の繰上償還を積極的に実施し健全な状態を維持している。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実質公債費比率の上昇を抑制するために、今後も金利の高い地方債の繰上償還をしていく計画であり、後年度を見据えた健全な財政運営に取り組んでいく。</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これまで普通交付税の公債費算入率が高い地方債に限定した借入に努め、補償金免除繰上償還や銀行等民間資金の繰上償還を積極的に行った結果、実質公債費比率が低く抑えられているため、満期一括償還地方債の借入は行っていない。</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将来負担比率は健全な状態にあり、類似団体内順位も</a:t>
          </a:r>
          <a:r>
            <a:rPr kumimoji="1" lang="en-US" altLang="ja-JP" sz="1100" b="0" i="0" baseline="0">
              <a:solidFill>
                <a:schemeClr val="dk1"/>
              </a:solidFill>
              <a:effectLst/>
              <a:latin typeface="+mn-lt"/>
              <a:ea typeface="+mn-ea"/>
              <a:cs typeface="+mn-cs"/>
            </a:rPr>
            <a:t>1</a:t>
          </a:r>
          <a:r>
            <a:rPr kumimoji="1" lang="ja-JP" altLang="ja-JP" sz="1100" b="0" i="0" baseline="0">
              <a:solidFill>
                <a:schemeClr val="dk1"/>
              </a:solidFill>
              <a:effectLst/>
              <a:latin typeface="+mn-lt"/>
              <a:ea typeface="+mn-ea"/>
              <a:cs typeface="+mn-cs"/>
            </a:rPr>
            <a:t>位となっている。昨年度と比較すると充当可能基金の額が増加し、旧合併特例事業債の繰上償還を行ったことにより改善しており、将来負担比率の分子となる額はマイナス値を維持している。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公債費が増加していく見込みとなっているため、比率の上昇を抑えるためにも、引き続き地方債の新規発行抑制と繰上償還、また普通交付税に措置される基準財政需要額への公債費算入率の高い地方債に限定した借入れを実施するなど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高知県仁淀川町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運用益（定期預金利息）を各基金に積み立てた。また、決算剰余金の</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相当分</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百万円を「減債基金」に、「施設等整備基金」、「地域雇用創出推進基金」に</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百万円をそれぞれ積み立てた。</a:t>
          </a:r>
          <a:endParaRPr lang="ja-JP" altLang="ja-JP" sz="1400">
            <a:effectLst/>
          </a:endParaRPr>
        </a:p>
        <a:p>
          <a:r>
            <a:rPr lang="ja-JP" altLang="ja-JP" sz="1100">
              <a:solidFill>
                <a:schemeClr val="dk1"/>
              </a:solidFill>
              <a:effectLst/>
              <a:latin typeface="+mn-lt"/>
              <a:ea typeface="+mn-ea"/>
              <a:cs typeface="+mn-cs"/>
            </a:rPr>
            <a:t>　基金全体では</a:t>
          </a:r>
          <a:r>
            <a:rPr lang="en-US" altLang="ja-JP" sz="1100">
              <a:solidFill>
                <a:schemeClr val="dk1"/>
              </a:solidFill>
              <a:effectLst/>
              <a:latin typeface="+mn-lt"/>
              <a:ea typeface="+mn-ea"/>
              <a:cs typeface="+mn-cs"/>
            </a:rPr>
            <a:t>410</a:t>
          </a:r>
          <a:r>
            <a:rPr lang="ja-JP" altLang="ja-JP" sz="1100">
              <a:solidFill>
                <a:schemeClr val="dk1"/>
              </a:solidFill>
              <a:effectLst/>
              <a:latin typeface="+mn-lt"/>
              <a:ea typeface="+mn-ea"/>
              <a:cs typeface="+mn-cs"/>
            </a:rPr>
            <a:t>百万円増額となった。</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学校再編事業に伴う周辺施設整備に備えて「施設等整備基金」を重点的に積み立てを行う予定である。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合併振興基金：町民の連携強化及び地域振興を図る事業に要する経費。</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施設等整備基金：町の施設等の整備に要する経費。</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福祉基金：長寿社会に対応した福祉の向上を図る経費。</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施設等整備基金、地域雇用創出推進基金それぞれ</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百万円積立。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小中学校再編に伴う周辺施設整備および老朽化した公共施設の整備事業に対して「施設等整備基金」を重点的に活用していく。その他特目基金もニーズに応じた金額を確保していく。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運用益１百万円と財源調整</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百万円取り崩しにより</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百万円減。</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大規模災害など不測の事態に備えるため「減債基金」と合わせて総予算の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割程度確保していく。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運用益</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百万円と決算剰余金</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相当額</a:t>
          </a:r>
          <a:r>
            <a:rPr kumimoji="1" lang="en-US" altLang="ja-JP" sz="1100">
              <a:solidFill>
                <a:schemeClr val="dk1"/>
              </a:solidFill>
              <a:effectLst/>
              <a:latin typeface="+mn-lt"/>
              <a:ea typeface="+mn-ea"/>
              <a:cs typeface="+mn-cs"/>
            </a:rPr>
            <a:t>220</a:t>
          </a:r>
          <a:r>
            <a:rPr kumimoji="1" lang="ja-JP" altLang="ja-JP" sz="1100">
              <a:solidFill>
                <a:schemeClr val="dk1"/>
              </a:solidFill>
              <a:effectLst/>
              <a:latin typeface="+mn-lt"/>
              <a:ea typeface="+mn-ea"/>
              <a:cs typeface="+mn-cs"/>
            </a:rPr>
            <a:t>百万円積立により</a:t>
          </a:r>
          <a:r>
            <a:rPr kumimoji="1" lang="en-US" altLang="ja-JP" sz="1100">
              <a:solidFill>
                <a:schemeClr val="dk1"/>
              </a:solidFill>
              <a:effectLst/>
              <a:latin typeface="+mn-lt"/>
              <a:ea typeface="+mn-ea"/>
              <a:cs typeface="+mn-cs"/>
            </a:rPr>
            <a:t>224</a:t>
          </a:r>
          <a:r>
            <a:rPr kumimoji="1" lang="ja-JP" altLang="ja-JP" sz="1100">
              <a:solidFill>
                <a:schemeClr val="dk1"/>
              </a:solidFill>
              <a:effectLst/>
              <a:latin typeface="+mn-lt"/>
              <a:ea typeface="+mn-ea"/>
              <a:cs typeface="+mn-cs"/>
            </a:rPr>
            <a:t>百万円増。</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大規模災害など不測の事態に備えるため「財政調整基金」と合わせて総予算の</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割程度確保していく。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
4,764
333.00
7,279,521
6,787,780
402,012
4,467,313
5,588,228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指標は平成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年度以降殆ど変化はないが、類似団体平均値の約</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程度の数値となっている。原因としては、高齢化による納税義務者の減少や町内に核となる産業がないため税収の伸びが見込めず、財政基盤が弱体化していることが挙げられる。</a:t>
          </a:r>
          <a:endParaRPr lang="ja-JP" altLang="ja-JP" sz="1400">
            <a:effectLst/>
          </a:endParaRPr>
        </a:p>
        <a:p>
          <a:r>
            <a:rPr kumimoji="1" lang="ja-JP" altLang="ja-JP" sz="1100">
              <a:solidFill>
                <a:schemeClr val="dk1"/>
              </a:solidFill>
              <a:effectLst/>
              <a:latin typeface="+mn-lt"/>
              <a:ea typeface="+mn-ea"/>
              <a:cs typeface="+mn-cs"/>
            </a:rPr>
            <a:t>　今後においても引き続き、行財政のスリム化、定員管理・給与の適正化等を推進し、地方税の徴収強化や遊休地の処分等に取り組み、財政基盤の強化を図っていく。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163830</xdr:rowOff>
    </xdr:from>
    <xdr:to>
      <xdr:col>23</xdr:col>
      <xdr:colOff>133350</xdr:colOff>
      <xdr:row>44</xdr:row>
      <xdr:rowOff>165100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16458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78757</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163830</xdr:rowOff>
    </xdr:from>
    <xdr:to>
      <xdr:col>24</xdr:col>
      <xdr:colOff>12700</xdr:colOff>
      <xdr:row>35</xdr:row>
      <xdr:rowOff>163830</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108796</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114800" y="765259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43</xdr:row>
      <xdr:rowOff>2133</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374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157056</xdr:rowOff>
    </xdr:from>
    <xdr:to>
      <xdr:col>23</xdr:col>
      <xdr:colOff>184150</xdr:colOff>
      <xdr:row>44</xdr:row>
      <xdr:rowOff>87206</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29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149013</xdr:rowOff>
    </xdr:from>
    <xdr:to>
      <xdr:col>19</xdr:col>
      <xdr:colOff>184150</xdr:colOff>
      <xdr:row>44</xdr:row>
      <xdr:rowOff>79163</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2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89340</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2902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132927</xdr:rowOff>
    </xdr:from>
    <xdr:to>
      <xdr:col>15</xdr:col>
      <xdr:colOff>133350</xdr:colOff>
      <xdr:row>44</xdr:row>
      <xdr:rowOff>63077</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50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73254</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274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68580</xdr:rowOff>
    </xdr:from>
    <xdr:to>
      <xdr:col>11</xdr:col>
      <xdr:colOff>82550</xdr:colOff>
      <xdr:row>43</xdr:row>
      <xdr:rowOff>170180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44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8907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20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52494</xdr:rowOff>
    </xdr:from>
    <xdr:to>
      <xdr:col>7</xdr:col>
      <xdr:colOff>31750</xdr:colOff>
      <xdr:row>43</xdr:row>
      <xdr:rowOff>154094</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4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164271</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19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57996</xdr:rowOff>
    </xdr:from>
    <xdr:to>
      <xdr:col>23</xdr:col>
      <xdr:colOff>184150</xdr:colOff>
      <xdr:row>44</xdr:row>
      <xdr:rowOff>159596</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125323</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497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類似団体とほぼ同じ財政構造となっており、前年度と比較すると</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減少している。主な要因としては、公債費の減によるもの。今後は臨時財政対策債、普通交付税減少が見込まれるため、引き続き、物件費等の削減や委託事業の見直し、定員管理適正化計画による職員の適正化と、公債費の計画的な繰上償還を推進し、行財政改革の取組を通じて義務的経費の削減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5" name="財政構造の弾力性グラフ枠">
          <a:extLst>
            <a:ext uri="{FF2B5EF4-FFF2-40B4-BE49-F238E27FC236}">
              <a16:creationId xmlns:a16="http://schemas.microsoft.com/office/drawing/2014/main" id="{00000000-0008-0000-0300-00007D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122979</xdr:rowOff>
    </xdr:from>
    <xdr:to>
      <xdr:col>23</xdr:col>
      <xdr:colOff>133350</xdr:colOff>
      <xdr:row>67</xdr:row>
      <xdr:rowOff>15663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flipV="1">
          <a:off x="4953000" y="10067079"/>
          <a:ext cx="0" cy="14357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159190</xdr:rowOff>
    </xdr:from>
    <xdr:ext cx="762000" cy="259045"/>
    <xdr:sp macro="" textlink="">
      <xdr:nvSpPr>
        <xdr:cNvPr id="127" name="財政構造の弾力性最小値テキスト">
          <a:extLst>
            <a:ext uri="{FF2B5EF4-FFF2-40B4-BE49-F238E27FC236}">
              <a16:creationId xmlns:a16="http://schemas.microsoft.com/office/drawing/2014/main" id="{00000000-0008-0000-0300-00007F000000}"/>
            </a:ext>
          </a:extLst>
        </xdr:cNvPr>
        <xdr:cNvSpPr txBox="1"/>
      </xdr:nvSpPr>
      <xdr:spPr>
        <a:xfrm>
          <a:off x="5041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15663</xdr:rowOff>
    </xdr:from>
    <xdr:to>
      <xdr:col>24</xdr:col>
      <xdr:colOff>12700</xdr:colOff>
      <xdr:row>67</xdr:row>
      <xdr:rowOff>15663</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37906</xdr:rowOff>
    </xdr:from>
    <xdr:ext cx="762000" cy="259045"/>
    <xdr:sp macro="" textlink="">
      <xdr:nvSpPr>
        <xdr:cNvPr id="129" name="財政構造の弾力性最大値テキスト">
          <a:extLst>
            <a:ext uri="{FF2B5EF4-FFF2-40B4-BE49-F238E27FC236}">
              <a16:creationId xmlns:a16="http://schemas.microsoft.com/office/drawing/2014/main" id="{00000000-0008-0000-0300-000081000000}"/>
            </a:ext>
          </a:extLst>
        </xdr:cNvPr>
        <xdr:cNvSpPr txBox="1"/>
      </xdr:nvSpPr>
      <xdr:spPr>
        <a:xfrm>
          <a:off x="5041900" y="981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122979</xdr:rowOff>
    </xdr:from>
    <xdr:to>
      <xdr:col>24</xdr:col>
      <xdr:colOff>12700</xdr:colOff>
      <xdr:row>58</xdr:row>
      <xdr:rowOff>122979</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0067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17780</xdr:rowOff>
    </xdr:from>
    <xdr:to>
      <xdr:col>23</xdr:col>
      <xdr:colOff>133350</xdr:colOff>
      <xdr:row>63</xdr:row>
      <xdr:rowOff>21802</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4114800" y="10819130"/>
          <a:ext cx="8382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150723</xdr:rowOff>
    </xdr:from>
    <xdr:ext cx="762000" cy="259045"/>
    <xdr:sp macro="" textlink="">
      <xdr:nvSpPr>
        <xdr:cNvPr id="132" name="財政構造の弾力性平均値テキスト">
          <a:extLst>
            <a:ext uri="{FF2B5EF4-FFF2-40B4-BE49-F238E27FC236}">
              <a16:creationId xmlns:a16="http://schemas.microsoft.com/office/drawing/2014/main" id="{00000000-0008-0000-0300-000084000000}"/>
            </a:ext>
          </a:extLst>
        </xdr:cNvPr>
        <xdr:cNvSpPr txBox="1"/>
      </xdr:nvSpPr>
      <xdr:spPr>
        <a:xfrm>
          <a:off x="5041900" y="107806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7196</xdr:rowOff>
    </xdr:from>
    <xdr:to>
      <xdr:col>23</xdr:col>
      <xdr:colOff>184150</xdr:colOff>
      <xdr:row>63</xdr:row>
      <xdr:rowOff>108796</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902200" y="1080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21802</xdr:rowOff>
    </xdr:from>
    <xdr:to>
      <xdr:col>19</xdr:col>
      <xdr:colOff>133350</xdr:colOff>
      <xdr:row>64</xdr:row>
      <xdr:rowOff>11219</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flipV="1">
          <a:off x="3225800" y="10823152"/>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45931</xdr:rowOff>
    </xdr:from>
    <xdr:to>
      <xdr:col>19</xdr:col>
      <xdr:colOff>184150</xdr:colOff>
      <xdr:row>62</xdr:row>
      <xdr:rowOff>147531</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064000" y="10675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157708</xdr:rowOff>
    </xdr:from>
    <xdr:ext cx="7366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3733800" y="104447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11219</xdr:rowOff>
    </xdr:from>
    <xdr:to>
      <xdr:col>15</xdr:col>
      <xdr:colOff>82550</xdr:colOff>
      <xdr:row>64</xdr:row>
      <xdr:rowOff>87630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flipV="1">
          <a:off x="2336800" y="10984019"/>
          <a:ext cx="889000" cy="76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75565</xdr:rowOff>
    </xdr:from>
    <xdr:to>
      <xdr:col>15</xdr:col>
      <xdr:colOff>133350</xdr:colOff>
      <xdr:row>64</xdr:row>
      <xdr:rowOff>5715</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3175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15892</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2844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83608</xdr:rowOff>
    </xdr:from>
    <xdr:to>
      <xdr:col>11</xdr:col>
      <xdr:colOff>31750</xdr:colOff>
      <xdr:row>64</xdr:row>
      <xdr:rowOff>87630</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a:off x="1447800" y="11056408"/>
          <a:ext cx="889000" cy="4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121285</xdr:rowOff>
    </xdr:from>
    <xdr:to>
      <xdr:col>11</xdr:col>
      <xdr:colOff>82550</xdr:colOff>
      <xdr:row>65</xdr:row>
      <xdr:rowOff>51435</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2286000" y="11094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36212</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955800" y="11180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77046</xdr:rowOff>
    </xdr:from>
    <xdr:to>
      <xdr:col>7</xdr:col>
      <xdr:colOff>31750</xdr:colOff>
      <xdr:row>65</xdr:row>
      <xdr:rowOff>7196</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1397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163423</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066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902200" y="10768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154957</xdr:rowOff>
    </xdr:from>
    <xdr:ext cx="762000" cy="259045"/>
    <xdr:sp macro="" textlink="">
      <xdr:nvSpPr>
        <xdr:cNvPr id="151" name="財政構造の弾力性該当値テキスト">
          <a:extLst>
            <a:ext uri="{FF2B5EF4-FFF2-40B4-BE49-F238E27FC236}">
              <a16:creationId xmlns:a16="http://schemas.microsoft.com/office/drawing/2014/main" id="{00000000-0008-0000-0300-000097000000}"/>
            </a:ext>
          </a:extLst>
        </xdr:cNvPr>
        <xdr:cNvSpPr txBox="1"/>
      </xdr:nvSpPr>
      <xdr:spPr>
        <a:xfrm>
          <a:off x="50419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142452</xdr:rowOff>
    </xdr:from>
    <xdr:to>
      <xdr:col>19</xdr:col>
      <xdr:colOff>184150</xdr:colOff>
      <xdr:row>63</xdr:row>
      <xdr:rowOff>72602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064000" y="1077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57379</xdr:rowOff>
    </xdr:from>
    <xdr:ext cx="7366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3733800" y="108587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131869</xdr:rowOff>
    </xdr:from>
    <xdr:to>
      <xdr:col>15</xdr:col>
      <xdr:colOff>133350</xdr:colOff>
      <xdr:row>64</xdr:row>
      <xdr:rowOff>62019</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3175000" y="1093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46796</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2844800" y="11019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36830</xdr:rowOff>
    </xdr:from>
    <xdr:to>
      <xdr:col>11</xdr:col>
      <xdr:colOff>82550</xdr:colOff>
      <xdr:row>64</xdr:row>
      <xdr:rowOff>138430</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2286000" y="1100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148607</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955800" y="10778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32808</xdr:rowOff>
    </xdr:from>
    <xdr:to>
      <xdr:col>7</xdr:col>
      <xdr:colOff>31750</xdr:colOff>
      <xdr:row>64</xdr:row>
      <xdr:rowOff>134408</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1397000" y="11005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144585</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066800" y="1077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[450,200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類似団体平均値とほぼ同じで、その順位は低い位置にある。昨年度と比較して増になった要因としては、人件費は職員の退職等により減少したが、水光熱費の高騰により物件費が増加したことによる。</a:t>
          </a:r>
          <a:endParaRPr lang="ja-JP" altLang="ja-JP" sz="1400">
            <a:effectLst/>
          </a:endParaRPr>
        </a:p>
        <a:p>
          <a:r>
            <a:rPr kumimoji="1" lang="ja-JP" altLang="ja-JP" sz="1100">
              <a:solidFill>
                <a:schemeClr val="dk1"/>
              </a:solidFill>
              <a:effectLst/>
              <a:latin typeface="+mn-lt"/>
              <a:ea typeface="+mn-ea"/>
              <a:cs typeface="+mn-cs"/>
            </a:rPr>
            <a:t>　人件費について、定員管理適正化計画により職員数は年々減少傾向にあるものの、依然類似団体と比較しても多く、合併後、総合支所方式を採用している本町は職員の削減にも限度があるため、令和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年度に機構改革を行い抜本的な見直しを図っていく。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153481</xdr:rowOff>
    </xdr:from>
    <xdr:to>
      <xdr:col>23</xdr:col>
      <xdr:colOff>133350</xdr:colOff>
      <xdr:row>89</xdr:row>
      <xdr:rowOff>70024</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698031"/>
          <a:ext cx="0" cy="16310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42101</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301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70024</xdr:rowOff>
    </xdr:from>
    <xdr:to>
      <xdr:col>24</xdr:col>
      <xdr:colOff>12700</xdr:colOff>
      <xdr:row>89</xdr:row>
      <xdr:rowOff>70024</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329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68408</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44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153481</xdr:rowOff>
    </xdr:from>
    <xdr:to>
      <xdr:col>24</xdr:col>
      <xdr:colOff>12700</xdr:colOff>
      <xdr:row>79</xdr:row>
      <xdr:rowOff>153481</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698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5159</xdr:rowOff>
    </xdr:from>
    <xdr:to>
      <xdr:col>23</xdr:col>
      <xdr:colOff>133350</xdr:colOff>
      <xdr:row>81</xdr:row>
      <xdr:rowOff>28352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3892609"/>
          <a:ext cx="838200" cy="23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161138</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7056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144611</xdr:rowOff>
    </xdr:from>
    <xdr:to>
      <xdr:col>23</xdr:col>
      <xdr:colOff>184150</xdr:colOff>
      <xdr:row>81</xdr:row>
      <xdr:rowOff>74761</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902200" y="13860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166294</xdr:rowOff>
    </xdr:from>
    <xdr:to>
      <xdr:col>19</xdr:col>
      <xdr:colOff>133350</xdr:colOff>
      <xdr:row>81</xdr:row>
      <xdr:rowOff>5159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3882294"/>
          <a:ext cx="889000" cy="10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125761</xdr:rowOff>
    </xdr:from>
    <xdr:to>
      <xdr:col>19</xdr:col>
      <xdr:colOff>184150</xdr:colOff>
      <xdr:row>81</xdr:row>
      <xdr:rowOff>55911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4064000" y="13841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66088</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6106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133105</xdr:rowOff>
    </xdr:from>
    <xdr:to>
      <xdr:col>15</xdr:col>
      <xdr:colOff>82550</xdr:colOff>
      <xdr:row>80</xdr:row>
      <xdr:rowOff>166294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2336800" y="13849105"/>
          <a:ext cx="889000" cy="33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113001</xdr:rowOff>
    </xdr:from>
    <xdr:to>
      <xdr:col>15</xdr:col>
      <xdr:colOff>133350</xdr:colOff>
      <xdr:row>81</xdr:row>
      <xdr:rowOff>43151</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3175000" y="1382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53328</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59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89119</xdr:rowOff>
    </xdr:from>
    <xdr:to>
      <xdr:col>11</xdr:col>
      <xdr:colOff>31750</xdr:colOff>
      <xdr:row>80</xdr:row>
      <xdr:rowOff>133105</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a:off x="1447800" y="13805119"/>
          <a:ext cx="889000" cy="43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79</xdr:row>
      <xdr:rowOff>68165</xdr:rowOff>
    </xdr:from>
    <xdr:to>
      <xdr:col>11</xdr:col>
      <xdr:colOff>82550</xdr:colOff>
      <xdr:row>79</xdr:row>
      <xdr:rowOff>169765</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2286000" y="1361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8492</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38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60736</xdr:rowOff>
    </xdr:from>
    <xdr:to>
      <xdr:col>7</xdr:col>
      <xdr:colOff>31750</xdr:colOff>
      <xdr:row>79</xdr:row>
      <xdr:rowOff>162336</xdr:rowOff>
    </xdr:to>
    <xdr:sp macro="" textlink="">
      <xdr:nvSpPr>
        <xdr:cNvPr id="208" name="フローチャート: 判断 207">
          <a:extLst>
            <a:ext uri="{FF2B5EF4-FFF2-40B4-BE49-F238E27FC236}">
              <a16:creationId xmlns:a16="http://schemas.microsoft.com/office/drawing/2014/main" id="{00000000-0008-0000-0300-0000D0000000}"/>
            </a:ext>
          </a:extLst>
        </xdr:cNvPr>
        <xdr:cNvSpPr/>
      </xdr:nvSpPr>
      <xdr:spPr>
        <a:xfrm>
          <a:off x="1397000" y="1360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1063</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374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149002</xdr:rowOff>
    </xdr:from>
    <xdr:to>
      <xdr:col>23</xdr:col>
      <xdr:colOff>184150</xdr:colOff>
      <xdr:row>81</xdr:row>
      <xdr:rowOff>79152</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902200" y="1386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121079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3837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125809</xdr:rowOff>
    </xdr:from>
    <xdr:to>
      <xdr:col>19</xdr:col>
      <xdr:colOff>184150</xdr:colOff>
      <xdr:row>81</xdr:row>
      <xdr:rowOff>55959</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4064000" y="1384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40736</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39281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115494</xdr:rowOff>
    </xdr:from>
    <xdr:to>
      <xdr:col>15</xdr:col>
      <xdr:colOff>133350</xdr:colOff>
      <xdr:row>81</xdr:row>
      <xdr:rowOff>45644</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3175000" y="1383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30421</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391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82305</xdr:rowOff>
    </xdr:from>
    <xdr:to>
      <xdr:col>11</xdr:col>
      <xdr:colOff>82550</xdr:colOff>
      <xdr:row>81</xdr:row>
      <xdr:rowOff>12455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2286000" y="13798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168682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3884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38319</xdr:rowOff>
    </xdr:from>
    <xdr:to>
      <xdr:col>7</xdr:col>
      <xdr:colOff>31750</xdr:colOff>
      <xdr:row>80</xdr:row>
      <xdr:rowOff>139919</xdr:rowOff>
    </xdr:to>
    <xdr:sp macro="" textlink="">
      <xdr:nvSpPr>
        <xdr:cNvPr id="223" name="楕円 222">
          <a:extLst>
            <a:ext uri="{FF2B5EF4-FFF2-40B4-BE49-F238E27FC236}">
              <a16:creationId xmlns:a16="http://schemas.microsoft.com/office/drawing/2014/main" id="{00000000-0008-0000-0300-0000DF000000}"/>
            </a:ext>
          </a:extLst>
        </xdr:cNvPr>
        <xdr:cNvSpPr/>
      </xdr:nvSpPr>
      <xdr:spPr>
        <a:xfrm>
          <a:off x="1397000" y="13754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124696</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3840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類似団体平均値とほぼ同水準であり、今後も引き続き、国の制度に準拠し適正な運営管理に努めていく。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74084</xdr:rowOff>
    </xdr:from>
    <xdr:to>
      <xdr:col>81</xdr:col>
      <xdr:colOff>44450</xdr:colOff>
      <xdr:row>90</xdr:row>
      <xdr:rowOff>32455</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961534"/>
          <a:ext cx="0" cy="150142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160461</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705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74084</xdr:rowOff>
    </xdr:from>
    <xdr:to>
      <xdr:col>81</xdr:col>
      <xdr:colOff>133350</xdr:colOff>
      <xdr:row>81</xdr:row>
      <xdr:rowOff>74084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961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34572</xdr:rowOff>
    </xdr:from>
    <xdr:to>
      <xdr:col>81</xdr:col>
      <xdr:colOff>44450</xdr:colOff>
      <xdr:row>86</xdr:row>
      <xdr:rowOff>88195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6179800" y="14779272"/>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49688</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794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77611</xdr:rowOff>
    </xdr:from>
    <xdr:to>
      <xdr:col>81</xdr:col>
      <xdr:colOff>95250</xdr:colOff>
      <xdr:row>87</xdr:row>
      <xdr:rowOff>7761</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82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34572</xdr:rowOff>
    </xdr:from>
    <xdr:to>
      <xdr:col>77</xdr:col>
      <xdr:colOff>44450</xdr:colOff>
      <xdr:row>86</xdr:row>
      <xdr:rowOff>101600</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5290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104422</xdr:rowOff>
    </xdr:from>
    <xdr:to>
      <xdr:col>77</xdr:col>
      <xdr:colOff>95250</xdr:colOff>
      <xdr:row>87</xdr:row>
      <xdr:rowOff>34572</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84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19349</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9354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34572</xdr:rowOff>
    </xdr:from>
    <xdr:to>
      <xdr:col>72</xdr:col>
      <xdr:colOff>203200</xdr:colOff>
      <xdr:row>86</xdr:row>
      <xdr:rowOff>101600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477927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26811</xdr:rowOff>
    </xdr:from>
    <xdr:to>
      <xdr:col>73</xdr:col>
      <xdr:colOff>44450</xdr:colOff>
      <xdr:row>87</xdr:row>
      <xdr:rowOff>128411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942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113188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5029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138995</xdr:rowOff>
    </xdr:from>
    <xdr:to>
      <xdr:col>68</xdr:col>
      <xdr:colOff>152400</xdr:colOff>
      <xdr:row>86</xdr:row>
      <xdr:rowOff>34572</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a:off x="13512800" y="14712245"/>
          <a:ext cx="889000" cy="67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0</xdr:rowOff>
    </xdr:from>
    <xdr:to>
      <xdr:col>68</xdr:col>
      <xdr:colOff>203200</xdr:colOff>
      <xdr:row>87</xdr:row>
      <xdr:rowOff>101600</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91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86377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500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67028</xdr:rowOff>
    </xdr:from>
    <xdr:to>
      <xdr:col>64</xdr:col>
      <xdr:colOff>152400</xdr:colOff>
      <xdr:row>87</xdr:row>
      <xdr:rowOff>168628</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98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153405</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5069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37395</xdr:rowOff>
    </xdr:from>
    <xdr:to>
      <xdr:col>81</xdr:col>
      <xdr:colOff>95250</xdr:colOff>
      <xdr:row>86</xdr:row>
      <xdr:rowOff>138995</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4782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53922</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4627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155222</xdr:rowOff>
    </xdr:from>
    <xdr:to>
      <xdr:col>77</xdr:col>
      <xdr:colOff>95250</xdr:colOff>
      <xdr:row>86</xdr:row>
      <xdr:rowOff>85372</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95549</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4497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50800</xdr:rowOff>
    </xdr:from>
    <xdr:to>
      <xdr:col>73</xdr:col>
      <xdr:colOff>44450</xdr:colOff>
      <xdr:row>86</xdr:row>
      <xdr:rowOff>152400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479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162577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155222</xdr:rowOff>
    </xdr:from>
    <xdr:to>
      <xdr:col>68</xdr:col>
      <xdr:colOff>203200</xdr:colOff>
      <xdr:row>86</xdr:row>
      <xdr:rowOff>85372</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72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95549</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44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28522</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443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[22.52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依然として、類似団体平均値と比較しても大幅に乖離している。平成</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年の合併時に職員数は増大し、その後は定員管理適正化計画により退職者は数十名、新規採用者は必要最小限に抑制し、職員数は減少傾向にある。しかしながら、総合支所方式を採用している点や広大な面積に集落が散在し地理的に非効率な条件も重なるなど、ある程度の職員の確保が必要であり職員数の削減には限度もある。また、合併後においては</a:t>
          </a:r>
          <a:r>
            <a:rPr kumimoji="1" lang="en-US" altLang="ja-JP" sz="1100">
              <a:solidFill>
                <a:schemeClr val="dk1"/>
              </a:solidFill>
              <a:effectLst/>
              <a:latin typeface="+mn-lt"/>
              <a:ea typeface="+mn-ea"/>
              <a:cs typeface="+mn-cs"/>
            </a:rPr>
            <a:t>150</a:t>
          </a:r>
          <a:r>
            <a:rPr kumimoji="1" lang="ja-JP" altLang="ja-JP" sz="1100">
              <a:solidFill>
                <a:schemeClr val="dk1"/>
              </a:solidFill>
              <a:effectLst/>
              <a:latin typeface="+mn-lt"/>
              <a:ea typeface="+mn-ea"/>
              <a:cs typeface="+mn-cs"/>
            </a:rPr>
            <a:t>人以上の人口が毎年減少している事についても、一因として考えられる。</a:t>
          </a:r>
          <a:endParaRPr lang="ja-JP" altLang="ja-JP" sz="1400">
            <a:effectLst/>
          </a:endParaRPr>
        </a:p>
        <a:p>
          <a:r>
            <a:rPr kumimoji="1" lang="ja-JP" altLang="ja-JP" sz="1100">
              <a:solidFill>
                <a:schemeClr val="dk1"/>
              </a:solidFill>
              <a:effectLst/>
              <a:latin typeface="+mn-lt"/>
              <a:ea typeface="+mn-ea"/>
              <a:cs typeface="+mn-cs"/>
            </a:rPr>
            <a:t>　今後も職員数の削減を継続する一方で職員の年齢層のバランス等も考慮し住民サービスの低下に繋がらないよう適正な定員管理に努めていく必要がある。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104754</xdr:rowOff>
    </xdr:from>
    <xdr:to>
      <xdr:col>81</xdr:col>
      <xdr:colOff>44450</xdr:colOff>
      <xdr:row>66</xdr:row>
      <xdr:rowOff>84762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220304"/>
          <a:ext cx="0" cy="1180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56839</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372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84762</xdr:rowOff>
    </xdr:from>
    <xdr:to>
      <xdr:col>81</xdr:col>
      <xdr:colOff>133350</xdr:colOff>
      <xdr:row>66</xdr:row>
      <xdr:rowOff>84762</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00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19681</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6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104754</xdr:rowOff>
    </xdr:from>
    <xdr:to>
      <xdr:col>81</xdr:col>
      <xdr:colOff>133350</xdr:colOff>
      <xdr:row>59</xdr:row>
      <xdr:rowOff>104754</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22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156506</xdr:rowOff>
    </xdr:from>
    <xdr:to>
      <xdr:col>81</xdr:col>
      <xdr:colOff>44450</xdr:colOff>
      <xdr:row>60</xdr:row>
      <xdr:rowOff>168973</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43506"/>
          <a:ext cx="8382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64523</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1800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47996</xdr:rowOff>
    </xdr:from>
    <xdr:to>
      <xdr:col>81</xdr:col>
      <xdr:colOff>95250</xdr:colOff>
      <xdr:row>60</xdr:row>
      <xdr:rowOff>149596</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3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156506</xdr:rowOff>
    </xdr:from>
    <xdr:to>
      <xdr:col>77</xdr:col>
      <xdr:colOff>44450</xdr:colOff>
      <xdr:row>60</xdr:row>
      <xdr:rowOff>168973</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43506"/>
          <a:ext cx="889000" cy="12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40153</xdr:rowOff>
    </xdr:from>
    <xdr:to>
      <xdr:col>77</xdr:col>
      <xdr:colOff>95250</xdr:colOff>
      <xdr:row>60</xdr:row>
      <xdr:rowOff>141753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27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151930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096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150273</xdr:rowOff>
    </xdr:from>
    <xdr:to>
      <xdr:col>72</xdr:col>
      <xdr:colOff>203200</xdr:colOff>
      <xdr:row>60</xdr:row>
      <xdr:rowOff>156506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37273"/>
          <a:ext cx="889000" cy="6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59658</xdr:rowOff>
    </xdr:from>
    <xdr:to>
      <xdr:col>73</xdr:col>
      <xdr:colOff>44450</xdr:colOff>
      <xdr:row>60</xdr:row>
      <xdr:rowOff>161258</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46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171435</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1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149268</xdr:rowOff>
    </xdr:from>
    <xdr:to>
      <xdr:col>68</xdr:col>
      <xdr:colOff>152400</xdr:colOff>
      <xdr:row>60</xdr:row>
      <xdr:rowOff>150273</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436268"/>
          <a:ext cx="889000" cy="1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90149</xdr:rowOff>
    </xdr:from>
    <xdr:to>
      <xdr:col>68</xdr:col>
      <xdr:colOff>203200</xdr:colOff>
      <xdr:row>60</xdr:row>
      <xdr:rowOff>20299</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30476</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9974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75671</xdr:rowOff>
    </xdr:from>
    <xdr:to>
      <xdr:col>64</xdr:col>
      <xdr:colOff>152400</xdr:colOff>
      <xdr:row>60</xdr:row>
      <xdr:rowOff>5821</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19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15998</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9960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105706</xdr:rowOff>
    </xdr:from>
    <xdr:to>
      <xdr:col>81</xdr:col>
      <xdr:colOff>95250</xdr:colOff>
      <xdr:row>61</xdr:row>
      <xdr:rowOff>35856</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77783</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364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118173</xdr:rowOff>
    </xdr:from>
    <xdr:to>
      <xdr:col>77</xdr:col>
      <xdr:colOff>95250</xdr:colOff>
      <xdr:row>61</xdr:row>
      <xdr:rowOff>48323</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0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33100</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491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105706</xdr:rowOff>
    </xdr:from>
    <xdr:to>
      <xdr:col>73</xdr:col>
      <xdr:colOff>44450</xdr:colOff>
      <xdr:row>61</xdr:row>
      <xdr:rowOff>35856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92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20633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479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99473</xdr:rowOff>
    </xdr:from>
    <xdr:to>
      <xdr:col>68</xdr:col>
      <xdr:colOff>203200</xdr:colOff>
      <xdr:row>61</xdr:row>
      <xdr:rowOff>29623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38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14400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72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98468</xdr:rowOff>
    </xdr:from>
    <xdr:to>
      <xdr:col>64</xdr:col>
      <xdr:colOff>152400</xdr:colOff>
      <xdr:row>61</xdr:row>
      <xdr:rowOff>28618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85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13395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471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基準財政需要額算入率の高い地方債に限定した借入の実施及び、平成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年度からの継続的・計画的な繰上償還の効果もあり、類似団体平均を大きく下回っており健全な状態と言える。</a:t>
          </a:r>
          <a:endParaRPr lang="ja-JP" altLang="ja-JP" sz="1400">
            <a:effectLst/>
          </a:endParaRPr>
        </a:p>
        <a:p>
          <a:r>
            <a:rPr kumimoji="1" lang="ja-JP" altLang="ja-JP" sz="1100">
              <a:solidFill>
                <a:schemeClr val="dk1"/>
              </a:solidFill>
              <a:effectLst/>
              <a:latin typeface="+mn-lt"/>
              <a:ea typeface="+mn-ea"/>
              <a:cs typeface="+mn-cs"/>
            </a:rPr>
            <a:t>　しかし、今後学校再編の建替え工事等の大規模事業も控えており、比率が悪化することが予想されるが、今後も引き続き繰上償還を実施する計画であり、後年度を見据えた健全な財政運営に取り組む。</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a:extLst>
            <a:ext uri="{FF2B5EF4-FFF2-40B4-BE49-F238E27FC236}">
              <a16:creationId xmlns:a16="http://schemas.microsoft.com/office/drawing/2014/main" id="{00000000-0008-0000-0300-000077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78317</xdr:rowOff>
    </xdr:from>
    <xdr:to>
      <xdr:col>81</xdr:col>
      <xdr:colOff>44450</xdr:colOff>
      <xdr:row>45</xdr:row>
      <xdr:rowOff>154517</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flipV="1">
          <a:off x="17018000" y="642196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126594</xdr:rowOff>
    </xdr:from>
    <xdr:ext cx="762000" cy="259045"/>
    <xdr:sp macro="" textlink="">
      <xdr:nvSpPr>
        <xdr:cNvPr id="377" name="公債費負担の状況最小値テキスト">
          <a:extLst>
            <a:ext uri="{FF2B5EF4-FFF2-40B4-BE49-F238E27FC236}">
              <a16:creationId xmlns:a16="http://schemas.microsoft.com/office/drawing/2014/main" id="{00000000-0008-0000-0300-000079010000}"/>
            </a:ext>
          </a:extLst>
        </xdr:cNvPr>
        <xdr:cNvSpPr txBox="1"/>
      </xdr:nvSpPr>
      <xdr:spPr>
        <a:xfrm>
          <a:off x="17106900" y="7841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154517</xdr:rowOff>
    </xdr:from>
    <xdr:to>
      <xdr:col>81</xdr:col>
      <xdr:colOff>133350</xdr:colOff>
      <xdr:row>45</xdr:row>
      <xdr:rowOff>154517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7869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164694</xdr:rowOff>
    </xdr:from>
    <xdr:ext cx="762000" cy="259045"/>
    <xdr:sp macro="" textlink="">
      <xdr:nvSpPr>
        <xdr:cNvPr id="379" name="公債費負担の状況最大値テキスト">
          <a:extLst>
            <a:ext uri="{FF2B5EF4-FFF2-40B4-BE49-F238E27FC236}">
              <a16:creationId xmlns:a16="http://schemas.microsoft.com/office/drawing/2014/main" id="{00000000-0008-0000-0300-00007B010000}"/>
            </a:ext>
          </a:extLst>
        </xdr:cNvPr>
        <xdr:cNvSpPr txBox="1"/>
      </xdr:nvSpPr>
      <xdr:spPr>
        <a:xfrm>
          <a:off x="17106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78317</xdr:rowOff>
    </xdr:from>
    <xdr:to>
      <xdr:col>81</xdr:col>
      <xdr:colOff>133350</xdr:colOff>
      <xdr:row>37</xdr:row>
      <xdr:rowOff>78317</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43604</xdr:rowOff>
    </xdr:from>
    <xdr:to>
      <xdr:col>81</xdr:col>
      <xdr:colOff>44450</xdr:colOff>
      <xdr:row>38</xdr:row>
      <xdr:rowOff>156210</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6179800" y="6558704"/>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160883</xdr:rowOff>
    </xdr:from>
    <xdr:ext cx="762000" cy="259045"/>
    <xdr:sp macro="" textlink="">
      <xdr:nvSpPr>
        <xdr:cNvPr id="382" name="公債費負担の状況平均値テキスト">
          <a:extLst>
            <a:ext uri="{FF2B5EF4-FFF2-40B4-BE49-F238E27FC236}">
              <a16:creationId xmlns:a16="http://schemas.microsoft.com/office/drawing/2014/main" id="{00000000-0008-0000-0300-00007E010000}"/>
            </a:ext>
          </a:extLst>
        </xdr:cNvPr>
        <xdr:cNvSpPr txBox="1"/>
      </xdr:nvSpPr>
      <xdr:spPr>
        <a:xfrm>
          <a:off x="17106900" y="7018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156210</xdr:rowOff>
    </xdr:from>
    <xdr:to>
      <xdr:col>77</xdr:col>
      <xdr:colOff>44450</xdr:colOff>
      <xdr:row>39</xdr:row>
      <xdr:rowOff>8890</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5290800" y="667131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164677</xdr:rowOff>
    </xdr:from>
    <xdr:to>
      <xdr:col>77</xdr:col>
      <xdr:colOff>95250</xdr:colOff>
      <xdr:row>41</xdr:row>
      <xdr:rowOff>94827</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129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79604</xdr:rowOff>
    </xdr:from>
    <xdr:ext cx="7366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5798800" y="71090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846</xdr:rowOff>
    </xdr:from>
    <xdr:to>
      <xdr:col>72</xdr:col>
      <xdr:colOff>203200</xdr:colOff>
      <xdr:row>39</xdr:row>
      <xdr:rowOff>8890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4401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140546</xdr:rowOff>
    </xdr:from>
    <xdr:to>
      <xdr:col>73</xdr:col>
      <xdr:colOff>44450</xdr:colOff>
      <xdr:row>41</xdr:row>
      <xdr:rowOff>70696</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5240000" y="699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55473</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909800" y="7084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846</xdr:rowOff>
    </xdr:from>
    <xdr:to>
      <xdr:col>68</xdr:col>
      <xdr:colOff>152400</xdr:colOff>
      <xdr:row>39</xdr:row>
      <xdr:rowOff>8890</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flipV="1">
          <a:off x="13512800" y="66873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121920</xdr:rowOff>
    </xdr:from>
    <xdr:to>
      <xdr:col>68</xdr:col>
      <xdr:colOff>203200</xdr:colOff>
      <xdr:row>42</xdr:row>
      <xdr:rowOff>52070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4351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36847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020800" y="723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81704</xdr:rowOff>
    </xdr:from>
    <xdr:to>
      <xdr:col>64</xdr:col>
      <xdr:colOff>152400</xdr:colOff>
      <xdr:row>42</xdr:row>
      <xdr:rowOff>11854</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3462000" y="7111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168081</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131800" y="7197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164254</xdr:rowOff>
    </xdr:from>
    <xdr:to>
      <xdr:col>81</xdr:col>
      <xdr:colOff>95250</xdr:colOff>
      <xdr:row>38</xdr:row>
      <xdr:rowOff>94404</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967200" y="6507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9330</xdr:rowOff>
    </xdr:from>
    <xdr:ext cx="762000" cy="259045"/>
    <xdr:sp macro="" textlink="">
      <xdr:nvSpPr>
        <xdr:cNvPr id="401" name="公債費負担の状況該当値テキスト">
          <a:extLst>
            <a:ext uri="{FF2B5EF4-FFF2-40B4-BE49-F238E27FC236}">
              <a16:creationId xmlns:a16="http://schemas.microsoft.com/office/drawing/2014/main" id="{00000000-0008-0000-0300-000091010000}"/>
            </a:ext>
          </a:extLst>
        </xdr:cNvPr>
        <xdr:cNvSpPr txBox="1"/>
      </xdr:nvSpPr>
      <xdr:spPr>
        <a:xfrm>
          <a:off x="17106900" y="6352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105410</xdr:rowOff>
    </xdr:from>
    <xdr:to>
      <xdr:col>77</xdr:col>
      <xdr:colOff>95250</xdr:colOff>
      <xdr:row>39</xdr:row>
      <xdr:rowOff>35560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129000" y="66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45737</xdr:rowOff>
    </xdr:from>
    <xdr:ext cx="7366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5798800" y="638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129540</xdr:rowOff>
    </xdr:from>
    <xdr:to>
      <xdr:col>73</xdr:col>
      <xdr:colOff>44450</xdr:colOff>
      <xdr:row>39</xdr:row>
      <xdr:rowOff>59690</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5240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69867</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909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121496</xdr:rowOff>
    </xdr:from>
    <xdr:to>
      <xdr:col>68</xdr:col>
      <xdr:colOff>203200</xdr:colOff>
      <xdr:row>39</xdr:row>
      <xdr:rowOff>51646</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4351000" y="66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61824</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020800" y="6405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129540</xdr:rowOff>
    </xdr:from>
    <xdr:to>
      <xdr:col>64</xdr:col>
      <xdr:colOff>152400</xdr:colOff>
      <xdr:row>39</xdr:row>
      <xdr:rowOff>59690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3462000" y="664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69867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131800" y="641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将来負担比率はマイナスであり類似団体内順位は</a:t>
          </a:r>
          <a:r>
            <a:rPr kumimoji="1" lang="en-US" altLang="ja-JP" sz="1100">
              <a:solidFill>
                <a:schemeClr val="dk1"/>
              </a:solidFill>
              <a:effectLst/>
              <a:latin typeface="+mn-lt"/>
              <a:ea typeface="+mn-ea"/>
              <a:cs typeface="+mn-cs"/>
            </a:rPr>
            <a:t>1</a:t>
          </a:r>
          <a:r>
            <a:rPr kumimoji="1" lang="ja-JP" altLang="ja-JP" sz="1100">
              <a:solidFill>
                <a:schemeClr val="dk1"/>
              </a:solidFill>
              <a:effectLst/>
              <a:latin typeface="+mn-lt"/>
              <a:ea typeface="+mn-ea"/>
              <a:cs typeface="+mn-cs"/>
            </a:rPr>
            <a:t>位となっており、昨年度と比較すると</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ポイント減となっている。</a:t>
          </a:r>
          <a:endParaRPr lang="ja-JP" altLang="ja-JP" sz="1400">
            <a:effectLst/>
          </a:endParaRPr>
        </a:p>
        <a:p>
          <a:r>
            <a:rPr kumimoji="1" lang="ja-JP" altLang="ja-JP" sz="1100">
              <a:solidFill>
                <a:schemeClr val="dk1"/>
              </a:solidFill>
              <a:effectLst/>
              <a:latin typeface="+mn-lt"/>
              <a:ea typeface="+mn-ea"/>
              <a:cs typeface="+mn-cs"/>
            </a:rPr>
            <a:t>　今後も、継続して地方債の新規発行の抑制と計画的な繰上償還を実施し、基金の適正な運用に努めていく。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5533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13214"/>
          <a:ext cx="0" cy="16356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149060</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920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5533</xdr:rowOff>
    </xdr:from>
    <xdr:to>
      <xdr:col>81</xdr:col>
      <xdr:colOff>133350</xdr:colOff>
      <xdr:row>23</xdr:row>
      <xdr:rowOff>5533</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948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45" name="将来負担の状況平均値テキスト">
          <a:extLst>
            <a:ext uri="{FF2B5EF4-FFF2-40B4-BE49-F238E27FC236}">
              <a16:creationId xmlns:a16="http://schemas.microsoft.com/office/drawing/2014/main" id="{00000000-0008-0000-0300-0000BD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
4,764
333.00
7,279,521
6,787,780
402,012
4,467,313
5,588,228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人件費に係る経常収支比率は、普通交付税の減により</a:t>
          </a:r>
          <a:r>
            <a:rPr kumimoji="1" lang="en-US" altLang="ja-JP" sz="1100">
              <a:solidFill>
                <a:schemeClr val="dk1"/>
              </a:solidFill>
              <a:effectLst/>
              <a:latin typeface="+mn-lt"/>
              <a:ea typeface="+mn-ea"/>
              <a:cs typeface="+mn-cs"/>
            </a:rPr>
            <a:t>0.8</a:t>
          </a:r>
          <a:r>
            <a:rPr kumimoji="1" lang="ja-JP" altLang="ja-JP" sz="1100">
              <a:solidFill>
                <a:schemeClr val="dk1"/>
              </a:solidFill>
              <a:effectLst/>
              <a:latin typeface="+mn-lt"/>
              <a:ea typeface="+mn-ea"/>
              <a:cs typeface="+mn-cs"/>
            </a:rPr>
            <a:t>ポイント増加した。類似団体より上回っているため、今後も定員管理適正化計画に基づき、職員数や給与水準の適正化を図り、人件費の削減に努める。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50800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575300"/>
          <a:ext cx="0" cy="1333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22877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50800</xdr:rowOff>
    </xdr:from>
    <xdr:to>
      <xdr:col>24</xdr:col>
      <xdr:colOff>114300</xdr:colOff>
      <xdr:row>40</xdr:row>
      <xdr:rowOff>50800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690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73660</xdr:rowOff>
    </xdr:from>
    <xdr:to>
      <xdr:col>24</xdr:col>
      <xdr:colOff>25400</xdr:colOff>
      <xdr:row>36</xdr:row>
      <xdr:rowOff>134620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2458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69867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070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53340</xdr:rowOff>
    </xdr:from>
    <xdr:to>
      <xdr:col>24</xdr:col>
      <xdr:colOff>76200</xdr:colOff>
      <xdr:row>36</xdr:row>
      <xdr:rowOff>154940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73660</xdr:rowOff>
    </xdr:from>
    <xdr:to>
      <xdr:col>19</xdr:col>
      <xdr:colOff>187325</xdr:colOff>
      <xdr:row>36</xdr:row>
      <xdr:rowOff>165100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2458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38100</xdr:rowOff>
    </xdr:from>
    <xdr:to>
      <xdr:col>20</xdr:col>
      <xdr:colOff>38100</xdr:colOff>
      <xdr:row>36</xdr:row>
      <xdr:rowOff>139700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124477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9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165100</xdr:rowOff>
    </xdr:from>
    <xdr:to>
      <xdr:col>15</xdr:col>
      <xdr:colOff>98425</xdr:colOff>
      <xdr:row>37</xdr:row>
      <xdr:rowOff>100330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63373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160020</xdr:rowOff>
    </xdr:from>
    <xdr:to>
      <xdr:col>15</xdr:col>
      <xdr:colOff>149225</xdr:colOff>
      <xdr:row>37</xdr:row>
      <xdr:rowOff>90170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3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74947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100330</xdr:rowOff>
    </xdr:from>
    <xdr:to>
      <xdr:col>11</xdr:col>
      <xdr:colOff>9525</xdr:colOff>
      <xdr:row>37</xdr:row>
      <xdr:rowOff>123190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4439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137160</xdr:rowOff>
    </xdr:from>
    <xdr:to>
      <xdr:col>11</xdr:col>
      <xdr:colOff>60325</xdr:colOff>
      <xdr:row>37</xdr:row>
      <xdr:rowOff>67310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30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77487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078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83820</xdr:rowOff>
    </xdr:from>
    <xdr:to>
      <xdr:col>24</xdr:col>
      <xdr:colOff>76200</xdr:colOff>
      <xdr:row>37</xdr:row>
      <xdr:rowOff>13970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55897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22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22860</xdr:rowOff>
    </xdr:from>
    <xdr:to>
      <xdr:col>20</xdr:col>
      <xdr:colOff>38100</xdr:colOff>
      <xdr:row>36</xdr:row>
      <xdr:rowOff>124460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19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134637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963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114300</xdr:rowOff>
    </xdr:from>
    <xdr:to>
      <xdr:col>15</xdr:col>
      <xdr:colOff>149225</xdr:colOff>
      <xdr:row>37</xdr:row>
      <xdr:rowOff>44450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28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54627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49530</xdr:rowOff>
    </xdr:from>
    <xdr:to>
      <xdr:col>11</xdr:col>
      <xdr:colOff>60325</xdr:colOff>
      <xdr:row>37</xdr:row>
      <xdr:rowOff>151130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9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135907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47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72390</xdr:rowOff>
    </xdr:from>
    <xdr:to>
      <xdr:col>6</xdr:col>
      <xdr:colOff>171450</xdr:colOff>
      <xdr:row>38</xdr:row>
      <xdr:rowOff>2540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1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158767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0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物件費に係る経常収支比率は前年度より</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ポイント増加している。要因としては、ごみ収集委託料の増加の影響が大きい。</a:t>
          </a:r>
          <a:endParaRPr lang="ja-JP" altLang="ja-JP" sz="1400">
            <a:effectLst/>
          </a:endParaRPr>
        </a:p>
        <a:p>
          <a:r>
            <a:rPr kumimoji="1" lang="ja-JP" altLang="ja-JP" sz="1100">
              <a:solidFill>
                <a:schemeClr val="dk1"/>
              </a:solidFill>
              <a:effectLst/>
              <a:latin typeface="+mn-lt"/>
              <a:ea typeface="+mn-ea"/>
              <a:cs typeface="+mn-cs"/>
            </a:rPr>
            <a:t>　今後は、普通交付税の減額等により増加すると思われるため、町有施設の維持管理経費の見直しや予算執行額を必要最小限に抑制するなど、コスト意識を持った管理運営に努める。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18" name="物件費グラフ枠">
          <a:extLst>
            <a:ext uri="{FF2B5EF4-FFF2-40B4-BE49-F238E27FC236}">
              <a16:creationId xmlns:a16="http://schemas.microsoft.com/office/drawing/2014/main" id="{00000000-0008-0000-0400-000076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76708</xdr:rowOff>
    </xdr:from>
    <xdr:to>
      <xdr:col>82</xdr:col>
      <xdr:colOff>107950</xdr:colOff>
      <xdr:row>20</xdr:row>
      <xdr:rowOff>81280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flipV="1">
          <a:off x="16510000" y="247700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53357</xdr:rowOff>
    </xdr:from>
    <xdr:ext cx="762000" cy="259045"/>
    <xdr:sp macro="" textlink="">
      <xdr:nvSpPr>
        <xdr:cNvPr id="120" name="物件費最小値テキスト">
          <a:extLst>
            <a:ext uri="{FF2B5EF4-FFF2-40B4-BE49-F238E27FC236}">
              <a16:creationId xmlns:a16="http://schemas.microsoft.com/office/drawing/2014/main" id="{00000000-0008-0000-0400-000078000000}"/>
            </a:ext>
          </a:extLst>
        </xdr:cNvPr>
        <xdr:cNvSpPr txBox="1"/>
      </xdr:nvSpPr>
      <xdr:spPr>
        <a:xfrm>
          <a:off x="16598900" y="348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81280</xdr:rowOff>
    </xdr:from>
    <xdr:to>
      <xdr:col>82</xdr:col>
      <xdr:colOff>196850</xdr:colOff>
      <xdr:row>20</xdr:row>
      <xdr:rowOff>81280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351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163085</xdr:rowOff>
    </xdr:from>
    <xdr:ext cx="762000" cy="259045"/>
    <xdr:sp macro="" textlink="">
      <xdr:nvSpPr>
        <xdr:cNvPr id="122" name="物件費最大値テキスト">
          <a:extLst>
            <a:ext uri="{FF2B5EF4-FFF2-40B4-BE49-F238E27FC236}">
              <a16:creationId xmlns:a16="http://schemas.microsoft.com/office/drawing/2014/main" id="{00000000-0008-0000-0400-00007A000000}"/>
            </a:ext>
          </a:extLst>
        </xdr:cNvPr>
        <xdr:cNvSpPr txBox="1"/>
      </xdr:nvSpPr>
      <xdr:spPr>
        <a:xfrm>
          <a:off x="16598900" y="222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76708</xdr:rowOff>
    </xdr:from>
    <xdr:to>
      <xdr:col>82</xdr:col>
      <xdr:colOff>196850</xdr:colOff>
      <xdr:row>14</xdr:row>
      <xdr:rowOff>76708</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2477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33274</xdr:rowOff>
    </xdr:from>
    <xdr:to>
      <xdr:col>82</xdr:col>
      <xdr:colOff>107950</xdr:colOff>
      <xdr:row>17</xdr:row>
      <xdr:rowOff>106426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5671800" y="294792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35577</xdr:rowOff>
    </xdr:from>
    <xdr:ext cx="762000" cy="259045"/>
    <xdr:sp macro="" textlink="">
      <xdr:nvSpPr>
        <xdr:cNvPr id="125" name="物件費平均値テキスト">
          <a:extLst>
            <a:ext uri="{FF2B5EF4-FFF2-40B4-BE49-F238E27FC236}">
              <a16:creationId xmlns:a16="http://schemas.microsoft.com/office/drawing/2014/main" id="{00000000-0008-0000-0400-00007D000000}"/>
            </a:ext>
          </a:extLst>
        </xdr:cNvPr>
        <xdr:cNvSpPr txBox="1"/>
      </xdr:nvSpPr>
      <xdr:spPr>
        <a:xfrm>
          <a:off x="16598900" y="2778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64592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159004</xdr:rowOff>
    </xdr:from>
    <xdr:to>
      <xdr:col>78</xdr:col>
      <xdr:colOff>69850</xdr:colOff>
      <xdr:row>17</xdr:row>
      <xdr:rowOff>33274</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4782800" y="290220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121920</xdr:rowOff>
    </xdr:from>
    <xdr:to>
      <xdr:col>78</xdr:col>
      <xdr:colOff>120650</xdr:colOff>
      <xdr:row>17</xdr:row>
      <xdr:rowOff>52070</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29" name="テキスト ボックス 128">
          <a:extLst>
            <a:ext uri="{FF2B5EF4-FFF2-40B4-BE49-F238E27FC236}">
              <a16:creationId xmlns:a16="http://schemas.microsoft.com/office/drawing/2014/main" id="{00000000-0008-0000-0400-000081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140716</xdr:rowOff>
    </xdr:from>
    <xdr:to>
      <xdr:col>73</xdr:col>
      <xdr:colOff>180975</xdr:colOff>
      <xdr:row>16</xdr:row>
      <xdr:rowOff>159004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3893800" y="288391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158496</xdr:rowOff>
    </xdr:from>
    <xdr:to>
      <xdr:col>74</xdr:col>
      <xdr:colOff>31750</xdr:colOff>
      <xdr:row>17</xdr:row>
      <xdr:rowOff>88646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4732000" y="2901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73423</xdr:rowOff>
    </xdr:from>
    <xdr:ext cx="7620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4401800" y="29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140716</xdr:rowOff>
    </xdr:from>
    <xdr:to>
      <xdr:col>69</xdr:col>
      <xdr:colOff>92075</xdr:colOff>
      <xdr:row>16</xdr:row>
      <xdr:rowOff>149860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004800" y="28839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14478</xdr:rowOff>
    </xdr:from>
    <xdr:to>
      <xdr:col>69</xdr:col>
      <xdr:colOff>142875</xdr:colOff>
      <xdr:row>17</xdr:row>
      <xdr:rowOff>116078</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3843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100855</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3512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55626</xdr:rowOff>
    </xdr:from>
    <xdr:to>
      <xdr:col>82</xdr:col>
      <xdr:colOff>158750</xdr:colOff>
      <xdr:row>17</xdr:row>
      <xdr:rowOff>157226</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6459200" y="297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27703</xdr:rowOff>
    </xdr:from>
    <xdr:ext cx="762000" cy="259045"/>
    <xdr:sp macro="" textlink="">
      <xdr:nvSpPr>
        <xdr:cNvPr id="144" name="物件費該当値テキスト">
          <a:extLst>
            <a:ext uri="{FF2B5EF4-FFF2-40B4-BE49-F238E27FC236}">
              <a16:creationId xmlns:a16="http://schemas.microsoft.com/office/drawing/2014/main" id="{00000000-0008-0000-0400-000090000000}"/>
            </a:ext>
          </a:extLst>
        </xdr:cNvPr>
        <xdr:cNvSpPr txBox="1"/>
      </xdr:nvSpPr>
      <xdr:spPr>
        <a:xfrm>
          <a:off x="16598900" y="2942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153924</xdr:rowOff>
    </xdr:from>
    <xdr:to>
      <xdr:col>78</xdr:col>
      <xdr:colOff>120650</xdr:colOff>
      <xdr:row>17</xdr:row>
      <xdr:rowOff>84074</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5621000" y="2897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68851</xdr:rowOff>
    </xdr:from>
    <xdr:ext cx="7366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5290800" y="2983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108204</xdr:rowOff>
    </xdr:from>
    <xdr:to>
      <xdr:col>74</xdr:col>
      <xdr:colOff>31750</xdr:colOff>
      <xdr:row>17</xdr:row>
      <xdr:rowOff>38354</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4732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48531</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4401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89916</xdr:rowOff>
    </xdr:from>
    <xdr:to>
      <xdr:col>69</xdr:col>
      <xdr:colOff>142875</xdr:colOff>
      <xdr:row>17</xdr:row>
      <xdr:rowOff>20066</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3843000" y="283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30243</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3512800" y="260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99060</xdr:rowOff>
    </xdr:from>
    <xdr:to>
      <xdr:col>65</xdr:col>
      <xdr:colOff>53975</xdr:colOff>
      <xdr:row>17</xdr:row>
      <xdr:rowOff>29210</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2954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39387</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2623800" y="261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3" name="テキスト ボックス 162">
          <a:extLst>
            <a:ext uri="{FF2B5EF4-FFF2-40B4-BE49-F238E27FC236}">
              <a16:creationId xmlns:a16="http://schemas.microsoft.com/office/drawing/2014/main" id="{00000000-0008-0000-0400-0000A3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扶助費に係る経常収支比率は、扶助費の増及び普通交付税の減により</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ポイント増加しており、類似団体を上回っている。今後も普通交付税、臨時財政対策債減により増加すると思われるため、児童福祉、老人福祉及び障害福祉の動向に注視し、比率上昇の抑制に努める。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107950</xdr:rowOff>
    </xdr:from>
    <xdr:to>
      <xdr:col>24</xdr:col>
      <xdr:colOff>25400</xdr:colOff>
      <xdr:row>60</xdr:row>
      <xdr:rowOff>146050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194800"/>
          <a:ext cx="0" cy="12382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22877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107950</xdr:rowOff>
    </xdr:from>
    <xdr:to>
      <xdr:col>24</xdr:col>
      <xdr:colOff>114300</xdr:colOff>
      <xdr:row>53</xdr:row>
      <xdr:rowOff>107950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19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88900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97663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149877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408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133350</xdr:rowOff>
    </xdr:from>
    <xdr:to>
      <xdr:col>24</xdr:col>
      <xdr:colOff>76200</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165100</xdr:rowOff>
    </xdr:from>
    <xdr:to>
      <xdr:col>19</xdr:col>
      <xdr:colOff>187325</xdr:colOff>
      <xdr:row>57</xdr:row>
      <xdr:rowOff>12700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97663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114300</xdr:rowOff>
    </xdr:from>
    <xdr:to>
      <xdr:col>20</xdr:col>
      <xdr:colOff>38100</xdr:colOff>
      <xdr:row>56</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544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54627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31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12700</xdr:rowOff>
    </xdr:from>
    <xdr:to>
      <xdr:col>15</xdr:col>
      <xdr:colOff>98425</xdr:colOff>
      <xdr:row>57</xdr:row>
      <xdr:rowOff>88900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97853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88900</xdr:rowOff>
    </xdr:from>
    <xdr:to>
      <xdr:col>11</xdr:col>
      <xdr:colOff>9525</xdr:colOff>
      <xdr:row>57</xdr:row>
      <xdr:rowOff>127000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1320800" y="986155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133350</xdr:rowOff>
    </xdr:from>
    <xdr:to>
      <xdr:col>11</xdr:col>
      <xdr:colOff>60325</xdr:colOff>
      <xdr:row>58</xdr:row>
      <xdr:rowOff>63500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48277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133350</xdr:rowOff>
    </xdr:from>
    <xdr:to>
      <xdr:col>6</xdr:col>
      <xdr:colOff>171450</xdr:colOff>
      <xdr:row>58</xdr:row>
      <xdr:rowOff>63500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48277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38100</xdr:rowOff>
    </xdr:from>
    <xdr:to>
      <xdr:col>24</xdr:col>
      <xdr:colOff>76200</xdr:colOff>
      <xdr:row>57</xdr:row>
      <xdr:rowOff>139700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10177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978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29227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133350</xdr:rowOff>
    </xdr:from>
    <xdr:to>
      <xdr:col>15</xdr:col>
      <xdr:colOff>149225</xdr:colOff>
      <xdr:row>57</xdr:row>
      <xdr:rowOff>63500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9734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48277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38100</xdr:rowOff>
    </xdr:from>
    <xdr:to>
      <xdr:col>11</xdr:col>
      <xdr:colOff>60325</xdr:colOff>
      <xdr:row>57</xdr:row>
      <xdr:rowOff>139700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76200</xdr:rowOff>
    </xdr:from>
    <xdr:to>
      <xdr:col>6</xdr:col>
      <xdr:colOff>171450</xdr:colOff>
      <xdr:row>58</xdr:row>
      <xdr:rowOff>6350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961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その他に係る経常収支比率は、例年類似団体平均値を下回っており、上位に位置している。今年度においては</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ポイント減少しており、要因としては後期会計への繰出金の減額による影響が大きい。</a:t>
          </a:r>
          <a:endParaRPr lang="ja-JP" altLang="ja-JP" sz="1400">
            <a:effectLst/>
          </a:endParaRPr>
        </a:p>
        <a:p>
          <a:r>
            <a:rPr kumimoji="1" lang="ja-JP" altLang="ja-JP" sz="1100">
              <a:solidFill>
                <a:schemeClr val="dk1"/>
              </a:solidFill>
              <a:effectLst/>
              <a:latin typeface="+mn-lt"/>
              <a:ea typeface="+mn-ea"/>
              <a:cs typeface="+mn-cs"/>
            </a:rPr>
            <a:t>　繰出金については、今後も高齢化に伴い、介護保険事業特別会計や後期高齢者医療特別会計への繰出金が増加し大きな負担となることも予想されることから、保険事業における健診の受診率向上や予防事業を実施するなど、医療費増加の抑制を図ることにより、経費の削減に繋げ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6" name="その他グラフ枠">
          <a:extLst>
            <a:ext uri="{FF2B5EF4-FFF2-40B4-BE49-F238E27FC236}">
              <a16:creationId xmlns:a16="http://schemas.microsoft.com/office/drawing/2014/main" id="{00000000-0008-0000-0400-0000EC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12700</xdr:rowOff>
    </xdr:from>
    <xdr:to>
      <xdr:col>82</xdr:col>
      <xdr:colOff>107950</xdr:colOff>
      <xdr:row>60</xdr:row>
      <xdr:rowOff>62992</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flipV="1">
          <a:off x="16510000" y="9271000"/>
          <a:ext cx="0" cy="1078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35069</xdr:rowOff>
    </xdr:from>
    <xdr:ext cx="762000" cy="259045"/>
    <xdr:sp macro="" textlink="">
      <xdr:nvSpPr>
        <xdr:cNvPr id="238" name="その他最小値テキスト">
          <a:extLst>
            <a:ext uri="{FF2B5EF4-FFF2-40B4-BE49-F238E27FC236}">
              <a16:creationId xmlns:a16="http://schemas.microsoft.com/office/drawing/2014/main" id="{00000000-0008-0000-0400-0000EE000000}"/>
            </a:ext>
          </a:extLst>
        </xdr:cNvPr>
        <xdr:cNvSpPr txBox="1"/>
      </xdr:nvSpPr>
      <xdr:spPr>
        <a:xfrm>
          <a:off x="16598900" y="10322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62992</xdr:rowOff>
    </xdr:from>
    <xdr:to>
      <xdr:col>82</xdr:col>
      <xdr:colOff>196850</xdr:colOff>
      <xdr:row>60</xdr:row>
      <xdr:rowOff>62992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6421100" y="10349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99077</xdr:rowOff>
    </xdr:from>
    <xdr:ext cx="762000" cy="259045"/>
    <xdr:sp macro="" textlink="">
      <xdr:nvSpPr>
        <xdr:cNvPr id="240" name="その他最大値テキスト">
          <a:extLst>
            <a:ext uri="{FF2B5EF4-FFF2-40B4-BE49-F238E27FC236}">
              <a16:creationId xmlns:a16="http://schemas.microsoft.com/office/drawing/2014/main" id="{00000000-0008-0000-0400-0000F0000000}"/>
            </a:ext>
          </a:extLst>
        </xdr:cNvPr>
        <xdr:cNvSpPr txBox="1"/>
      </xdr:nvSpPr>
      <xdr:spPr>
        <a:xfrm>
          <a:off x="16598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12700</xdr:rowOff>
    </xdr:from>
    <xdr:to>
      <xdr:col>82</xdr:col>
      <xdr:colOff>196850</xdr:colOff>
      <xdr:row>54</xdr:row>
      <xdr:rowOff>12700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6421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161290</xdr:rowOff>
    </xdr:from>
    <xdr:to>
      <xdr:col>82</xdr:col>
      <xdr:colOff>107950</xdr:colOff>
      <xdr:row>56</xdr:row>
      <xdr:rowOff>53848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5671800" y="959104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43" name="その他平均値テキスト">
          <a:extLst>
            <a:ext uri="{FF2B5EF4-FFF2-40B4-BE49-F238E27FC236}">
              <a16:creationId xmlns:a16="http://schemas.microsoft.com/office/drawing/2014/main" id="{00000000-0008-0000-0400-0000F3000000}"/>
            </a:ext>
          </a:extLst>
        </xdr:cNvPr>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21844</xdr:rowOff>
    </xdr:from>
    <xdr:to>
      <xdr:col>78</xdr:col>
      <xdr:colOff>69850</xdr:colOff>
      <xdr:row>56</xdr:row>
      <xdr:rowOff>53848</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4782800" y="96230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44196</xdr:rowOff>
    </xdr:from>
    <xdr:to>
      <xdr:col>78</xdr:col>
      <xdr:colOff>120650</xdr:colOff>
      <xdr:row>56</xdr:row>
      <xdr:rowOff>145796</xdr:rowOff>
    </xdr:to>
    <xdr:sp macro="" textlink="">
      <xdr:nvSpPr>
        <xdr:cNvPr id="246" name="フローチャート: 判断 245">
          <a:extLst>
            <a:ext uri="{FF2B5EF4-FFF2-40B4-BE49-F238E27FC236}">
              <a16:creationId xmlns:a16="http://schemas.microsoft.com/office/drawing/2014/main" id="{00000000-0008-0000-0400-0000F6000000}"/>
            </a:ext>
          </a:extLst>
        </xdr:cNvPr>
        <xdr:cNvSpPr/>
      </xdr:nvSpPr>
      <xdr:spPr>
        <a:xfrm>
          <a:off x="15621000" y="9645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130573</xdr:rowOff>
    </xdr:from>
    <xdr:ext cx="736600" cy="259045"/>
    <xdr:sp macro="" textlink="">
      <xdr:nvSpPr>
        <xdr:cNvPr id="247" name="テキスト ボックス 246">
          <a:extLst>
            <a:ext uri="{FF2B5EF4-FFF2-40B4-BE49-F238E27FC236}">
              <a16:creationId xmlns:a16="http://schemas.microsoft.com/office/drawing/2014/main" id="{00000000-0008-0000-0400-0000F7000000}"/>
            </a:ext>
          </a:extLst>
        </xdr:cNvPr>
        <xdr:cNvSpPr txBox="1"/>
      </xdr:nvSpPr>
      <xdr:spPr>
        <a:xfrm>
          <a:off x="15290800" y="9731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17272</xdr:rowOff>
    </xdr:from>
    <xdr:to>
      <xdr:col>73</xdr:col>
      <xdr:colOff>180975</xdr:colOff>
      <xdr:row>56</xdr:row>
      <xdr:rowOff>21844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3893800" y="961847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89916</xdr:rowOff>
    </xdr:from>
    <xdr:to>
      <xdr:col>74</xdr:col>
      <xdr:colOff>31750</xdr:colOff>
      <xdr:row>57</xdr:row>
      <xdr:rowOff>20066</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4732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4843</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4401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17272</xdr:rowOff>
    </xdr:from>
    <xdr:to>
      <xdr:col>69</xdr:col>
      <xdr:colOff>92075</xdr:colOff>
      <xdr:row>56</xdr:row>
      <xdr:rowOff>67564</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004800" y="9618472"/>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167640</xdr:rowOff>
    </xdr:from>
    <xdr:to>
      <xdr:col>69</xdr:col>
      <xdr:colOff>142875</xdr:colOff>
      <xdr:row>57</xdr:row>
      <xdr:rowOff>97790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3843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82567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3512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762</xdr:rowOff>
    </xdr:from>
    <xdr:to>
      <xdr:col>65</xdr:col>
      <xdr:colOff>53975</xdr:colOff>
      <xdr:row>57</xdr:row>
      <xdr:rowOff>102362</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2954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87139</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623800" y="985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110490</xdr:rowOff>
    </xdr:from>
    <xdr:to>
      <xdr:col>82</xdr:col>
      <xdr:colOff>158750</xdr:colOff>
      <xdr:row>56</xdr:row>
      <xdr:rowOff>40640</xdr:rowOff>
    </xdr:to>
    <xdr:sp macro="" textlink="">
      <xdr:nvSpPr>
        <xdr:cNvPr id="261" name="楕円 260">
          <a:extLst>
            <a:ext uri="{FF2B5EF4-FFF2-40B4-BE49-F238E27FC236}">
              <a16:creationId xmlns:a16="http://schemas.microsoft.com/office/drawing/2014/main" id="{00000000-0008-0000-0400-000005010000}"/>
            </a:ext>
          </a:extLst>
        </xdr:cNvPr>
        <xdr:cNvSpPr/>
      </xdr:nvSpPr>
      <xdr:spPr>
        <a:xfrm>
          <a:off x="164592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127017</xdr:rowOff>
    </xdr:from>
    <xdr:ext cx="762000" cy="259045"/>
    <xdr:sp macro="" textlink="">
      <xdr:nvSpPr>
        <xdr:cNvPr id="262" name="その他該当値テキスト">
          <a:extLst>
            <a:ext uri="{FF2B5EF4-FFF2-40B4-BE49-F238E27FC236}">
              <a16:creationId xmlns:a16="http://schemas.microsoft.com/office/drawing/2014/main" id="{00000000-0008-0000-0400-000006010000}"/>
            </a:ext>
          </a:extLst>
        </xdr:cNvPr>
        <xdr:cNvSpPr txBox="1"/>
      </xdr:nvSpPr>
      <xdr:spPr>
        <a:xfrm>
          <a:off x="165989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3048</xdr:rowOff>
    </xdr:from>
    <xdr:to>
      <xdr:col>78</xdr:col>
      <xdr:colOff>120650</xdr:colOff>
      <xdr:row>56</xdr:row>
      <xdr:rowOff>104648</xdr:rowOff>
    </xdr:to>
    <xdr:sp macro="" textlink="">
      <xdr:nvSpPr>
        <xdr:cNvPr id="263" name="楕円 262">
          <a:extLst>
            <a:ext uri="{FF2B5EF4-FFF2-40B4-BE49-F238E27FC236}">
              <a16:creationId xmlns:a16="http://schemas.microsoft.com/office/drawing/2014/main" id="{00000000-0008-0000-0400-000007010000}"/>
            </a:ext>
          </a:extLst>
        </xdr:cNvPr>
        <xdr:cNvSpPr/>
      </xdr:nvSpPr>
      <xdr:spPr>
        <a:xfrm>
          <a:off x="15621000" y="9604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114825</xdr:rowOff>
    </xdr:from>
    <xdr:ext cx="7366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290800" y="9373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142494</xdr:rowOff>
    </xdr:from>
    <xdr:to>
      <xdr:col>74</xdr:col>
      <xdr:colOff>31750</xdr:colOff>
      <xdr:row>56</xdr:row>
      <xdr:rowOff>72644</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4732000" y="9572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82821</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4401800" y="934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137922</xdr:rowOff>
    </xdr:from>
    <xdr:to>
      <xdr:col>69</xdr:col>
      <xdr:colOff>142875</xdr:colOff>
      <xdr:row>56</xdr:row>
      <xdr:rowOff>68072</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3843000" y="956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78249</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512800" y="9336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16764</xdr:rowOff>
    </xdr:from>
    <xdr:to>
      <xdr:col>65</xdr:col>
      <xdr:colOff>53975</xdr:colOff>
      <xdr:row>56</xdr:row>
      <xdr:rowOff>118364</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29540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128541</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2623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補助費等に係る経常収支比率は、前年度と同水準で、類似団体平均値と比較しても</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ポイント下回り、上位に位置している。</a:t>
          </a:r>
          <a:endParaRPr lang="ja-JP" altLang="ja-JP" sz="1400">
            <a:effectLst/>
          </a:endParaRPr>
        </a:p>
        <a:p>
          <a:r>
            <a:rPr kumimoji="1" lang="ja-JP" altLang="ja-JP" sz="1100">
              <a:solidFill>
                <a:schemeClr val="dk1"/>
              </a:solidFill>
              <a:effectLst/>
              <a:latin typeface="+mn-lt"/>
              <a:ea typeface="+mn-ea"/>
              <a:cs typeface="+mn-cs"/>
            </a:rPr>
            <a:t>　今後も、補助金交付団体の経営状況等の把握、また補助する事業として適当であるかどうかを明確に判断し、不適当な補助金等は見直しや廃止の検討を行っていく。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2" name="テキスト ボックス 281">
          <a:extLst>
            <a:ext uri="{FF2B5EF4-FFF2-40B4-BE49-F238E27FC236}">
              <a16:creationId xmlns:a16="http://schemas.microsoft.com/office/drawing/2014/main" id="{00000000-0008-0000-0400-00001A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3" name="直線コネクタ 282">
          <a:extLst>
            <a:ext uri="{FF2B5EF4-FFF2-40B4-BE49-F238E27FC236}">
              <a16:creationId xmlns:a16="http://schemas.microsoft.com/office/drawing/2014/main" id="{00000000-0008-0000-0400-00001B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5" name="直線コネクタ 284">
          <a:extLst>
            <a:ext uri="{FF2B5EF4-FFF2-40B4-BE49-F238E27FC236}">
              <a16:creationId xmlns:a16="http://schemas.microsoft.com/office/drawing/2014/main" id="{00000000-0008-0000-0400-00001D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4" name="補助費等グラフ枠">
          <a:extLst>
            <a:ext uri="{FF2B5EF4-FFF2-40B4-BE49-F238E27FC236}">
              <a16:creationId xmlns:a16="http://schemas.microsoft.com/office/drawing/2014/main" id="{00000000-0008-0000-0400-000026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39</xdr:row>
      <xdr:rowOff>152146</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flipV="1">
          <a:off x="16510000" y="5887720"/>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124223</xdr:rowOff>
    </xdr:from>
    <xdr:ext cx="762000" cy="259045"/>
    <xdr:sp macro="" textlink="">
      <xdr:nvSpPr>
        <xdr:cNvPr id="296" name="補助費等最小値テキスト">
          <a:extLst>
            <a:ext uri="{FF2B5EF4-FFF2-40B4-BE49-F238E27FC236}">
              <a16:creationId xmlns:a16="http://schemas.microsoft.com/office/drawing/2014/main" id="{00000000-0008-0000-0400-000028010000}"/>
            </a:ext>
          </a:extLst>
        </xdr:cNvPr>
        <xdr:cNvSpPr txBox="1"/>
      </xdr:nvSpPr>
      <xdr:spPr>
        <a:xfrm>
          <a:off x="16598900" y="681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152146</xdr:rowOff>
    </xdr:from>
    <xdr:to>
      <xdr:col>82</xdr:col>
      <xdr:colOff>196850</xdr:colOff>
      <xdr:row>39</xdr:row>
      <xdr:rowOff>152146</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6421100" y="683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8" name="補助費等最大値テキスト">
          <a:extLst>
            <a:ext uri="{FF2B5EF4-FFF2-40B4-BE49-F238E27FC236}">
              <a16:creationId xmlns:a16="http://schemas.microsoft.com/office/drawing/2014/main" id="{00000000-0008-0000-0400-00002A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138430</xdr:rowOff>
    </xdr:from>
    <xdr:to>
      <xdr:col>82</xdr:col>
      <xdr:colOff>107950</xdr:colOff>
      <xdr:row>35</xdr:row>
      <xdr:rowOff>147574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5671800" y="6139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1" name="補助費等平均値テキスト">
          <a:extLst>
            <a:ext uri="{FF2B5EF4-FFF2-40B4-BE49-F238E27FC236}">
              <a16:creationId xmlns:a16="http://schemas.microsoft.com/office/drawing/2014/main" id="{00000000-0008-0000-0400-00002D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2" name="フローチャート: 判断 301">
          <a:extLst>
            <a:ext uri="{FF2B5EF4-FFF2-40B4-BE49-F238E27FC236}">
              <a16:creationId xmlns:a16="http://schemas.microsoft.com/office/drawing/2014/main" id="{00000000-0008-0000-0400-00002E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35</xdr:row>
      <xdr:rowOff>152146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4782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48768</xdr:rowOff>
    </xdr:from>
    <xdr:to>
      <xdr:col>78</xdr:col>
      <xdr:colOff>120650</xdr:colOff>
      <xdr:row>36</xdr:row>
      <xdr:rowOff>150368</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5621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135145</xdr:rowOff>
    </xdr:from>
    <xdr:ext cx="7366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5290800" y="63073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35</xdr:row>
      <xdr:rowOff>152146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3893800" y="61391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71628</xdr:rowOff>
    </xdr:from>
    <xdr:to>
      <xdr:col>74</xdr:col>
      <xdr:colOff>31750</xdr:colOff>
      <xdr:row>37</xdr:row>
      <xdr:rowOff>1778</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47320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158005</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4401800" y="633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35</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004800" y="61391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140208</xdr:rowOff>
    </xdr:from>
    <xdr:to>
      <xdr:col>69</xdr:col>
      <xdr:colOff>142875</xdr:colOff>
      <xdr:row>37</xdr:row>
      <xdr:rowOff>70358</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3843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55135</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512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144780</xdr:rowOff>
    </xdr:from>
    <xdr:to>
      <xdr:col>65</xdr:col>
      <xdr:colOff>53975</xdr:colOff>
      <xdr:row>37</xdr:row>
      <xdr:rowOff>74930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59707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96774</xdr:rowOff>
    </xdr:from>
    <xdr:to>
      <xdr:col>82</xdr:col>
      <xdr:colOff>158750</xdr:colOff>
      <xdr:row>36</xdr:row>
      <xdr:rowOff>26924</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64592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113301</xdr:rowOff>
    </xdr:from>
    <xdr:ext cx="762000" cy="259045"/>
    <xdr:sp macro="" textlink="">
      <xdr:nvSpPr>
        <xdr:cNvPr id="320" name="補助費等該当値テキスト">
          <a:extLst>
            <a:ext uri="{FF2B5EF4-FFF2-40B4-BE49-F238E27FC236}">
              <a16:creationId xmlns:a16="http://schemas.microsoft.com/office/drawing/2014/main" id="{00000000-0008-0000-0400-000040010000}"/>
            </a:ext>
          </a:extLst>
        </xdr:cNvPr>
        <xdr:cNvSpPr txBox="1"/>
      </xdr:nvSpPr>
      <xdr:spPr>
        <a:xfrm>
          <a:off x="16598900" y="594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87630</xdr:rowOff>
    </xdr:from>
    <xdr:to>
      <xdr:col>78</xdr:col>
      <xdr:colOff>120650</xdr:colOff>
      <xdr:row>36</xdr:row>
      <xdr:rowOff>17780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27957</xdr:rowOff>
    </xdr:from>
    <xdr:ext cx="7366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87630</xdr:rowOff>
    </xdr:from>
    <xdr:to>
      <xdr:col>69</xdr:col>
      <xdr:colOff>142875</xdr:colOff>
      <xdr:row>36</xdr:row>
      <xdr:rowOff>17780</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3843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27957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3512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92202</xdr:rowOff>
    </xdr:from>
    <xdr:to>
      <xdr:col>65</xdr:col>
      <xdr:colOff>53975</xdr:colOff>
      <xdr:row>36</xdr:row>
      <xdr:rowOff>22352</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2954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32529</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623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公債費に係る経常収支比率は、高知県平均よりも</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ポイント上回り、過疎債分の償還金減少により前年度比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ポイント減少している。類似団体内順位も低い順位にある。</a:t>
          </a:r>
          <a:endParaRPr lang="ja-JP" altLang="ja-JP" sz="1400">
            <a:effectLst/>
          </a:endParaRPr>
        </a:p>
        <a:p>
          <a:r>
            <a:rPr kumimoji="1" lang="ja-JP" altLang="ja-JP" sz="1100">
              <a:solidFill>
                <a:schemeClr val="dk1"/>
              </a:solidFill>
              <a:effectLst/>
              <a:latin typeface="+mn-lt"/>
              <a:ea typeface="+mn-ea"/>
              <a:cs typeface="+mn-cs"/>
            </a:rPr>
            <a:t>　今後も過疎債等を活用して学校再編事業など大規模事業を行う予定であるため、より一層地方債の新規発行抑制と公債費の繰上償還を計画的に実施していく必要がある。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2" name="公債費グラフ枠">
          <a:extLst>
            <a:ext uri="{FF2B5EF4-FFF2-40B4-BE49-F238E27FC236}">
              <a16:creationId xmlns:a16="http://schemas.microsoft.com/office/drawing/2014/main" id="{00000000-0008-0000-0400-000060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81</xdr:row>
      <xdr:rowOff>152146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flipV="1">
          <a:off x="4826000" y="12585700"/>
          <a:ext cx="0" cy="1453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124223</xdr:rowOff>
    </xdr:from>
    <xdr:ext cx="762000" cy="259045"/>
    <xdr:sp macro="" textlink="">
      <xdr:nvSpPr>
        <xdr:cNvPr id="354" name="公債費最小値テキスト">
          <a:extLst>
            <a:ext uri="{FF2B5EF4-FFF2-40B4-BE49-F238E27FC236}">
              <a16:creationId xmlns:a16="http://schemas.microsoft.com/office/drawing/2014/main" id="{00000000-0008-0000-0400-000062010000}"/>
            </a:ext>
          </a:extLst>
        </xdr:cNvPr>
        <xdr:cNvSpPr txBox="1"/>
      </xdr:nvSpPr>
      <xdr:spPr>
        <a:xfrm>
          <a:off x="4914900" y="1401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152146</xdr:rowOff>
    </xdr:from>
    <xdr:to>
      <xdr:col>24</xdr:col>
      <xdr:colOff>114300</xdr:colOff>
      <xdr:row>81</xdr:row>
      <xdr:rowOff>152146</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4737100" y="1403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56" name="公債費最大値テキスト">
          <a:extLst>
            <a:ext uri="{FF2B5EF4-FFF2-40B4-BE49-F238E27FC236}">
              <a16:creationId xmlns:a16="http://schemas.microsoft.com/office/drawing/2014/main" id="{00000000-0008-0000-0400-000064010000}"/>
            </a:ext>
          </a:extLst>
        </xdr:cNvPr>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53848</xdr:rowOff>
    </xdr:from>
    <xdr:to>
      <xdr:col>24</xdr:col>
      <xdr:colOff>25400</xdr:colOff>
      <xdr:row>78</xdr:row>
      <xdr:rowOff>136144</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3987800" y="13426948"/>
          <a:ext cx="8382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90440</xdr:rowOff>
    </xdr:from>
    <xdr:ext cx="762000" cy="259045"/>
    <xdr:sp macro="" textlink="">
      <xdr:nvSpPr>
        <xdr:cNvPr id="359" name="公債費平均値テキスト">
          <a:extLst>
            <a:ext uri="{FF2B5EF4-FFF2-40B4-BE49-F238E27FC236}">
              <a16:creationId xmlns:a16="http://schemas.microsoft.com/office/drawing/2014/main" id="{00000000-0008-0000-0400-000067010000}"/>
            </a:ext>
          </a:extLst>
        </xdr:cNvPr>
        <xdr:cNvSpPr txBox="1"/>
      </xdr:nvSpPr>
      <xdr:spPr>
        <a:xfrm>
          <a:off x="4914900" y="131206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73913</xdr:rowOff>
    </xdr:from>
    <xdr:to>
      <xdr:col>24</xdr:col>
      <xdr:colOff>76200</xdr:colOff>
      <xdr:row>78</xdr:row>
      <xdr:rowOff>4063</xdr:rowOff>
    </xdr:to>
    <xdr:sp macro="" textlink="">
      <xdr:nvSpPr>
        <xdr:cNvPr id="360" name="フローチャート: 判断 359">
          <a:extLst>
            <a:ext uri="{FF2B5EF4-FFF2-40B4-BE49-F238E27FC236}">
              <a16:creationId xmlns:a16="http://schemas.microsoft.com/office/drawing/2014/main" id="{00000000-0008-0000-0400-000068010000}"/>
            </a:ext>
          </a:extLst>
        </xdr:cNvPr>
        <xdr:cNvSpPr/>
      </xdr:nvSpPr>
      <xdr:spPr>
        <a:xfrm>
          <a:off x="47752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136144</xdr:rowOff>
    </xdr:from>
    <xdr:to>
      <xdr:col>19</xdr:col>
      <xdr:colOff>187325</xdr:colOff>
      <xdr:row>79</xdr:row>
      <xdr:rowOff>152146</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3098800" y="1350924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37337</xdr:rowOff>
    </xdr:from>
    <xdr:to>
      <xdr:col>20</xdr:col>
      <xdr:colOff>38100</xdr:colOff>
      <xdr:row>77</xdr:row>
      <xdr:rowOff>138937</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937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149114</xdr:rowOff>
    </xdr:from>
    <xdr:ext cx="7366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3606800" y="130078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152146</xdr:rowOff>
    </xdr:from>
    <xdr:to>
      <xdr:col>15</xdr:col>
      <xdr:colOff>98425</xdr:colOff>
      <xdr:row>80</xdr:row>
      <xdr:rowOff>21844</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2209800" y="136966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83058</xdr:rowOff>
    </xdr:from>
    <xdr:to>
      <xdr:col>15</xdr:col>
      <xdr:colOff>149225</xdr:colOff>
      <xdr:row>78</xdr:row>
      <xdr:rowOff>13208</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3048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23385</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2717800" y="130535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101854</xdr:rowOff>
    </xdr:from>
    <xdr:to>
      <xdr:col>11</xdr:col>
      <xdr:colOff>9525</xdr:colOff>
      <xdr:row>80</xdr:row>
      <xdr:rowOff>21844</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1320800" y="1364640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27957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1828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51054</xdr:rowOff>
    </xdr:from>
    <xdr:to>
      <xdr:col>6</xdr:col>
      <xdr:colOff>171450</xdr:colOff>
      <xdr:row>77</xdr:row>
      <xdr:rowOff>152654</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1270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162831</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939800" y="13021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77" name="楕円 376">
          <a:extLst>
            <a:ext uri="{FF2B5EF4-FFF2-40B4-BE49-F238E27FC236}">
              <a16:creationId xmlns:a16="http://schemas.microsoft.com/office/drawing/2014/main" id="{00000000-0008-0000-0400-000079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78" name="公債費該当値テキスト">
          <a:extLst>
            <a:ext uri="{FF2B5EF4-FFF2-40B4-BE49-F238E27FC236}">
              <a16:creationId xmlns:a16="http://schemas.microsoft.com/office/drawing/2014/main" id="{00000000-0008-0000-0400-00007A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85344</xdr:rowOff>
    </xdr:from>
    <xdr:to>
      <xdr:col>20</xdr:col>
      <xdr:colOff>38100</xdr:colOff>
      <xdr:row>79</xdr:row>
      <xdr:rowOff>15494</xdr:rowOff>
    </xdr:to>
    <xdr:sp macro="" textlink="">
      <xdr:nvSpPr>
        <xdr:cNvPr id="379" name="楕円 378">
          <a:extLst>
            <a:ext uri="{FF2B5EF4-FFF2-40B4-BE49-F238E27FC236}">
              <a16:creationId xmlns:a16="http://schemas.microsoft.com/office/drawing/2014/main" id="{00000000-0008-0000-0400-00007B010000}"/>
            </a:ext>
          </a:extLst>
        </xdr:cNvPr>
        <xdr:cNvSpPr/>
      </xdr:nvSpPr>
      <xdr:spPr>
        <a:xfrm>
          <a:off x="3937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271</xdr:rowOff>
    </xdr:from>
    <xdr:ext cx="7366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606800" y="13544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101346</xdr:rowOff>
    </xdr:from>
    <xdr:to>
      <xdr:col>15</xdr:col>
      <xdr:colOff>149225</xdr:colOff>
      <xdr:row>80</xdr:row>
      <xdr:rowOff>31496</xdr:rowOff>
    </xdr:to>
    <xdr:sp macro="" textlink="">
      <xdr:nvSpPr>
        <xdr:cNvPr id="381" name="楕円 380">
          <a:extLst>
            <a:ext uri="{FF2B5EF4-FFF2-40B4-BE49-F238E27FC236}">
              <a16:creationId xmlns:a16="http://schemas.microsoft.com/office/drawing/2014/main" id="{00000000-0008-0000-0400-00007D010000}"/>
            </a:ext>
          </a:extLst>
        </xdr:cNvPr>
        <xdr:cNvSpPr/>
      </xdr:nvSpPr>
      <xdr:spPr>
        <a:xfrm>
          <a:off x="3048000" y="13645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16273</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2717800" y="13732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142494</xdr:rowOff>
    </xdr:from>
    <xdr:to>
      <xdr:col>11</xdr:col>
      <xdr:colOff>60325</xdr:colOff>
      <xdr:row>80</xdr:row>
      <xdr:rowOff>72644</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2159000" y="13687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57421</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1828800" y="13773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51054</xdr:rowOff>
    </xdr:from>
    <xdr:to>
      <xdr:col>6</xdr:col>
      <xdr:colOff>171450</xdr:colOff>
      <xdr:row>79</xdr:row>
      <xdr:rowOff>152654</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1270000" y="1359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79</xdr:row>
      <xdr:rowOff>137431</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939800" y="13681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公債費以外に係る経常収支比率は、類似団体平均値を下回っている。今年度においては、前年度比</a:t>
          </a:r>
          <a:r>
            <a:rPr kumimoji="1" lang="en-US" altLang="ja-JP" sz="1100" b="0" i="0" baseline="0">
              <a:solidFill>
                <a:schemeClr val="dk1"/>
              </a:solidFill>
              <a:effectLst/>
              <a:latin typeface="+mn-lt"/>
              <a:ea typeface="+mn-ea"/>
              <a:cs typeface="+mn-cs"/>
            </a:rPr>
            <a:t>1.7</a:t>
          </a:r>
          <a:r>
            <a:rPr kumimoji="1" lang="ja-JP" altLang="ja-JP" sz="1100" b="0" i="0" baseline="0">
              <a:solidFill>
                <a:schemeClr val="dk1"/>
              </a:solidFill>
              <a:effectLst/>
              <a:latin typeface="+mn-lt"/>
              <a:ea typeface="+mn-ea"/>
              <a:cs typeface="+mn-cs"/>
            </a:rPr>
            <a:t>ポイント増加しており、普通交付税の減額による影響が大きいと思われる。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また、公債費が類似団体平均値を上回る結果となっており、経常収支比率を好転していくには、公債費の歳出削減が大きな課題である。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今後においても、定員管理適正化計画や財政収支見通しに基づき、人件費や公債費を始めとした各種費目の歳出削減に努め、行財政改革の推進に努めていく。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9" name="直線コネクタ 398">
          <a:extLst>
            <a:ext uri="{FF2B5EF4-FFF2-40B4-BE49-F238E27FC236}">
              <a16:creationId xmlns:a16="http://schemas.microsoft.com/office/drawing/2014/main" id="{00000000-0008-0000-0400-00008F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0" name="テキスト ボックス 399">
          <a:extLst>
            <a:ext uri="{FF2B5EF4-FFF2-40B4-BE49-F238E27FC236}">
              <a16:creationId xmlns:a16="http://schemas.microsoft.com/office/drawing/2014/main" id="{00000000-0008-0000-0400-000090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1" name="直線コネクタ 400">
          <a:extLst>
            <a:ext uri="{FF2B5EF4-FFF2-40B4-BE49-F238E27FC236}">
              <a16:creationId xmlns:a16="http://schemas.microsoft.com/office/drawing/2014/main" id="{00000000-0008-0000-0400-000091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3" name="直線コネクタ 402">
          <a:extLst>
            <a:ext uri="{FF2B5EF4-FFF2-40B4-BE49-F238E27FC236}">
              <a16:creationId xmlns:a16="http://schemas.microsoft.com/office/drawing/2014/main" id="{00000000-0008-0000-0400-000093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3" name="公債費以外グラフ枠">
          <a:extLst>
            <a:ext uri="{FF2B5EF4-FFF2-40B4-BE49-F238E27FC236}">
              <a16:creationId xmlns:a16="http://schemas.microsoft.com/office/drawing/2014/main" id="{00000000-0008-0000-0400-00009D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69850</xdr:rowOff>
    </xdr:from>
    <xdr:to>
      <xdr:col>82</xdr:col>
      <xdr:colOff>107950</xdr:colOff>
      <xdr:row>80</xdr:row>
      <xdr:rowOff>39370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flipV="1">
          <a:off x="16510000" y="12414250"/>
          <a:ext cx="0" cy="1341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11447</xdr:rowOff>
    </xdr:from>
    <xdr:ext cx="762000" cy="259045"/>
    <xdr:sp macro="" textlink="">
      <xdr:nvSpPr>
        <xdr:cNvPr id="415" name="公債費以外最小値テキスト">
          <a:extLst>
            <a:ext uri="{FF2B5EF4-FFF2-40B4-BE49-F238E27FC236}">
              <a16:creationId xmlns:a16="http://schemas.microsoft.com/office/drawing/2014/main" id="{00000000-0008-0000-0400-00009F010000}"/>
            </a:ext>
          </a:extLst>
        </xdr:cNvPr>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39370</xdr:rowOff>
    </xdr:from>
    <xdr:to>
      <xdr:col>82</xdr:col>
      <xdr:colOff>196850</xdr:colOff>
      <xdr:row>80</xdr:row>
      <xdr:rowOff>39370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156227</xdr:rowOff>
    </xdr:from>
    <xdr:ext cx="762000" cy="259045"/>
    <xdr:sp macro="" textlink="">
      <xdr:nvSpPr>
        <xdr:cNvPr id="417" name="公債費以外最大値テキスト">
          <a:extLst>
            <a:ext uri="{FF2B5EF4-FFF2-40B4-BE49-F238E27FC236}">
              <a16:creationId xmlns:a16="http://schemas.microsoft.com/office/drawing/2014/main" id="{00000000-0008-0000-0400-0000A1010000}"/>
            </a:ext>
          </a:extLst>
        </xdr:cNvPr>
        <xdr:cNvSpPr txBox="1"/>
      </xdr:nvSpPr>
      <xdr:spPr>
        <a:xfrm>
          <a:off x="16598900" y="12157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69850</xdr:rowOff>
    </xdr:from>
    <xdr:to>
      <xdr:col>82</xdr:col>
      <xdr:colOff>196850</xdr:colOff>
      <xdr:row>72</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6421100" y="12414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50800</xdr:rowOff>
    </xdr:from>
    <xdr:to>
      <xdr:col>82</xdr:col>
      <xdr:colOff>107950</xdr:colOff>
      <xdr:row>75</xdr:row>
      <xdr:rowOff>115570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5671800" y="12909550"/>
          <a:ext cx="8382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158766</xdr:rowOff>
    </xdr:from>
    <xdr:ext cx="762000" cy="259045"/>
    <xdr:sp macro="" textlink="">
      <xdr:nvSpPr>
        <xdr:cNvPr id="420" name="公債費以外平均値テキスト">
          <a:extLst>
            <a:ext uri="{FF2B5EF4-FFF2-40B4-BE49-F238E27FC236}">
              <a16:creationId xmlns:a16="http://schemas.microsoft.com/office/drawing/2014/main" id="{00000000-0008-0000-0400-0000A4010000}"/>
            </a:ext>
          </a:extLst>
        </xdr:cNvPr>
        <xdr:cNvSpPr txBox="1"/>
      </xdr:nvSpPr>
      <xdr:spPr>
        <a:xfrm>
          <a:off x="16598900" y="130175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15239</xdr:rowOff>
    </xdr:from>
    <xdr:to>
      <xdr:col>82</xdr:col>
      <xdr:colOff>158750</xdr:colOff>
      <xdr:row>76</xdr:row>
      <xdr:rowOff>116839</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6459200" y="1304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46990</xdr:rowOff>
    </xdr:from>
    <xdr:to>
      <xdr:col>78</xdr:col>
      <xdr:colOff>69850</xdr:colOff>
      <xdr:row>75</xdr:row>
      <xdr:rowOff>50800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4782800" y="12905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91440</xdr:rowOff>
    </xdr:from>
    <xdr:to>
      <xdr:col>78</xdr:col>
      <xdr:colOff>120650</xdr:colOff>
      <xdr:row>76</xdr:row>
      <xdr:rowOff>21589</xdr:rowOff>
    </xdr:to>
    <xdr:sp macro="" textlink="">
      <xdr:nvSpPr>
        <xdr:cNvPr id="423" name="フローチャート: 判断 422">
          <a:extLst>
            <a:ext uri="{FF2B5EF4-FFF2-40B4-BE49-F238E27FC236}">
              <a16:creationId xmlns:a16="http://schemas.microsoft.com/office/drawing/2014/main" id="{00000000-0008-0000-0400-0000A7010000}"/>
            </a:ext>
          </a:extLst>
        </xdr:cNvPr>
        <xdr:cNvSpPr/>
      </xdr:nvSpPr>
      <xdr:spPr>
        <a:xfrm>
          <a:off x="15621000" y="12950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6366</xdr:rowOff>
    </xdr:from>
    <xdr:ext cx="736600" cy="259045"/>
    <xdr:sp macro="" textlink="">
      <xdr:nvSpPr>
        <xdr:cNvPr id="424" name="テキスト ボックス 423">
          <a:extLst>
            <a:ext uri="{FF2B5EF4-FFF2-40B4-BE49-F238E27FC236}">
              <a16:creationId xmlns:a16="http://schemas.microsoft.com/office/drawing/2014/main" id="{00000000-0008-0000-0400-0000A8010000}"/>
            </a:ext>
          </a:extLst>
        </xdr:cNvPr>
        <xdr:cNvSpPr txBox="1"/>
      </xdr:nvSpPr>
      <xdr:spPr>
        <a:xfrm>
          <a:off x="15290800" y="13036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46990</xdr:rowOff>
    </xdr:from>
    <xdr:to>
      <xdr:col>73</xdr:col>
      <xdr:colOff>180975</xdr:colOff>
      <xdr:row>75</xdr:row>
      <xdr:rowOff>85090</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3893800" y="12905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72389</xdr:rowOff>
    </xdr:from>
    <xdr:to>
      <xdr:col>74</xdr:col>
      <xdr:colOff>31750</xdr:colOff>
      <xdr:row>77</xdr:row>
      <xdr:rowOff>2539</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4732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158766</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4401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85090</xdr:rowOff>
    </xdr:from>
    <xdr:to>
      <xdr:col>69</xdr:col>
      <xdr:colOff>92075</xdr:colOff>
      <xdr:row>75</xdr:row>
      <xdr:rowOff>157480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flipV="1">
          <a:off x="13004800" y="1294384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102870</xdr:rowOff>
    </xdr:from>
    <xdr:to>
      <xdr:col>69</xdr:col>
      <xdr:colOff>142875</xdr:colOff>
      <xdr:row>78</xdr:row>
      <xdr:rowOff>33020</xdr:rowOff>
    </xdr:to>
    <xdr:sp macro="" textlink="">
      <xdr:nvSpPr>
        <xdr:cNvPr id="429" name="フローチャート: 判断 428">
          <a:extLst>
            <a:ext uri="{FF2B5EF4-FFF2-40B4-BE49-F238E27FC236}">
              <a16:creationId xmlns:a16="http://schemas.microsoft.com/office/drawing/2014/main" id="{00000000-0008-0000-0400-0000AD010000}"/>
            </a:ext>
          </a:extLst>
        </xdr:cNvPr>
        <xdr:cNvSpPr/>
      </xdr:nvSpPr>
      <xdr:spPr>
        <a:xfrm>
          <a:off x="13843000" y="1330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17797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3512800" y="1339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91439</xdr:rowOff>
    </xdr:from>
    <xdr:to>
      <xdr:col>65</xdr:col>
      <xdr:colOff>53975</xdr:colOff>
      <xdr:row>78</xdr:row>
      <xdr:rowOff>21589</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29540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6366</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623800" y="1337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64770</xdr:rowOff>
    </xdr:from>
    <xdr:to>
      <xdr:col>82</xdr:col>
      <xdr:colOff>158750</xdr:colOff>
      <xdr:row>75</xdr:row>
      <xdr:rowOff>166370</xdr:rowOff>
    </xdr:to>
    <xdr:sp macro="" textlink="">
      <xdr:nvSpPr>
        <xdr:cNvPr id="438" name="楕円 437">
          <a:extLst>
            <a:ext uri="{FF2B5EF4-FFF2-40B4-BE49-F238E27FC236}">
              <a16:creationId xmlns:a16="http://schemas.microsoft.com/office/drawing/2014/main" id="{00000000-0008-0000-0400-0000B6010000}"/>
            </a:ext>
          </a:extLst>
        </xdr:cNvPr>
        <xdr:cNvSpPr/>
      </xdr:nvSpPr>
      <xdr:spPr>
        <a:xfrm>
          <a:off x="16459200" y="1292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81297</xdr:rowOff>
    </xdr:from>
    <xdr:ext cx="762000" cy="259045"/>
    <xdr:sp macro="" textlink="">
      <xdr:nvSpPr>
        <xdr:cNvPr id="439" name="公債費以外該当値テキスト">
          <a:extLst>
            <a:ext uri="{FF2B5EF4-FFF2-40B4-BE49-F238E27FC236}">
              <a16:creationId xmlns:a16="http://schemas.microsoft.com/office/drawing/2014/main" id="{00000000-0008-0000-0400-0000B7010000}"/>
            </a:ext>
          </a:extLst>
        </xdr:cNvPr>
        <xdr:cNvSpPr txBox="1"/>
      </xdr:nvSpPr>
      <xdr:spPr>
        <a:xfrm>
          <a:off x="165989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0</xdr:rowOff>
    </xdr:from>
    <xdr:to>
      <xdr:col>78</xdr:col>
      <xdr:colOff>120650</xdr:colOff>
      <xdr:row>75</xdr:row>
      <xdr:rowOff>101600</xdr:rowOff>
    </xdr:to>
    <xdr:sp macro="" textlink="">
      <xdr:nvSpPr>
        <xdr:cNvPr id="440" name="楕円 439">
          <a:extLst>
            <a:ext uri="{FF2B5EF4-FFF2-40B4-BE49-F238E27FC236}">
              <a16:creationId xmlns:a16="http://schemas.microsoft.com/office/drawing/2014/main" id="{00000000-0008-0000-0400-0000B8010000}"/>
            </a:ext>
          </a:extLst>
        </xdr:cNvPr>
        <xdr:cNvSpPr/>
      </xdr:nvSpPr>
      <xdr:spPr>
        <a:xfrm>
          <a:off x="15621000" y="1285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111777</xdr:rowOff>
    </xdr:from>
    <xdr:ext cx="7366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290800" y="12627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167640</xdr:rowOff>
    </xdr:from>
    <xdr:to>
      <xdr:col>74</xdr:col>
      <xdr:colOff>31750</xdr:colOff>
      <xdr:row>75</xdr:row>
      <xdr:rowOff>97790</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4732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107967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4401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34290</xdr:rowOff>
    </xdr:from>
    <xdr:to>
      <xdr:col>69</xdr:col>
      <xdr:colOff>142875</xdr:colOff>
      <xdr:row>75</xdr:row>
      <xdr:rowOff>135890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3843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146067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512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106680</xdr:rowOff>
    </xdr:from>
    <xdr:to>
      <xdr:col>65</xdr:col>
      <xdr:colOff>53975</xdr:colOff>
      <xdr:row>76</xdr:row>
      <xdr:rowOff>36830</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2954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47007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623800" y="12734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15754</xdr:rowOff>
    </xdr:from>
    <xdr:to>
      <xdr:col>29</xdr:col>
      <xdr:colOff>127000</xdr:colOff>
      <xdr:row>19</xdr:row>
      <xdr:rowOff>20385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92229"/>
          <a:ext cx="0" cy="103333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163912</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29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20385</xdr:rowOff>
    </xdr:from>
    <xdr:to>
      <xdr:col>30</xdr:col>
      <xdr:colOff>25400</xdr:colOff>
      <xdr:row>19</xdr:row>
      <xdr:rowOff>20385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2556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102131</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3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15754</xdr:rowOff>
    </xdr:from>
    <xdr:to>
      <xdr:col>30</xdr:col>
      <xdr:colOff>25400</xdr:colOff>
      <xdr:row>13</xdr:row>
      <xdr:rowOff>15754</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922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75980</xdr:rowOff>
    </xdr:from>
    <xdr:to>
      <xdr:col>29</xdr:col>
      <xdr:colOff>127000</xdr:colOff>
      <xdr:row>17</xdr:row>
      <xdr:rowOff>82453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038255"/>
          <a:ext cx="647700" cy="6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81228</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43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109151</xdr:rowOff>
    </xdr:from>
    <xdr:to>
      <xdr:col>29</xdr:col>
      <xdr:colOff>177800</xdr:colOff>
      <xdr:row>18</xdr:row>
      <xdr:rowOff>39301</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7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82453</xdr:rowOff>
    </xdr:from>
    <xdr:to>
      <xdr:col>26</xdr:col>
      <xdr:colOff>50800</xdr:colOff>
      <xdr:row>17</xdr:row>
      <xdr:rowOff>116391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044728"/>
          <a:ext cx="698500" cy="339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129098</xdr:rowOff>
    </xdr:from>
    <xdr:to>
      <xdr:col>26</xdr:col>
      <xdr:colOff>101600</xdr:colOff>
      <xdr:row>18</xdr:row>
      <xdr:rowOff>59248</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913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44025</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777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107394</xdr:rowOff>
    </xdr:from>
    <xdr:to>
      <xdr:col>22</xdr:col>
      <xdr:colOff>114300</xdr:colOff>
      <xdr:row>17</xdr:row>
      <xdr:rowOff>116391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3069669"/>
          <a:ext cx="698500" cy="89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115279</xdr:rowOff>
    </xdr:from>
    <xdr:to>
      <xdr:col>22</xdr:col>
      <xdr:colOff>165100</xdr:colOff>
      <xdr:row>18</xdr:row>
      <xdr:rowOff>45429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775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30206</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3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107394</xdr:rowOff>
    </xdr:from>
    <xdr:to>
      <xdr:col>18</xdr:col>
      <xdr:colOff>177800</xdr:colOff>
      <xdr:row>17</xdr:row>
      <xdr:rowOff>133753</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069669"/>
          <a:ext cx="698500" cy="263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100944</xdr:rowOff>
    </xdr:from>
    <xdr:to>
      <xdr:col>19</xdr:col>
      <xdr:colOff>38100</xdr:colOff>
      <xdr:row>19</xdr:row>
      <xdr:rowOff>31094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2346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15871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321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115043</xdr:rowOff>
    </xdr:from>
    <xdr:to>
      <xdr:col>15</xdr:col>
      <xdr:colOff>101600</xdr:colOff>
      <xdr:row>19</xdr:row>
      <xdr:rowOff>45193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2487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29970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335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25180</xdr:rowOff>
    </xdr:from>
    <xdr:to>
      <xdr:col>29</xdr:col>
      <xdr:colOff>177800</xdr:colOff>
      <xdr:row>17</xdr:row>
      <xdr:rowOff>126780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29874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41707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832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31653</xdr:rowOff>
    </xdr:from>
    <xdr:to>
      <xdr:col>26</xdr:col>
      <xdr:colOff>101600</xdr:colOff>
      <xdr:row>17</xdr:row>
      <xdr:rowOff>133253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2993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143430</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6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65591</xdr:rowOff>
    </xdr:from>
    <xdr:to>
      <xdr:col>22</xdr:col>
      <xdr:colOff>165100</xdr:colOff>
      <xdr:row>17</xdr:row>
      <xdr:rowOff>167191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0278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5918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796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56594</xdr:rowOff>
    </xdr:from>
    <xdr:to>
      <xdr:col>19</xdr:col>
      <xdr:colOff>38100</xdr:colOff>
      <xdr:row>17</xdr:row>
      <xdr:rowOff>158194</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0188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168371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787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82953</xdr:rowOff>
    </xdr:from>
    <xdr:to>
      <xdr:col>15</xdr:col>
      <xdr:colOff>101600</xdr:colOff>
      <xdr:row>18</xdr:row>
      <xdr:rowOff>13103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0452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23280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81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1" name="人口1人当たり決算額の推移グラフ枠445">
          <a:extLst>
            <a:ext uri="{FF2B5EF4-FFF2-40B4-BE49-F238E27FC236}">
              <a16:creationId xmlns:a16="http://schemas.microsoft.com/office/drawing/2014/main" id="{00000000-0008-0000-0500-000065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255136</xdr:rowOff>
    </xdr:from>
    <xdr:to>
      <xdr:col>29</xdr:col>
      <xdr:colOff>127000</xdr:colOff>
      <xdr:row>38</xdr:row>
      <xdr:rowOff>17735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flipV="1">
          <a:off x="5651500" y="6179686"/>
          <a:ext cx="0" cy="130564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27912</xdr:rowOff>
    </xdr:from>
    <xdr:ext cx="762000" cy="259045"/>
    <xdr:sp macro="" textlink="">
      <xdr:nvSpPr>
        <xdr:cNvPr id="103" name="人口1人当たり決算額の推移最小値テキスト445">
          <a:extLst>
            <a:ext uri="{FF2B5EF4-FFF2-40B4-BE49-F238E27FC236}">
              <a16:creationId xmlns:a16="http://schemas.microsoft.com/office/drawing/2014/main" id="{00000000-0008-0000-0500-000067000000}"/>
            </a:ext>
          </a:extLst>
        </xdr:cNvPr>
        <xdr:cNvSpPr txBox="1"/>
      </xdr:nvSpPr>
      <xdr:spPr>
        <a:xfrm>
          <a:off x="5740400" y="7495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17735</xdr:rowOff>
    </xdr:from>
    <xdr:to>
      <xdr:col>30</xdr:col>
      <xdr:colOff>25400</xdr:colOff>
      <xdr:row>38</xdr:row>
      <xdr:rowOff>17735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5562600" y="74853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170063</xdr:rowOff>
    </xdr:from>
    <xdr:ext cx="762000" cy="259045"/>
    <xdr:sp macro="" textlink="">
      <xdr:nvSpPr>
        <xdr:cNvPr id="105" name="人口1人当たり決算額の推移最大値テキスト445">
          <a:extLst>
            <a:ext uri="{FF2B5EF4-FFF2-40B4-BE49-F238E27FC236}">
              <a16:creationId xmlns:a16="http://schemas.microsoft.com/office/drawing/2014/main" id="{00000000-0008-0000-0500-000069000000}"/>
            </a:ext>
          </a:extLst>
        </xdr:cNvPr>
        <xdr:cNvSpPr txBox="1"/>
      </xdr:nvSpPr>
      <xdr:spPr>
        <a:xfrm>
          <a:off x="5740400" y="592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207,579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255136</xdr:rowOff>
    </xdr:from>
    <xdr:to>
      <xdr:col>30</xdr:col>
      <xdr:colOff>25400</xdr:colOff>
      <xdr:row>33</xdr:row>
      <xdr:rowOff>255136</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617968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247855</xdr:rowOff>
    </xdr:from>
    <xdr:to>
      <xdr:col>29</xdr:col>
      <xdr:colOff>127000</xdr:colOff>
      <xdr:row>38</xdr:row>
      <xdr:rowOff>17735</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003800" y="7372555"/>
          <a:ext cx="647700" cy="112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322733</xdr:rowOff>
    </xdr:from>
    <xdr:ext cx="762000" cy="259045"/>
    <xdr:sp macro="" textlink="">
      <xdr:nvSpPr>
        <xdr:cNvPr id="108" name="人口1人当たり決算額の推移平均値テキスト445">
          <a:extLst>
            <a:ext uri="{FF2B5EF4-FFF2-40B4-BE49-F238E27FC236}">
              <a16:creationId xmlns:a16="http://schemas.microsoft.com/office/drawing/2014/main" id="{00000000-0008-0000-0500-00006C000000}"/>
            </a:ext>
          </a:extLst>
        </xdr:cNvPr>
        <xdr:cNvSpPr txBox="1"/>
      </xdr:nvSpPr>
      <xdr:spPr>
        <a:xfrm>
          <a:off x="5740400" y="69330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134756</xdr:rowOff>
    </xdr:from>
    <xdr:to>
      <xdr:col>29</xdr:col>
      <xdr:colOff>177800</xdr:colOff>
      <xdr:row>37</xdr:row>
      <xdr:rowOff>64906</xdr:rowOff>
    </xdr:to>
    <xdr:sp macro="" textlink="">
      <xdr:nvSpPr>
        <xdr:cNvPr id="109" name="フローチャート: 判断 108">
          <a:extLst>
            <a:ext uri="{FF2B5EF4-FFF2-40B4-BE49-F238E27FC236}">
              <a16:creationId xmlns:a16="http://schemas.microsoft.com/office/drawing/2014/main" id="{00000000-0008-0000-0500-00006D000000}"/>
            </a:ext>
          </a:extLst>
        </xdr:cNvPr>
        <xdr:cNvSpPr/>
      </xdr:nvSpPr>
      <xdr:spPr bwMode="auto">
        <a:xfrm>
          <a:off x="5600700" y="70880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163873</xdr:rowOff>
    </xdr:from>
    <xdr:to>
      <xdr:col>26</xdr:col>
      <xdr:colOff>50800</xdr:colOff>
      <xdr:row>37</xdr:row>
      <xdr:rowOff>247855</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4305300" y="7288573"/>
          <a:ext cx="698500" cy="83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153136</xdr:rowOff>
    </xdr:from>
    <xdr:to>
      <xdr:col>26</xdr:col>
      <xdr:colOff>101600</xdr:colOff>
      <xdr:row>37</xdr:row>
      <xdr:rowOff>83286</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4953000" y="71063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264913</xdr:rowOff>
    </xdr:from>
    <xdr:ext cx="736600" cy="259045"/>
    <xdr:sp macro="" textlink="">
      <xdr:nvSpPr>
        <xdr:cNvPr id="112" name="テキスト ボックス 111">
          <a:extLst>
            <a:ext uri="{FF2B5EF4-FFF2-40B4-BE49-F238E27FC236}">
              <a16:creationId xmlns:a16="http://schemas.microsoft.com/office/drawing/2014/main" id="{00000000-0008-0000-0500-000070000000}"/>
            </a:ext>
          </a:extLst>
        </xdr:cNvPr>
        <xdr:cNvSpPr txBox="1"/>
      </xdr:nvSpPr>
      <xdr:spPr>
        <a:xfrm>
          <a:off x="4622800" y="6875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163873</xdr:rowOff>
    </xdr:from>
    <xdr:to>
      <xdr:col>22</xdr:col>
      <xdr:colOff>114300</xdr:colOff>
      <xdr:row>37</xdr:row>
      <xdr:rowOff>185539</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3606800" y="7288573"/>
          <a:ext cx="698500" cy="21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161754</xdr:rowOff>
    </xdr:from>
    <xdr:to>
      <xdr:col>22</xdr:col>
      <xdr:colOff>165100</xdr:colOff>
      <xdr:row>37</xdr:row>
      <xdr:rowOff>91904</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4254500" y="71150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273531</xdr:rowOff>
    </xdr:from>
    <xdr:ext cx="7620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3924300" y="6883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185539</xdr:rowOff>
    </xdr:from>
    <xdr:to>
      <xdr:col>18</xdr:col>
      <xdr:colOff>177800</xdr:colOff>
      <xdr:row>37</xdr:row>
      <xdr:rowOff>218691</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2908300" y="7310239"/>
          <a:ext cx="698500" cy="331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29069</xdr:rowOff>
    </xdr:from>
    <xdr:to>
      <xdr:col>19</xdr:col>
      <xdr:colOff>38100</xdr:colOff>
      <xdr:row>37</xdr:row>
      <xdr:rowOff>130669</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3556000" y="7153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312296</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225800" y="6922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48345</xdr:rowOff>
    </xdr:from>
    <xdr:to>
      <xdr:col>15</xdr:col>
      <xdr:colOff>101600</xdr:colOff>
      <xdr:row>37</xdr:row>
      <xdr:rowOff>149945</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2857500" y="71730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331572</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2527300" y="6941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309835</xdr:rowOff>
    </xdr:from>
    <xdr:to>
      <xdr:col>29</xdr:col>
      <xdr:colOff>177800</xdr:colOff>
      <xdr:row>38</xdr:row>
      <xdr:rowOff>68535</xdr:rowOff>
    </xdr:to>
    <xdr:sp macro="" textlink="">
      <xdr:nvSpPr>
        <xdr:cNvPr id="126" name="楕円 125">
          <a:extLst>
            <a:ext uri="{FF2B5EF4-FFF2-40B4-BE49-F238E27FC236}">
              <a16:creationId xmlns:a16="http://schemas.microsoft.com/office/drawing/2014/main" id="{00000000-0008-0000-0500-00007E000000}"/>
            </a:ext>
          </a:extLst>
        </xdr:cNvPr>
        <xdr:cNvSpPr/>
      </xdr:nvSpPr>
      <xdr:spPr bwMode="auto">
        <a:xfrm>
          <a:off x="5600700" y="7434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218412</xdr:rowOff>
    </xdr:from>
    <xdr:ext cx="762000" cy="259045"/>
    <xdr:sp macro="" textlink="">
      <xdr:nvSpPr>
        <xdr:cNvPr id="127" name="人口1人当たり決算額の推移該当値テキスト445">
          <a:extLst>
            <a:ext uri="{FF2B5EF4-FFF2-40B4-BE49-F238E27FC236}">
              <a16:creationId xmlns:a16="http://schemas.microsoft.com/office/drawing/2014/main" id="{00000000-0008-0000-0500-00007F000000}"/>
            </a:ext>
          </a:extLst>
        </xdr:cNvPr>
        <xdr:cNvSpPr txBox="1"/>
      </xdr:nvSpPr>
      <xdr:spPr>
        <a:xfrm>
          <a:off x="5740400" y="73431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197055</xdr:rowOff>
    </xdr:from>
    <xdr:to>
      <xdr:col>26</xdr:col>
      <xdr:colOff>101600</xdr:colOff>
      <xdr:row>37</xdr:row>
      <xdr:rowOff>298655</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4953000" y="7321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283432</xdr:rowOff>
    </xdr:from>
    <xdr:ext cx="7366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622800" y="7408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113073</xdr:rowOff>
    </xdr:from>
    <xdr:to>
      <xdr:col>22</xdr:col>
      <xdr:colOff>165100</xdr:colOff>
      <xdr:row>37</xdr:row>
      <xdr:rowOff>214673</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254500" y="72377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199450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924300" y="732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134739</xdr:rowOff>
    </xdr:from>
    <xdr:to>
      <xdr:col>19</xdr:col>
      <xdr:colOff>38100</xdr:colOff>
      <xdr:row>37</xdr:row>
      <xdr:rowOff>236339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3556000" y="72594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221116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225800" y="7345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167891</xdr:rowOff>
    </xdr:from>
    <xdr:to>
      <xdr:col>15</xdr:col>
      <xdr:colOff>101600</xdr:colOff>
      <xdr:row>37</xdr:row>
      <xdr:rowOff>269491</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2857500" y="729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254268</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2527300" y="737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
4,764
333.00
7,279,521
6,787,780
402,012
4,467,313
5,588,228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145028</xdr:rowOff>
    </xdr:from>
    <xdr:to>
      <xdr:col>24</xdr:col>
      <xdr:colOff>62865</xdr:colOff>
      <xdr:row>38</xdr:row>
      <xdr:rowOff>12949</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459978"/>
          <a:ext cx="1270" cy="10680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16776</xdr:rowOff>
    </xdr:from>
    <xdr:ext cx="599010"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1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12949</xdr:rowOff>
    </xdr:from>
    <xdr:to>
      <xdr:col>24</xdr:col>
      <xdr:colOff>152400</xdr:colOff>
      <xdr:row>38</xdr:row>
      <xdr:rowOff>12949</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28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91705</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2352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667,203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145028</xdr:rowOff>
    </xdr:from>
    <xdr:to>
      <xdr:col>24</xdr:col>
      <xdr:colOff>152400</xdr:colOff>
      <xdr:row>31</xdr:row>
      <xdr:rowOff>145028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459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107136</xdr:rowOff>
    </xdr:from>
    <xdr:to>
      <xdr:col>24</xdr:col>
      <xdr:colOff>63500</xdr:colOff>
      <xdr:row>36</xdr:row>
      <xdr:rowOff>110660</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279336"/>
          <a:ext cx="838200" cy="3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101320</xdr:rowOff>
    </xdr:from>
    <xdr:ext cx="599010"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2735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122893</xdr:rowOff>
    </xdr:from>
    <xdr:to>
      <xdr:col>24</xdr:col>
      <xdr:colOff>114300</xdr:colOff>
      <xdr:row>37</xdr:row>
      <xdr:rowOff>53043</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295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110660</xdr:rowOff>
    </xdr:from>
    <xdr:to>
      <xdr:col>19</xdr:col>
      <xdr:colOff>177800</xdr:colOff>
      <xdr:row>36</xdr:row>
      <xdr:rowOff>137378</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282860"/>
          <a:ext cx="889000" cy="26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136948</xdr:rowOff>
    </xdr:from>
    <xdr:to>
      <xdr:col>20</xdr:col>
      <xdr:colOff>38100</xdr:colOff>
      <xdr:row>37</xdr:row>
      <xdr:rowOff>67098</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09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58225</xdr:rowOff>
    </xdr:from>
    <xdr:ext cx="599010"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497795" y="6401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119419</xdr:rowOff>
    </xdr:from>
    <xdr:to>
      <xdr:col>15</xdr:col>
      <xdr:colOff>50800</xdr:colOff>
      <xdr:row>36</xdr:row>
      <xdr:rowOff>137378</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a:off x="2019300" y="6291619"/>
          <a:ext cx="889000" cy="1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127528</xdr:rowOff>
    </xdr:from>
    <xdr:to>
      <xdr:col>15</xdr:col>
      <xdr:colOff>101600</xdr:colOff>
      <xdr:row>37</xdr:row>
      <xdr:rowOff>57678</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2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48805</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08795" y="63924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119419</xdr:rowOff>
    </xdr:from>
    <xdr:to>
      <xdr:col>10</xdr:col>
      <xdr:colOff>114300</xdr:colOff>
      <xdr:row>36</xdr:row>
      <xdr:rowOff>153818</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291619"/>
          <a:ext cx="889000" cy="34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117708</xdr:rowOff>
    </xdr:from>
    <xdr:to>
      <xdr:col>10</xdr:col>
      <xdr:colOff>165100</xdr:colOff>
      <xdr:row>38</xdr:row>
      <xdr:rowOff>47858</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61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38985</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19795" y="6554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131414</xdr:rowOff>
    </xdr:from>
    <xdr:to>
      <xdr:col>6</xdr:col>
      <xdr:colOff>38100</xdr:colOff>
      <xdr:row>38</xdr:row>
      <xdr:rowOff>61564</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7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52691</xdr:rowOff>
    </xdr:from>
    <xdr:ext cx="59901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30795" y="65677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56336</xdr:rowOff>
    </xdr:from>
    <xdr:to>
      <xdr:col>24</xdr:col>
      <xdr:colOff>114300</xdr:colOff>
      <xdr:row>36</xdr:row>
      <xdr:rowOff>157936</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228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79213</xdr:rowOff>
    </xdr:from>
    <xdr:ext cx="599010"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079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59860</xdr:rowOff>
    </xdr:from>
    <xdr:to>
      <xdr:col>20</xdr:col>
      <xdr:colOff>38100</xdr:colOff>
      <xdr:row>36</xdr:row>
      <xdr:rowOff>161460</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232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6537</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497795" y="60072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86578</xdr:rowOff>
    </xdr:from>
    <xdr:to>
      <xdr:col>15</xdr:col>
      <xdr:colOff>101600</xdr:colOff>
      <xdr:row>37</xdr:row>
      <xdr:rowOff>16728</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258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33255</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08795" y="6034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68619</xdr:rowOff>
    </xdr:from>
    <xdr:to>
      <xdr:col>10</xdr:col>
      <xdr:colOff>165100</xdr:colOff>
      <xdr:row>36</xdr:row>
      <xdr:rowOff>170219</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24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15296</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19795" y="60160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103018</xdr:rowOff>
    </xdr:from>
    <xdr:to>
      <xdr:col>6</xdr:col>
      <xdr:colOff>38100</xdr:colOff>
      <xdr:row>37</xdr:row>
      <xdr:rowOff>33168</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27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49695</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30795" y="6050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a:extLst>
            <a:ext uri="{FF2B5EF4-FFF2-40B4-BE49-F238E27FC236}">
              <a16:creationId xmlns:a16="http://schemas.microsoft.com/office/drawing/2014/main" id="{00000000-0008-0000-06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147136</xdr:rowOff>
    </xdr:from>
    <xdr:to>
      <xdr:col>24</xdr:col>
      <xdr:colOff>62865</xdr:colOff>
      <xdr:row>58</xdr:row>
      <xdr:rowOff>94403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flipV="1">
          <a:off x="4633595" y="8719636"/>
          <a:ext cx="1270" cy="1318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98230</xdr:rowOff>
    </xdr:from>
    <xdr:ext cx="599010" cy="259045"/>
    <xdr:sp macro="" textlink="">
      <xdr:nvSpPr>
        <xdr:cNvPr id="115" name="物件費最小値テキスト">
          <a:extLst>
            <a:ext uri="{FF2B5EF4-FFF2-40B4-BE49-F238E27FC236}">
              <a16:creationId xmlns:a16="http://schemas.microsoft.com/office/drawing/2014/main" id="{00000000-0008-0000-0600-000073000000}"/>
            </a:ext>
          </a:extLst>
        </xdr:cNvPr>
        <xdr:cNvSpPr txBox="1"/>
      </xdr:nvSpPr>
      <xdr:spPr>
        <a:xfrm>
          <a:off x="4686300" y="10042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94403</xdr:rowOff>
    </xdr:from>
    <xdr:to>
      <xdr:col>24</xdr:col>
      <xdr:colOff>152400</xdr:colOff>
      <xdr:row>58</xdr:row>
      <xdr:rowOff>94403</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10038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93813</xdr:rowOff>
    </xdr:from>
    <xdr:ext cx="599010" cy="259045"/>
    <xdr:sp macro="" textlink="">
      <xdr:nvSpPr>
        <xdr:cNvPr id="117" name="物件費最大値テキスト">
          <a:extLst>
            <a:ext uri="{FF2B5EF4-FFF2-40B4-BE49-F238E27FC236}">
              <a16:creationId xmlns:a16="http://schemas.microsoft.com/office/drawing/2014/main" id="{00000000-0008-0000-0600-000075000000}"/>
            </a:ext>
          </a:extLst>
        </xdr:cNvPr>
        <xdr:cNvSpPr txBox="1"/>
      </xdr:nvSpPr>
      <xdr:spPr>
        <a:xfrm>
          <a:off x="4686300" y="8494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147136</xdr:rowOff>
    </xdr:from>
    <xdr:to>
      <xdr:col>24</xdr:col>
      <xdr:colOff>152400</xdr:colOff>
      <xdr:row>50</xdr:row>
      <xdr:rowOff>147136</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8719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82197</xdr:rowOff>
    </xdr:from>
    <xdr:to>
      <xdr:col>24</xdr:col>
      <xdr:colOff>63500</xdr:colOff>
      <xdr:row>57</xdr:row>
      <xdr:rowOff>101011</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flipV="1">
          <a:off x="3797300" y="9854847"/>
          <a:ext cx="838200" cy="18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39368</xdr:rowOff>
    </xdr:from>
    <xdr:ext cx="599010" cy="259045"/>
    <xdr:sp macro="" textlink="">
      <xdr:nvSpPr>
        <xdr:cNvPr id="120" name="物件費平均値テキスト">
          <a:extLst>
            <a:ext uri="{FF2B5EF4-FFF2-40B4-BE49-F238E27FC236}">
              <a16:creationId xmlns:a16="http://schemas.microsoft.com/office/drawing/2014/main" id="{00000000-0008-0000-0600-000078000000}"/>
            </a:ext>
          </a:extLst>
        </xdr:cNvPr>
        <xdr:cNvSpPr txBox="1"/>
      </xdr:nvSpPr>
      <xdr:spPr>
        <a:xfrm>
          <a:off x="4686300" y="964056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16491</xdr:rowOff>
    </xdr:from>
    <xdr:to>
      <xdr:col>24</xdr:col>
      <xdr:colOff>114300</xdr:colOff>
      <xdr:row>57</xdr:row>
      <xdr:rowOff>118091</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4584700" y="9789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101011</xdr:rowOff>
    </xdr:from>
    <xdr:to>
      <xdr:col>19</xdr:col>
      <xdr:colOff>177800</xdr:colOff>
      <xdr:row>57</xdr:row>
      <xdr:rowOff>102897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2908300" y="987366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30786</xdr:rowOff>
    </xdr:from>
    <xdr:to>
      <xdr:col>20</xdr:col>
      <xdr:colOff>38100</xdr:colOff>
      <xdr:row>57</xdr:row>
      <xdr:rowOff>132386</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3746500" y="9803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148913</xdr:rowOff>
    </xdr:from>
    <xdr:ext cx="599010" cy="259045"/>
    <xdr:sp macro="" textlink="">
      <xdr:nvSpPr>
        <xdr:cNvPr id="124" name="テキスト ボックス 123">
          <a:extLst>
            <a:ext uri="{FF2B5EF4-FFF2-40B4-BE49-F238E27FC236}">
              <a16:creationId xmlns:a16="http://schemas.microsoft.com/office/drawing/2014/main" id="{00000000-0008-0000-0600-00007C000000}"/>
            </a:ext>
          </a:extLst>
        </xdr:cNvPr>
        <xdr:cNvSpPr txBox="1"/>
      </xdr:nvSpPr>
      <xdr:spPr>
        <a:xfrm>
          <a:off x="3497795" y="957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102897</xdr:rowOff>
    </xdr:from>
    <xdr:to>
      <xdr:col>15</xdr:col>
      <xdr:colOff>50800</xdr:colOff>
      <xdr:row>57</xdr:row>
      <xdr:rowOff>153288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019300" y="9875547"/>
          <a:ext cx="8890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60041</xdr:rowOff>
    </xdr:from>
    <xdr:to>
      <xdr:col>15</xdr:col>
      <xdr:colOff>101600</xdr:colOff>
      <xdr:row>57</xdr:row>
      <xdr:rowOff>161641</xdr:rowOff>
    </xdr:to>
    <xdr:sp macro="" textlink="">
      <xdr:nvSpPr>
        <xdr:cNvPr id="126" name="フローチャート: 判断 125">
          <a:extLst>
            <a:ext uri="{FF2B5EF4-FFF2-40B4-BE49-F238E27FC236}">
              <a16:creationId xmlns:a16="http://schemas.microsoft.com/office/drawing/2014/main" id="{00000000-0008-0000-0600-00007E000000}"/>
            </a:ext>
          </a:extLst>
        </xdr:cNvPr>
        <xdr:cNvSpPr/>
      </xdr:nvSpPr>
      <xdr:spPr>
        <a:xfrm>
          <a:off x="2857500" y="9832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152768</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2608795" y="99254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153288</xdr:rowOff>
    </xdr:from>
    <xdr:to>
      <xdr:col>10</xdr:col>
      <xdr:colOff>114300</xdr:colOff>
      <xdr:row>58</xdr:row>
      <xdr:rowOff>21203</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flipV="1">
          <a:off x="1130300" y="9925938"/>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34864</xdr:rowOff>
    </xdr:from>
    <xdr:to>
      <xdr:col>10</xdr:col>
      <xdr:colOff>165100</xdr:colOff>
      <xdr:row>58</xdr:row>
      <xdr:rowOff>136464</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968500" y="997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127591</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1719795" y="10071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35442</xdr:rowOff>
    </xdr:from>
    <xdr:to>
      <xdr:col>6</xdr:col>
      <xdr:colOff>38100</xdr:colOff>
      <xdr:row>58</xdr:row>
      <xdr:rowOff>137042</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079500" y="9979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128169</xdr:rowOff>
    </xdr:from>
    <xdr:ext cx="59901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830795" y="10072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31397</xdr:rowOff>
    </xdr:from>
    <xdr:to>
      <xdr:col>24</xdr:col>
      <xdr:colOff>114300</xdr:colOff>
      <xdr:row>57</xdr:row>
      <xdr:rowOff>132997</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4584700" y="9804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9824</xdr:rowOff>
    </xdr:from>
    <xdr:ext cx="599010" cy="259045"/>
    <xdr:sp macro="" textlink="">
      <xdr:nvSpPr>
        <xdr:cNvPr id="139" name="物件費該当値テキスト">
          <a:extLst>
            <a:ext uri="{FF2B5EF4-FFF2-40B4-BE49-F238E27FC236}">
              <a16:creationId xmlns:a16="http://schemas.microsoft.com/office/drawing/2014/main" id="{00000000-0008-0000-0600-00008B000000}"/>
            </a:ext>
          </a:extLst>
        </xdr:cNvPr>
        <xdr:cNvSpPr txBox="1"/>
      </xdr:nvSpPr>
      <xdr:spPr>
        <a:xfrm>
          <a:off x="4686300" y="9782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50211</xdr:rowOff>
    </xdr:from>
    <xdr:to>
      <xdr:col>20</xdr:col>
      <xdr:colOff>38100</xdr:colOff>
      <xdr:row>57</xdr:row>
      <xdr:rowOff>151811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3746500" y="9822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142938</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3497795" y="9915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52097</xdr:rowOff>
    </xdr:from>
    <xdr:to>
      <xdr:col>15</xdr:col>
      <xdr:colOff>101600</xdr:colOff>
      <xdr:row>57</xdr:row>
      <xdr:rowOff>153697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2857500" y="9824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170224</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2608795" y="9599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102488</xdr:rowOff>
    </xdr:from>
    <xdr:to>
      <xdr:col>10</xdr:col>
      <xdr:colOff>165100</xdr:colOff>
      <xdr:row>58</xdr:row>
      <xdr:rowOff>32638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968500" y="9875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49165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1719795" y="9650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141853</xdr:rowOff>
    </xdr:from>
    <xdr:to>
      <xdr:col>6</xdr:col>
      <xdr:colOff>38100</xdr:colOff>
      <xdr:row>58</xdr:row>
      <xdr:rowOff>72003</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079500" y="9914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88530</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830795" y="9689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6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6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64884</xdr:rowOff>
    </xdr:from>
    <xdr:to>
      <xdr:col>24</xdr:col>
      <xdr:colOff>62865</xdr:colOff>
      <xdr:row>79</xdr:row>
      <xdr:rowOff>35395</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237834"/>
          <a:ext cx="1270" cy="13421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39222</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837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35395</xdr:rowOff>
    </xdr:from>
    <xdr:to>
      <xdr:col>24</xdr:col>
      <xdr:colOff>152400</xdr:colOff>
      <xdr:row>79</xdr:row>
      <xdr:rowOff>35395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7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11561</xdr:rowOff>
    </xdr:from>
    <xdr:ext cx="599010"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2013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64884</xdr:rowOff>
    </xdr:from>
    <xdr:to>
      <xdr:col>24</xdr:col>
      <xdr:colOff>152400</xdr:colOff>
      <xdr:row>71</xdr:row>
      <xdr:rowOff>64884</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237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84240</xdr:rowOff>
    </xdr:from>
    <xdr:to>
      <xdr:col>24</xdr:col>
      <xdr:colOff>63500</xdr:colOff>
      <xdr:row>78</xdr:row>
      <xdr:rowOff>139536</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57340"/>
          <a:ext cx="838200" cy="55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29139</xdr:rowOff>
    </xdr:from>
    <xdr:ext cx="534377"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0593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6262</xdr:rowOff>
    </xdr:from>
    <xdr:to>
      <xdr:col>24</xdr:col>
      <xdr:colOff>114300</xdr:colOff>
      <xdr:row>77</xdr:row>
      <xdr:rowOff>107862</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0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75781</xdr:rowOff>
    </xdr:from>
    <xdr:to>
      <xdr:col>19</xdr:col>
      <xdr:colOff>177800</xdr:colOff>
      <xdr:row>78</xdr:row>
      <xdr:rowOff>139536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2908300" y="13448881"/>
          <a:ext cx="889000" cy="63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10680</xdr:rowOff>
    </xdr:from>
    <xdr:to>
      <xdr:col>20</xdr:col>
      <xdr:colOff>38100</xdr:colOff>
      <xdr:row>77</xdr:row>
      <xdr:rowOff>112280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1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128807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30111" y="12987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75781</xdr:rowOff>
    </xdr:from>
    <xdr:to>
      <xdr:col>15</xdr:col>
      <xdr:colOff>50800</xdr:colOff>
      <xdr:row>78</xdr:row>
      <xdr:rowOff>138976</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flipV="1">
          <a:off x="2019300" y="13448881"/>
          <a:ext cx="889000" cy="63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161773</xdr:rowOff>
    </xdr:from>
    <xdr:to>
      <xdr:col>15</xdr:col>
      <xdr:colOff>101600</xdr:colOff>
      <xdr:row>77</xdr:row>
      <xdr:rowOff>91923</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191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108449</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41111" y="129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138976</xdr:rowOff>
    </xdr:from>
    <xdr:to>
      <xdr:col>10</xdr:col>
      <xdr:colOff>114300</xdr:colOff>
      <xdr:row>78</xdr:row>
      <xdr:rowOff>154026</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flipV="1">
          <a:off x="1130300" y="13512076"/>
          <a:ext cx="889000" cy="15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41008</xdr:rowOff>
    </xdr:from>
    <xdr:to>
      <xdr:col>10</xdr:col>
      <xdr:colOff>165100</xdr:colOff>
      <xdr:row>78</xdr:row>
      <xdr:rowOff>142608</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41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159135</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189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25781</xdr:rowOff>
    </xdr:from>
    <xdr:to>
      <xdr:col>6</xdr:col>
      <xdr:colOff>38100</xdr:colOff>
      <xdr:row>78</xdr:row>
      <xdr:rowOff>127381</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98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143908</xdr:rowOff>
    </xdr:from>
    <xdr:ext cx="534377"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63111" y="1317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33440</xdr:rowOff>
    </xdr:from>
    <xdr:to>
      <xdr:col>24</xdr:col>
      <xdr:colOff>114300</xdr:colOff>
      <xdr:row>78</xdr:row>
      <xdr:rowOff>135040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0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119817</xdr:rowOff>
    </xdr:from>
    <xdr:ext cx="534377"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2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88736</xdr:rowOff>
    </xdr:from>
    <xdr:to>
      <xdr:col>20</xdr:col>
      <xdr:colOff>38100</xdr:colOff>
      <xdr:row>79</xdr:row>
      <xdr:rowOff>18886</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6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10013</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562428" y="135545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24981</xdr:rowOff>
    </xdr:from>
    <xdr:to>
      <xdr:col>15</xdr:col>
      <xdr:colOff>101600</xdr:colOff>
      <xdr:row>78</xdr:row>
      <xdr:rowOff>126581</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39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117708</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641111" y="1349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88176</xdr:rowOff>
    </xdr:from>
    <xdr:to>
      <xdr:col>10</xdr:col>
      <xdr:colOff>165100</xdr:colOff>
      <xdr:row>79</xdr:row>
      <xdr:rowOff>18326</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6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9453</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784428" y="1355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103226</xdr:rowOff>
    </xdr:from>
    <xdr:to>
      <xdr:col>6</xdr:col>
      <xdr:colOff>38100</xdr:colOff>
      <xdr:row>79</xdr:row>
      <xdr:rowOff>33376</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76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24503</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895428" y="13569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00000000-0008-0000-06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53561</xdr:rowOff>
    </xdr:from>
    <xdr:to>
      <xdr:col>24</xdr:col>
      <xdr:colOff>62865</xdr:colOff>
      <xdr:row>99</xdr:row>
      <xdr:rowOff>60702</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4633595" y="15484061"/>
          <a:ext cx="1270" cy="1550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64529</xdr:rowOff>
    </xdr:from>
    <xdr:ext cx="534377" cy="259045"/>
    <xdr:sp macro="" textlink="">
      <xdr:nvSpPr>
        <xdr:cNvPr id="232" name="扶助費最小値テキスト">
          <a:extLst>
            <a:ext uri="{FF2B5EF4-FFF2-40B4-BE49-F238E27FC236}">
              <a16:creationId xmlns:a16="http://schemas.microsoft.com/office/drawing/2014/main" id="{00000000-0008-0000-0600-0000E8000000}"/>
            </a:ext>
          </a:extLst>
        </xdr:cNvPr>
        <xdr:cNvSpPr txBox="1"/>
      </xdr:nvSpPr>
      <xdr:spPr>
        <a:xfrm>
          <a:off x="4686300" y="17038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60702</xdr:rowOff>
    </xdr:from>
    <xdr:to>
      <xdr:col>24</xdr:col>
      <xdr:colOff>152400</xdr:colOff>
      <xdr:row>99</xdr:row>
      <xdr:rowOff>60702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70342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238</xdr:rowOff>
    </xdr:from>
    <xdr:ext cx="599010" cy="259045"/>
    <xdr:sp macro="" textlink="">
      <xdr:nvSpPr>
        <xdr:cNvPr id="234" name="扶助費最大値テキスト">
          <a:extLst>
            <a:ext uri="{FF2B5EF4-FFF2-40B4-BE49-F238E27FC236}">
              <a16:creationId xmlns:a16="http://schemas.microsoft.com/office/drawing/2014/main" id="{00000000-0008-0000-0600-0000EA000000}"/>
            </a:ext>
          </a:extLst>
        </xdr:cNvPr>
        <xdr:cNvSpPr txBox="1"/>
      </xdr:nvSpPr>
      <xdr:spPr>
        <a:xfrm>
          <a:off x="4686300" y="15259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53561</xdr:rowOff>
    </xdr:from>
    <xdr:to>
      <xdr:col>24</xdr:col>
      <xdr:colOff>152400</xdr:colOff>
      <xdr:row>90</xdr:row>
      <xdr:rowOff>53561</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548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148768</xdr:rowOff>
    </xdr:from>
    <xdr:to>
      <xdr:col>24</xdr:col>
      <xdr:colOff>63500</xdr:colOff>
      <xdr:row>94</xdr:row>
      <xdr:rowOff>89255</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3797300" y="16093618"/>
          <a:ext cx="838200" cy="1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5508</xdr:rowOff>
    </xdr:from>
    <xdr:ext cx="534377" cy="259045"/>
    <xdr:sp macro="" textlink="">
      <xdr:nvSpPr>
        <xdr:cNvPr id="237" name="扶助費平均値テキスト">
          <a:extLst>
            <a:ext uri="{FF2B5EF4-FFF2-40B4-BE49-F238E27FC236}">
              <a16:creationId xmlns:a16="http://schemas.microsoft.com/office/drawing/2014/main" id="{00000000-0008-0000-0600-0000ED000000}"/>
            </a:ext>
          </a:extLst>
        </xdr:cNvPr>
        <xdr:cNvSpPr txBox="1"/>
      </xdr:nvSpPr>
      <xdr:spPr>
        <a:xfrm>
          <a:off x="4686300" y="164647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27081</xdr:rowOff>
    </xdr:from>
    <xdr:to>
      <xdr:col>24</xdr:col>
      <xdr:colOff>114300</xdr:colOff>
      <xdr:row>96</xdr:row>
      <xdr:rowOff>128681</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4584700" y="16486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89255</xdr:rowOff>
    </xdr:from>
    <xdr:to>
      <xdr:col>19</xdr:col>
      <xdr:colOff>177800</xdr:colOff>
      <xdr:row>95</xdr:row>
      <xdr:rowOff>14895</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flipV="1">
          <a:off x="2908300" y="16205555"/>
          <a:ext cx="889000" cy="9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106665</xdr:rowOff>
    </xdr:from>
    <xdr:to>
      <xdr:col>20</xdr:col>
      <xdr:colOff>38100</xdr:colOff>
      <xdr:row>96</xdr:row>
      <xdr:rowOff>36815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3746500" y="1639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27942</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3530111" y="16487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14895</xdr:rowOff>
    </xdr:from>
    <xdr:to>
      <xdr:col>15</xdr:col>
      <xdr:colOff>50800</xdr:colOff>
      <xdr:row>95</xdr:row>
      <xdr:rowOff>68083</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019300" y="16302645"/>
          <a:ext cx="889000" cy="53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152963</xdr:rowOff>
    </xdr:from>
    <xdr:to>
      <xdr:col>15</xdr:col>
      <xdr:colOff>101600</xdr:colOff>
      <xdr:row>97</xdr:row>
      <xdr:rowOff>83113</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2857500" y="1661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74240</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641111" y="16704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68083</xdr:rowOff>
    </xdr:from>
    <xdr:to>
      <xdr:col>10</xdr:col>
      <xdr:colOff>114300</xdr:colOff>
      <xdr:row>95</xdr:row>
      <xdr:rowOff>116328</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flipV="1">
          <a:off x="1130300" y="16355833"/>
          <a:ext cx="889000" cy="48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69208</xdr:rowOff>
    </xdr:from>
    <xdr:to>
      <xdr:col>10</xdr:col>
      <xdr:colOff>165100</xdr:colOff>
      <xdr:row>97</xdr:row>
      <xdr:rowOff>170808</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968500" y="16699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161935</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752111" y="1679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77502</xdr:rowOff>
    </xdr:from>
    <xdr:to>
      <xdr:col>6</xdr:col>
      <xdr:colOff>38100</xdr:colOff>
      <xdr:row>98</xdr:row>
      <xdr:rowOff>7652</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079500" y="16708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170229</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863111" y="16800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97968</xdr:rowOff>
    </xdr:from>
    <xdr:to>
      <xdr:col>24</xdr:col>
      <xdr:colOff>114300</xdr:colOff>
      <xdr:row>94</xdr:row>
      <xdr:rowOff>28118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4584700" y="1604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92</xdr:row>
      <xdr:rowOff>120845</xdr:rowOff>
    </xdr:from>
    <xdr:ext cx="599010" cy="259045"/>
    <xdr:sp macro="" textlink="">
      <xdr:nvSpPr>
        <xdr:cNvPr id="256" name="扶助費該当値テキスト">
          <a:extLst>
            <a:ext uri="{FF2B5EF4-FFF2-40B4-BE49-F238E27FC236}">
              <a16:creationId xmlns:a16="http://schemas.microsoft.com/office/drawing/2014/main" id="{00000000-0008-0000-0600-000000010000}"/>
            </a:ext>
          </a:extLst>
        </xdr:cNvPr>
        <xdr:cNvSpPr txBox="1"/>
      </xdr:nvSpPr>
      <xdr:spPr>
        <a:xfrm>
          <a:off x="4686300" y="15894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38455</xdr:rowOff>
    </xdr:from>
    <xdr:to>
      <xdr:col>20</xdr:col>
      <xdr:colOff>38100</xdr:colOff>
      <xdr:row>94</xdr:row>
      <xdr:rowOff>140055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3746500" y="16154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156582</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3497795" y="15929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135545</xdr:rowOff>
    </xdr:from>
    <xdr:to>
      <xdr:col>15</xdr:col>
      <xdr:colOff>101600</xdr:colOff>
      <xdr:row>95</xdr:row>
      <xdr:rowOff>65695</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2857500" y="16251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82222</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2608795" y="16027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17283</xdr:rowOff>
    </xdr:from>
    <xdr:to>
      <xdr:col>10</xdr:col>
      <xdr:colOff>165100</xdr:colOff>
      <xdr:row>95</xdr:row>
      <xdr:rowOff>118883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968500" y="16305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135410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1752111" y="16080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65528</xdr:rowOff>
    </xdr:from>
    <xdr:to>
      <xdr:col>6</xdr:col>
      <xdr:colOff>38100</xdr:colOff>
      <xdr:row>95</xdr:row>
      <xdr:rowOff>167128</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079500" y="1635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12205</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863111" y="16128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31</xdr:row>
      <xdr:rowOff>21970</xdr:rowOff>
    </xdr:from>
    <xdr:ext cx="685572"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5918428" y="5336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65746</xdr:rowOff>
    </xdr:from>
    <xdr:to>
      <xdr:col>54</xdr:col>
      <xdr:colOff>189865</xdr:colOff>
      <xdr:row>39</xdr:row>
      <xdr:rowOff>5983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380696"/>
          <a:ext cx="1270" cy="13118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9810</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696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5983</xdr:rowOff>
    </xdr:from>
    <xdr:to>
      <xdr:col>55</xdr:col>
      <xdr:colOff>88900</xdr:colOff>
      <xdr:row>39</xdr:row>
      <xdr:rowOff>5983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692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12423</xdr:rowOff>
    </xdr:from>
    <xdr:ext cx="690189"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1559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65746</xdr:rowOff>
    </xdr:from>
    <xdr:to>
      <xdr:col>55</xdr:col>
      <xdr:colOff>88900</xdr:colOff>
      <xdr:row>31</xdr:row>
      <xdr:rowOff>65746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380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97421</xdr:rowOff>
    </xdr:from>
    <xdr:to>
      <xdr:col>55</xdr:col>
      <xdr:colOff>0</xdr:colOff>
      <xdr:row>38</xdr:row>
      <xdr:rowOff>103553</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6612521"/>
          <a:ext cx="838200" cy="6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34348</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377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11471</xdr:rowOff>
    </xdr:from>
    <xdr:to>
      <xdr:col>55</xdr:col>
      <xdr:colOff>50800</xdr:colOff>
      <xdr:row>38</xdr:row>
      <xdr:rowOff>113071</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526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171370</xdr:rowOff>
    </xdr:from>
    <xdr:to>
      <xdr:col>50</xdr:col>
      <xdr:colOff>114300</xdr:colOff>
      <xdr:row>38</xdr:row>
      <xdr:rowOff>97421</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a:off x="8750300" y="6515020"/>
          <a:ext cx="889000" cy="9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31444</xdr:rowOff>
    </xdr:from>
    <xdr:to>
      <xdr:col>50</xdr:col>
      <xdr:colOff>165100</xdr:colOff>
      <xdr:row>38</xdr:row>
      <xdr:rowOff>133044</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5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149571</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321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171370</xdr:rowOff>
    </xdr:from>
    <xdr:to>
      <xdr:col>45</xdr:col>
      <xdr:colOff>177800</xdr:colOff>
      <xdr:row>38</xdr:row>
      <xdr:rowOff>141059</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flipV="1">
          <a:off x="7861300" y="6515020"/>
          <a:ext cx="889000" cy="141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78998</xdr:rowOff>
    </xdr:from>
    <xdr:to>
      <xdr:col>46</xdr:col>
      <xdr:colOff>38100</xdr:colOff>
      <xdr:row>38</xdr:row>
      <xdr:rowOff>9148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422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25675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197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141059</xdr:rowOff>
    </xdr:from>
    <xdr:to>
      <xdr:col>41</xdr:col>
      <xdr:colOff>50800</xdr:colOff>
      <xdr:row>38</xdr:row>
      <xdr:rowOff>151263</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656159"/>
          <a:ext cx="889000" cy="1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110164</xdr:rowOff>
    </xdr:from>
    <xdr:to>
      <xdr:col>41</xdr:col>
      <xdr:colOff>101600</xdr:colOff>
      <xdr:row>39</xdr:row>
      <xdr:rowOff>40314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25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31441</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1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112885</xdr:rowOff>
    </xdr:from>
    <xdr:to>
      <xdr:col>36</xdr:col>
      <xdr:colOff>165100</xdr:colOff>
      <xdr:row>39</xdr:row>
      <xdr:rowOff>43035</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34162</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720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52753</xdr:rowOff>
    </xdr:from>
    <xdr:to>
      <xdr:col>55</xdr:col>
      <xdr:colOff>50800</xdr:colOff>
      <xdr:row>38</xdr:row>
      <xdr:rowOff>154353</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56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161348</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65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46621</xdr:rowOff>
    </xdr:from>
    <xdr:to>
      <xdr:col>50</xdr:col>
      <xdr:colOff>165100</xdr:colOff>
      <xdr:row>38</xdr:row>
      <xdr:rowOff>148221</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561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139348</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6654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120570</xdr:rowOff>
    </xdr:from>
    <xdr:to>
      <xdr:col>46</xdr:col>
      <xdr:colOff>38100</xdr:colOff>
      <xdr:row>38</xdr:row>
      <xdr:rowOff>50719</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46422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38</xdr:row>
      <xdr:rowOff>41847</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6556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90259</xdr:rowOff>
    </xdr:from>
    <xdr:to>
      <xdr:col>41</xdr:col>
      <xdr:colOff>101600</xdr:colOff>
      <xdr:row>39</xdr:row>
      <xdr:rowOff>20409</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605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37</xdr:row>
      <xdr:rowOff>36935</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63805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100463</xdr:rowOff>
    </xdr:from>
    <xdr:to>
      <xdr:col>36</xdr:col>
      <xdr:colOff>165100</xdr:colOff>
      <xdr:row>39</xdr:row>
      <xdr:rowOff>30613</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615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47140</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390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21970</xdr:rowOff>
    </xdr:from>
    <xdr:ext cx="685572"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a:extLst>
            <a:ext uri="{FF2B5EF4-FFF2-40B4-BE49-F238E27FC236}">
              <a16:creationId xmlns:a16="http://schemas.microsoft.com/office/drawing/2014/main" id="{00000000-0008-0000-06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36896</xdr:rowOff>
    </xdr:from>
    <xdr:to>
      <xdr:col>54</xdr:col>
      <xdr:colOff>189865</xdr:colOff>
      <xdr:row>59</xdr:row>
      <xdr:rowOff>59898</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10475595" y="8609396"/>
          <a:ext cx="1270" cy="1566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63725</xdr:rowOff>
    </xdr:from>
    <xdr:ext cx="534377" cy="259045"/>
    <xdr:sp macro="" textlink="">
      <xdr:nvSpPr>
        <xdr:cNvPr id="350" name="普通建設事業費最小値テキスト">
          <a:extLst>
            <a:ext uri="{FF2B5EF4-FFF2-40B4-BE49-F238E27FC236}">
              <a16:creationId xmlns:a16="http://schemas.microsoft.com/office/drawing/2014/main" id="{00000000-0008-0000-0600-00005E010000}"/>
            </a:ext>
          </a:extLst>
        </xdr:cNvPr>
        <xdr:cNvSpPr txBox="1"/>
      </xdr:nvSpPr>
      <xdr:spPr>
        <a:xfrm>
          <a:off x="10528300" y="10179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59898</xdr:rowOff>
    </xdr:from>
    <xdr:to>
      <xdr:col>55</xdr:col>
      <xdr:colOff>88900</xdr:colOff>
      <xdr:row>59</xdr:row>
      <xdr:rowOff>59898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10175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155023</xdr:rowOff>
    </xdr:from>
    <xdr:ext cx="690189" cy="259045"/>
    <xdr:sp macro="" textlink="">
      <xdr:nvSpPr>
        <xdr:cNvPr id="352" name="普通建設事業費最大値テキスト">
          <a:extLst>
            <a:ext uri="{FF2B5EF4-FFF2-40B4-BE49-F238E27FC236}">
              <a16:creationId xmlns:a16="http://schemas.microsoft.com/office/drawing/2014/main" id="{00000000-0008-0000-0600-000060010000}"/>
            </a:ext>
          </a:extLst>
        </xdr:cNvPr>
        <xdr:cNvSpPr txBox="1"/>
      </xdr:nvSpPr>
      <xdr:spPr>
        <a:xfrm>
          <a:off x="10528300" y="83846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1,474,439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36896</xdr:rowOff>
    </xdr:from>
    <xdr:to>
      <xdr:col>55</xdr:col>
      <xdr:colOff>88900</xdr:colOff>
      <xdr:row>50</xdr:row>
      <xdr:rowOff>36896</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10388600" y="8609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157269</xdr:rowOff>
    </xdr:from>
    <xdr:to>
      <xdr:col>55</xdr:col>
      <xdr:colOff>0</xdr:colOff>
      <xdr:row>58</xdr:row>
      <xdr:rowOff>34025</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9639300" y="9929919"/>
          <a:ext cx="838200" cy="48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111038</xdr:rowOff>
    </xdr:from>
    <xdr:ext cx="599010" cy="259045"/>
    <xdr:sp macro="" textlink="">
      <xdr:nvSpPr>
        <xdr:cNvPr id="355" name="普通建設事業費平均値テキスト">
          <a:extLst>
            <a:ext uri="{FF2B5EF4-FFF2-40B4-BE49-F238E27FC236}">
              <a16:creationId xmlns:a16="http://schemas.microsoft.com/office/drawing/2014/main" id="{00000000-0008-0000-0600-000063010000}"/>
            </a:ext>
          </a:extLst>
        </xdr:cNvPr>
        <xdr:cNvSpPr txBox="1"/>
      </xdr:nvSpPr>
      <xdr:spPr>
        <a:xfrm>
          <a:off x="10528300" y="97122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278,179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88161</xdr:rowOff>
    </xdr:from>
    <xdr:to>
      <xdr:col>55</xdr:col>
      <xdr:colOff>50800</xdr:colOff>
      <xdr:row>58</xdr:row>
      <xdr:rowOff>18311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10426700" y="9860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155949</xdr:rowOff>
    </xdr:from>
    <xdr:to>
      <xdr:col>50</xdr:col>
      <xdr:colOff>114300</xdr:colOff>
      <xdr:row>57</xdr:row>
      <xdr:rowOff>157269</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a:off x="8750300" y="9928599"/>
          <a:ext cx="889000" cy="1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31721</xdr:rowOff>
    </xdr:from>
    <xdr:to>
      <xdr:col>50</xdr:col>
      <xdr:colOff>165100</xdr:colOff>
      <xdr:row>57</xdr:row>
      <xdr:rowOff>133321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9588500" y="98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149848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339795" y="957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155949</xdr:rowOff>
    </xdr:from>
    <xdr:to>
      <xdr:col>45</xdr:col>
      <xdr:colOff>177800</xdr:colOff>
      <xdr:row>58</xdr:row>
      <xdr:rowOff>52580</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7861300" y="9928599"/>
          <a:ext cx="889000" cy="68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104017</xdr:rowOff>
    </xdr:from>
    <xdr:to>
      <xdr:col>46</xdr:col>
      <xdr:colOff>38100</xdr:colOff>
      <xdr:row>58</xdr:row>
      <xdr:rowOff>34167</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8699500" y="9876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50694</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50795" y="965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52580</xdr:rowOff>
    </xdr:from>
    <xdr:to>
      <xdr:col>41</xdr:col>
      <xdr:colOff>50800</xdr:colOff>
      <xdr:row>58</xdr:row>
      <xdr:rowOff>71288</xdr:rowOff>
    </xdr:to>
    <xdr:cxnSp macro="">
      <xdr:nvCxnSpPr>
        <xdr:cNvPr id="363" name="直線コネクタ 362">
          <a:extLst>
            <a:ext uri="{FF2B5EF4-FFF2-40B4-BE49-F238E27FC236}">
              <a16:creationId xmlns:a16="http://schemas.microsoft.com/office/drawing/2014/main" id="{00000000-0008-0000-0600-00006B010000}"/>
            </a:ext>
          </a:extLst>
        </xdr:cNvPr>
        <xdr:cNvCxnSpPr/>
      </xdr:nvCxnSpPr>
      <xdr:spPr>
        <a:xfrm flipV="1">
          <a:off x="6972300" y="9996680"/>
          <a:ext cx="889000" cy="18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82083</xdr:rowOff>
    </xdr:from>
    <xdr:to>
      <xdr:col>41</xdr:col>
      <xdr:colOff>101600</xdr:colOff>
      <xdr:row>59</xdr:row>
      <xdr:rowOff>12233</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7810500" y="10026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59</xdr:row>
      <xdr:rowOff>3360</xdr:rowOff>
    </xdr:from>
    <xdr:ext cx="59901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561795" y="10118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94572</xdr:rowOff>
    </xdr:from>
    <xdr:to>
      <xdr:col>36</xdr:col>
      <xdr:colOff>165100</xdr:colOff>
      <xdr:row>59</xdr:row>
      <xdr:rowOff>24722</xdr:rowOff>
    </xdr:to>
    <xdr:sp macro="" textlink="">
      <xdr:nvSpPr>
        <xdr:cNvPr id="366" name="フローチャート: 判断 365">
          <a:extLst>
            <a:ext uri="{FF2B5EF4-FFF2-40B4-BE49-F238E27FC236}">
              <a16:creationId xmlns:a16="http://schemas.microsoft.com/office/drawing/2014/main" id="{00000000-0008-0000-0600-00006E010000}"/>
            </a:ext>
          </a:extLst>
        </xdr:cNvPr>
        <xdr:cNvSpPr/>
      </xdr:nvSpPr>
      <xdr:spPr>
        <a:xfrm>
          <a:off x="6921500" y="100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59</xdr:row>
      <xdr:rowOff>15849</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672795" y="101313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154675</xdr:rowOff>
    </xdr:from>
    <xdr:to>
      <xdr:col>55</xdr:col>
      <xdr:colOff>50800</xdr:colOff>
      <xdr:row>58</xdr:row>
      <xdr:rowOff>84825</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10426700" y="992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133102</xdr:rowOff>
    </xdr:from>
    <xdr:ext cx="599010" cy="259045"/>
    <xdr:sp macro="" textlink="">
      <xdr:nvSpPr>
        <xdr:cNvPr id="374" name="普通建設事業費該当値テキスト">
          <a:extLst>
            <a:ext uri="{FF2B5EF4-FFF2-40B4-BE49-F238E27FC236}">
              <a16:creationId xmlns:a16="http://schemas.microsoft.com/office/drawing/2014/main" id="{00000000-0008-0000-0600-000076010000}"/>
            </a:ext>
          </a:extLst>
        </xdr:cNvPr>
        <xdr:cNvSpPr txBox="1"/>
      </xdr:nvSpPr>
      <xdr:spPr>
        <a:xfrm>
          <a:off x="10528300" y="9905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106469</xdr:rowOff>
    </xdr:from>
    <xdr:to>
      <xdr:col>50</xdr:col>
      <xdr:colOff>165100</xdr:colOff>
      <xdr:row>58</xdr:row>
      <xdr:rowOff>36619</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9588500" y="987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27746</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339795" y="99718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105149</xdr:rowOff>
    </xdr:from>
    <xdr:to>
      <xdr:col>46</xdr:col>
      <xdr:colOff>38100</xdr:colOff>
      <xdr:row>58</xdr:row>
      <xdr:rowOff>35299</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8699500" y="987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26426</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8450795" y="9970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1780</xdr:rowOff>
    </xdr:from>
    <xdr:to>
      <xdr:col>41</xdr:col>
      <xdr:colOff>101600</xdr:colOff>
      <xdr:row>58</xdr:row>
      <xdr:rowOff>103380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7810500" y="994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119907</xdr:rowOff>
    </xdr:from>
    <xdr:ext cx="599010"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7561795" y="9721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20488</xdr:rowOff>
    </xdr:from>
    <xdr:to>
      <xdr:col>36</xdr:col>
      <xdr:colOff>165100</xdr:colOff>
      <xdr:row>58</xdr:row>
      <xdr:rowOff>122088</xdr:rowOff>
    </xdr:to>
    <xdr:sp macro="" textlink="">
      <xdr:nvSpPr>
        <xdr:cNvPr id="381" name="楕円 380">
          <a:extLst>
            <a:ext uri="{FF2B5EF4-FFF2-40B4-BE49-F238E27FC236}">
              <a16:creationId xmlns:a16="http://schemas.microsoft.com/office/drawing/2014/main" id="{00000000-0008-0000-0600-00007D010000}"/>
            </a:ext>
          </a:extLst>
        </xdr:cNvPr>
        <xdr:cNvSpPr/>
      </xdr:nvSpPr>
      <xdr:spPr>
        <a:xfrm>
          <a:off x="6921500" y="9964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138615</xdr:rowOff>
    </xdr:from>
    <xdr:ext cx="599010"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672795" y="9739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6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2" name="テキスト ボックス 401">
          <a:extLst>
            <a:ext uri="{FF2B5EF4-FFF2-40B4-BE49-F238E27FC236}">
              <a16:creationId xmlns:a16="http://schemas.microsoft.com/office/drawing/2014/main" id="{00000000-0008-0000-0600-000092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普通建設事業費 （ うち新規整備　）グラフ枠">
          <a:extLst>
            <a:ext uri="{FF2B5EF4-FFF2-40B4-BE49-F238E27FC236}">
              <a16:creationId xmlns:a16="http://schemas.microsoft.com/office/drawing/2014/main" id="{00000000-0008-0000-0600-00009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144007</xdr:rowOff>
    </xdr:from>
    <xdr:to>
      <xdr:col>54</xdr:col>
      <xdr:colOff>189865</xdr:colOff>
      <xdr:row>79</xdr:row>
      <xdr:rowOff>44450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10475595" y="12145507"/>
          <a:ext cx="1270" cy="1443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7" name="普通建設事業費 （ うち新規整備　）最小値テキスト">
          <a:extLst>
            <a:ext uri="{FF2B5EF4-FFF2-40B4-BE49-F238E27FC236}">
              <a16:creationId xmlns:a16="http://schemas.microsoft.com/office/drawing/2014/main" id="{00000000-0008-0000-0600-00009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90684</xdr:rowOff>
    </xdr:from>
    <xdr:ext cx="690189" cy="259045"/>
    <xdr:sp macro="" textlink="">
      <xdr:nvSpPr>
        <xdr:cNvPr id="409" name="普通建設事業費 （ うち新規整備　）最大値テキスト">
          <a:extLst>
            <a:ext uri="{FF2B5EF4-FFF2-40B4-BE49-F238E27FC236}">
              <a16:creationId xmlns:a16="http://schemas.microsoft.com/office/drawing/2014/main" id="{00000000-0008-0000-0600-000099010000}"/>
            </a:ext>
          </a:extLst>
        </xdr:cNvPr>
        <xdr:cNvSpPr txBox="1"/>
      </xdr:nvSpPr>
      <xdr:spPr>
        <a:xfrm>
          <a:off x="10528300" y="1192073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1,136,608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144007</xdr:rowOff>
    </xdr:from>
    <xdr:to>
      <xdr:col>55</xdr:col>
      <xdr:colOff>88900</xdr:colOff>
      <xdr:row>70</xdr:row>
      <xdr:rowOff>144007</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10388600" y="12145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19924</xdr:rowOff>
    </xdr:from>
    <xdr:to>
      <xdr:col>55</xdr:col>
      <xdr:colOff>0</xdr:colOff>
      <xdr:row>79</xdr:row>
      <xdr:rowOff>28558</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9639300" y="13564474"/>
          <a:ext cx="8382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48798</xdr:rowOff>
    </xdr:from>
    <xdr:ext cx="599010" cy="259045"/>
    <xdr:sp macro="" textlink="">
      <xdr:nvSpPr>
        <xdr:cNvPr id="412" name="普通建設事業費 （ うち新規整備　）平均値テキスト">
          <a:extLst>
            <a:ext uri="{FF2B5EF4-FFF2-40B4-BE49-F238E27FC236}">
              <a16:creationId xmlns:a16="http://schemas.microsoft.com/office/drawing/2014/main" id="{00000000-0008-0000-0600-00009C010000}"/>
            </a:ext>
          </a:extLst>
        </xdr:cNvPr>
        <xdr:cNvSpPr txBox="1"/>
      </xdr:nvSpPr>
      <xdr:spPr>
        <a:xfrm>
          <a:off x="10528300" y="1325044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25921</xdr:rowOff>
    </xdr:from>
    <xdr:to>
      <xdr:col>55</xdr:col>
      <xdr:colOff>50800</xdr:colOff>
      <xdr:row>78</xdr:row>
      <xdr:rowOff>127521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10426700" y="13399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163113</xdr:rowOff>
    </xdr:from>
    <xdr:to>
      <xdr:col>50</xdr:col>
      <xdr:colOff>114300</xdr:colOff>
      <xdr:row>79</xdr:row>
      <xdr:rowOff>19924</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a:off x="8750300" y="13536213"/>
          <a:ext cx="889000" cy="2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11705</xdr:rowOff>
    </xdr:from>
    <xdr:to>
      <xdr:col>50</xdr:col>
      <xdr:colOff>165100</xdr:colOff>
      <xdr:row>78</xdr:row>
      <xdr:rowOff>113305</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9588500" y="1338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129832</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339795" y="1316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163113</xdr:rowOff>
    </xdr:from>
    <xdr:to>
      <xdr:col>45</xdr:col>
      <xdr:colOff>177800</xdr:colOff>
      <xdr:row>79</xdr:row>
      <xdr:rowOff>25578</xdr:rowOff>
    </xdr:to>
    <xdr:cxnSp macro="">
      <xdr:nvCxnSpPr>
        <xdr:cNvPr id="417" name="直線コネクタ 416">
          <a:extLst>
            <a:ext uri="{FF2B5EF4-FFF2-40B4-BE49-F238E27FC236}">
              <a16:creationId xmlns:a16="http://schemas.microsoft.com/office/drawing/2014/main" id="{00000000-0008-0000-0600-0000A1010000}"/>
            </a:ext>
          </a:extLst>
        </xdr:cNvPr>
        <xdr:cNvCxnSpPr/>
      </xdr:nvCxnSpPr>
      <xdr:spPr>
        <a:xfrm flipV="1">
          <a:off x="7861300" y="13536213"/>
          <a:ext cx="889000" cy="33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68518</xdr:rowOff>
    </xdr:from>
    <xdr:to>
      <xdr:col>46</xdr:col>
      <xdr:colOff>38100</xdr:colOff>
      <xdr:row>78</xdr:row>
      <xdr:rowOff>170118</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8699500" y="1344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15195</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21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11097</xdr:rowOff>
    </xdr:from>
    <xdr:to>
      <xdr:col>41</xdr:col>
      <xdr:colOff>50800</xdr:colOff>
      <xdr:row>79</xdr:row>
      <xdr:rowOff>25578</xdr:rowOff>
    </xdr:to>
    <xdr:cxnSp macro="">
      <xdr:nvCxnSpPr>
        <xdr:cNvPr id="420" name="直線コネクタ 419">
          <a:extLst>
            <a:ext uri="{FF2B5EF4-FFF2-40B4-BE49-F238E27FC236}">
              <a16:creationId xmlns:a16="http://schemas.microsoft.com/office/drawing/2014/main" id="{00000000-0008-0000-0600-0000A4010000}"/>
            </a:ext>
          </a:extLst>
        </xdr:cNvPr>
        <xdr:cNvCxnSpPr/>
      </xdr:nvCxnSpPr>
      <xdr:spPr>
        <a:xfrm>
          <a:off x="6972300" y="13555647"/>
          <a:ext cx="889000" cy="14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113770</xdr:rowOff>
    </xdr:from>
    <xdr:to>
      <xdr:col>41</xdr:col>
      <xdr:colOff>101600</xdr:colOff>
      <xdr:row>79</xdr:row>
      <xdr:rowOff>43920</xdr:rowOff>
    </xdr:to>
    <xdr:sp macro="" textlink="">
      <xdr:nvSpPr>
        <xdr:cNvPr id="421" name="フローチャート: 判断 420">
          <a:extLst>
            <a:ext uri="{FF2B5EF4-FFF2-40B4-BE49-F238E27FC236}">
              <a16:creationId xmlns:a16="http://schemas.microsoft.com/office/drawing/2014/main" id="{00000000-0008-0000-0600-0000A5010000}"/>
            </a:ext>
          </a:extLst>
        </xdr:cNvPr>
        <xdr:cNvSpPr/>
      </xdr:nvSpPr>
      <xdr:spPr>
        <a:xfrm>
          <a:off x="7810500" y="1348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60447</xdr:rowOff>
    </xdr:from>
    <xdr:ext cx="534377"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594111" y="13262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120520</xdr:rowOff>
    </xdr:from>
    <xdr:to>
      <xdr:col>36</xdr:col>
      <xdr:colOff>165100</xdr:colOff>
      <xdr:row>79</xdr:row>
      <xdr:rowOff>50670</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6921500" y="1349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67197</xdr:rowOff>
    </xdr:from>
    <xdr:ext cx="534377"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6705111" y="1326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149208</xdr:rowOff>
    </xdr:from>
    <xdr:to>
      <xdr:col>55</xdr:col>
      <xdr:colOff>50800</xdr:colOff>
      <xdr:row>79</xdr:row>
      <xdr:rowOff>79358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10426700" y="1352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64135</xdr:rowOff>
    </xdr:from>
    <xdr:ext cx="534377" cy="259045"/>
    <xdr:sp macro="" textlink="">
      <xdr:nvSpPr>
        <xdr:cNvPr id="431" name="普通建設事業費 （ うち新規整備　）該当値テキスト">
          <a:extLst>
            <a:ext uri="{FF2B5EF4-FFF2-40B4-BE49-F238E27FC236}">
              <a16:creationId xmlns:a16="http://schemas.microsoft.com/office/drawing/2014/main" id="{00000000-0008-0000-0600-0000AF010000}"/>
            </a:ext>
          </a:extLst>
        </xdr:cNvPr>
        <xdr:cNvSpPr txBox="1"/>
      </xdr:nvSpPr>
      <xdr:spPr>
        <a:xfrm>
          <a:off x="10528300" y="1343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140574</xdr:rowOff>
    </xdr:from>
    <xdr:to>
      <xdr:col>50</xdr:col>
      <xdr:colOff>165100</xdr:colOff>
      <xdr:row>79</xdr:row>
      <xdr:rowOff>70724</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9588500" y="13513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61851</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9372111" y="1360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112313</xdr:rowOff>
    </xdr:from>
    <xdr:to>
      <xdr:col>46</xdr:col>
      <xdr:colOff>38100</xdr:colOff>
      <xdr:row>79</xdr:row>
      <xdr:rowOff>42463</xdr:rowOff>
    </xdr:to>
    <xdr:sp macro="" textlink="">
      <xdr:nvSpPr>
        <xdr:cNvPr id="434" name="楕円 433">
          <a:extLst>
            <a:ext uri="{FF2B5EF4-FFF2-40B4-BE49-F238E27FC236}">
              <a16:creationId xmlns:a16="http://schemas.microsoft.com/office/drawing/2014/main" id="{00000000-0008-0000-0600-0000B2010000}"/>
            </a:ext>
          </a:extLst>
        </xdr:cNvPr>
        <xdr:cNvSpPr/>
      </xdr:nvSpPr>
      <xdr:spPr>
        <a:xfrm>
          <a:off x="8699500" y="134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33590</xdr:rowOff>
    </xdr:from>
    <xdr:ext cx="534377"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8483111" y="13578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146228</xdr:rowOff>
    </xdr:from>
    <xdr:to>
      <xdr:col>41</xdr:col>
      <xdr:colOff>101600</xdr:colOff>
      <xdr:row>79</xdr:row>
      <xdr:rowOff>76378</xdr:rowOff>
    </xdr:to>
    <xdr:sp macro="" textlink="">
      <xdr:nvSpPr>
        <xdr:cNvPr id="436" name="楕円 435">
          <a:extLst>
            <a:ext uri="{FF2B5EF4-FFF2-40B4-BE49-F238E27FC236}">
              <a16:creationId xmlns:a16="http://schemas.microsoft.com/office/drawing/2014/main" id="{00000000-0008-0000-0600-0000B4010000}"/>
            </a:ext>
          </a:extLst>
        </xdr:cNvPr>
        <xdr:cNvSpPr/>
      </xdr:nvSpPr>
      <xdr:spPr>
        <a:xfrm>
          <a:off x="7810500" y="1351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67505</xdr:rowOff>
    </xdr:from>
    <xdr:ext cx="534377"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7594111" y="13612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131747</xdr:rowOff>
    </xdr:from>
    <xdr:to>
      <xdr:col>36</xdr:col>
      <xdr:colOff>165100</xdr:colOff>
      <xdr:row>79</xdr:row>
      <xdr:rowOff>61897</xdr:rowOff>
    </xdr:to>
    <xdr:sp macro="" textlink="">
      <xdr:nvSpPr>
        <xdr:cNvPr id="438" name="楕円 437">
          <a:extLst>
            <a:ext uri="{FF2B5EF4-FFF2-40B4-BE49-F238E27FC236}">
              <a16:creationId xmlns:a16="http://schemas.microsoft.com/office/drawing/2014/main" id="{00000000-0008-0000-0600-0000B6010000}"/>
            </a:ext>
          </a:extLst>
        </xdr:cNvPr>
        <xdr:cNvSpPr/>
      </xdr:nvSpPr>
      <xdr:spPr>
        <a:xfrm>
          <a:off x="6921500" y="13504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53024</xdr:rowOff>
    </xdr:from>
    <xdr:ext cx="534377"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705111" y="13597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a:extLst>
            <a:ext uri="{FF2B5EF4-FFF2-40B4-BE49-F238E27FC236}">
              <a16:creationId xmlns:a16="http://schemas.microsoft.com/office/drawing/2014/main" id="{00000000-0008-0000-0600-0000B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600-0000B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600-0000B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普通建設事業費 （ うち更新整備　）グラフ枠">
          <a:extLst>
            <a:ext uri="{FF2B5EF4-FFF2-40B4-BE49-F238E27FC236}">
              <a16:creationId xmlns:a16="http://schemas.microsoft.com/office/drawing/2014/main" id="{00000000-0008-0000-06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105699</xdr:rowOff>
    </xdr:from>
    <xdr:to>
      <xdr:col>54</xdr:col>
      <xdr:colOff>189865</xdr:colOff>
      <xdr:row>99</xdr:row>
      <xdr:rowOff>38652</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10475595" y="15536199"/>
          <a:ext cx="1270" cy="1476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42479</xdr:rowOff>
    </xdr:from>
    <xdr:ext cx="469744" cy="259045"/>
    <xdr:sp macro="" textlink="">
      <xdr:nvSpPr>
        <xdr:cNvPr id="464" name="普通建設事業費 （ うち更新整備　）最小値テキスト">
          <a:extLst>
            <a:ext uri="{FF2B5EF4-FFF2-40B4-BE49-F238E27FC236}">
              <a16:creationId xmlns:a16="http://schemas.microsoft.com/office/drawing/2014/main" id="{00000000-0008-0000-0600-0000D0010000}"/>
            </a:ext>
          </a:extLst>
        </xdr:cNvPr>
        <xdr:cNvSpPr txBox="1"/>
      </xdr:nvSpPr>
      <xdr:spPr>
        <a:xfrm>
          <a:off x="10528300" y="17016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38652</xdr:rowOff>
    </xdr:from>
    <xdr:to>
      <xdr:col>55</xdr:col>
      <xdr:colOff>88900</xdr:colOff>
      <xdr:row>99</xdr:row>
      <xdr:rowOff>38652</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10388600" y="17012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52376</xdr:rowOff>
    </xdr:from>
    <xdr:ext cx="599010" cy="259045"/>
    <xdr:sp macro="" textlink="">
      <xdr:nvSpPr>
        <xdr:cNvPr id="466" name="普通建設事業費 （ うち更新整備　）最大値テキスト">
          <a:extLst>
            <a:ext uri="{FF2B5EF4-FFF2-40B4-BE49-F238E27FC236}">
              <a16:creationId xmlns:a16="http://schemas.microsoft.com/office/drawing/2014/main" id="{00000000-0008-0000-0600-0000D2010000}"/>
            </a:ext>
          </a:extLst>
        </xdr:cNvPr>
        <xdr:cNvSpPr txBox="1"/>
      </xdr:nvSpPr>
      <xdr:spPr>
        <a:xfrm>
          <a:off x="10528300" y="15311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105699</xdr:rowOff>
    </xdr:from>
    <xdr:to>
      <xdr:col>55</xdr:col>
      <xdr:colOff>88900</xdr:colOff>
      <xdr:row>90</xdr:row>
      <xdr:rowOff>105699</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a:off x="10388600" y="15536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99535</xdr:rowOff>
    </xdr:from>
    <xdr:to>
      <xdr:col>55</xdr:col>
      <xdr:colOff>0</xdr:colOff>
      <xdr:row>95</xdr:row>
      <xdr:rowOff>60517</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a:off x="9639300" y="16215835"/>
          <a:ext cx="838200" cy="13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164940</xdr:rowOff>
    </xdr:from>
    <xdr:ext cx="599010" cy="259045"/>
    <xdr:sp macro="" textlink="">
      <xdr:nvSpPr>
        <xdr:cNvPr id="469" name="普通建設事業費 （ うち更新整備　）平均値テキスト">
          <a:extLst>
            <a:ext uri="{FF2B5EF4-FFF2-40B4-BE49-F238E27FC236}">
              <a16:creationId xmlns:a16="http://schemas.microsoft.com/office/drawing/2014/main" id="{00000000-0008-0000-0600-0000D5010000}"/>
            </a:ext>
          </a:extLst>
        </xdr:cNvPr>
        <xdr:cNvSpPr txBox="1"/>
      </xdr:nvSpPr>
      <xdr:spPr>
        <a:xfrm>
          <a:off x="10528300" y="164526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15063</xdr:rowOff>
    </xdr:from>
    <xdr:to>
      <xdr:col>55</xdr:col>
      <xdr:colOff>50800</xdr:colOff>
      <xdr:row>96</xdr:row>
      <xdr:rowOff>116663</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10426700" y="16474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99535</xdr:rowOff>
    </xdr:from>
    <xdr:to>
      <xdr:col>50</xdr:col>
      <xdr:colOff>114300</xdr:colOff>
      <xdr:row>95</xdr:row>
      <xdr:rowOff>52752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flipV="1">
          <a:off x="8750300" y="16215835"/>
          <a:ext cx="889000" cy="12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94</xdr:row>
      <xdr:rowOff>128730</xdr:rowOff>
    </xdr:from>
    <xdr:to>
      <xdr:col>50</xdr:col>
      <xdr:colOff>165100</xdr:colOff>
      <xdr:row>95</xdr:row>
      <xdr:rowOff>58880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9588500" y="1624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50007</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39795" y="163377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52752</xdr:rowOff>
    </xdr:from>
    <xdr:to>
      <xdr:col>45</xdr:col>
      <xdr:colOff>177800</xdr:colOff>
      <xdr:row>96</xdr:row>
      <xdr:rowOff>9128</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flipV="1">
          <a:off x="7861300" y="16340502"/>
          <a:ext cx="889000" cy="1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73104</xdr:rowOff>
    </xdr:from>
    <xdr:to>
      <xdr:col>46</xdr:col>
      <xdr:colOff>38100</xdr:colOff>
      <xdr:row>96</xdr:row>
      <xdr:rowOff>3254</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8699500" y="16360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165831</xdr:rowOff>
    </xdr:from>
    <xdr:ext cx="59901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450795" y="16453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9128</xdr:rowOff>
    </xdr:from>
    <xdr:to>
      <xdr:col>41</xdr:col>
      <xdr:colOff>50800</xdr:colOff>
      <xdr:row>97</xdr:row>
      <xdr:rowOff>51338</xdr:rowOff>
    </xdr:to>
    <xdr:cxnSp macro="">
      <xdr:nvCxnSpPr>
        <xdr:cNvPr id="477" name="直線コネクタ 476">
          <a:extLst>
            <a:ext uri="{FF2B5EF4-FFF2-40B4-BE49-F238E27FC236}">
              <a16:creationId xmlns:a16="http://schemas.microsoft.com/office/drawing/2014/main" id="{00000000-0008-0000-0600-0000DD010000}"/>
            </a:ext>
          </a:extLst>
        </xdr:cNvPr>
        <xdr:cNvCxnSpPr/>
      </xdr:nvCxnSpPr>
      <xdr:spPr>
        <a:xfrm flipV="1">
          <a:off x="6972300" y="16468328"/>
          <a:ext cx="889000" cy="213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65305</xdr:rowOff>
    </xdr:from>
    <xdr:to>
      <xdr:col>41</xdr:col>
      <xdr:colOff>101600</xdr:colOff>
      <xdr:row>97</xdr:row>
      <xdr:rowOff>166905</xdr:rowOff>
    </xdr:to>
    <xdr:sp macro="" textlink="">
      <xdr:nvSpPr>
        <xdr:cNvPr id="478" name="フローチャート: 判断 477">
          <a:extLst>
            <a:ext uri="{FF2B5EF4-FFF2-40B4-BE49-F238E27FC236}">
              <a16:creationId xmlns:a16="http://schemas.microsoft.com/office/drawing/2014/main" id="{00000000-0008-0000-0600-0000DE010000}"/>
            </a:ext>
          </a:extLst>
        </xdr:cNvPr>
        <xdr:cNvSpPr/>
      </xdr:nvSpPr>
      <xdr:spPr>
        <a:xfrm>
          <a:off x="7810500" y="1669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158032</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594111" y="16788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92935</xdr:rowOff>
    </xdr:from>
    <xdr:to>
      <xdr:col>36</xdr:col>
      <xdr:colOff>165100</xdr:colOff>
      <xdr:row>98</xdr:row>
      <xdr:rowOff>23085</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6921500" y="1672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14212</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6705111" y="16816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9717</xdr:rowOff>
    </xdr:from>
    <xdr:to>
      <xdr:col>55</xdr:col>
      <xdr:colOff>50800</xdr:colOff>
      <xdr:row>95</xdr:row>
      <xdr:rowOff>111317</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10426700" y="1629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32594</xdr:rowOff>
    </xdr:from>
    <xdr:ext cx="599010" cy="259045"/>
    <xdr:sp macro="" textlink="">
      <xdr:nvSpPr>
        <xdr:cNvPr id="488" name="普通建設事業費 （ うち更新整備　）該当値テキスト">
          <a:extLst>
            <a:ext uri="{FF2B5EF4-FFF2-40B4-BE49-F238E27FC236}">
              <a16:creationId xmlns:a16="http://schemas.microsoft.com/office/drawing/2014/main" id="{00000000-0008-0000-0600-0000E8010000}"/>
            </a:ext>
          </a:extLst>
        </xdr:cNvPr>
        <xdr:cNvSpPr txBox="1"/>
      </xdr:nvSpPr>
      <xdr:spPr>
        <a:xfrm>
          <a:off x="10528300" y="16148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94</xdr:row>
      <xdr:rowOff>48735</xdr:rowOff>
    </xdr:from>
    <xdr:to>
      <xdr:col>50</xdr:col>
      <xdr:colOff>165100</xdr:colOff>
      <xdr:row>94</xdr:row>
      <xdr:rowOff>150335</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9588500" y="1616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92</xdr:row>
      <xdr:rowOff>166862</xdr:rowOff>
    </xdr:from>
    <xdr:ext cx="59901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9339795" y="159402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1952</xdr:rowOff>
    </xdr:from>
    <xdr:to>
      <xdr:col>46</xdr:col>
      <xdr:colOff>38100</xdr:colOff>
      <xdr:row>95</xdr:row>
      <xdr:rowOff>103552</xdr:rowOff>
    </xdr:to>
    <xdr:sp macro="" textlink="">
      <xdr:nvSpPr>
        <xdr:cNvPr id="491" name="楕円 490">
          <a:extLst>
            <a:ext uri="{FF2B5EF4-FFF2-40B4-BE49-F238E27FC236}">
              <a16:creationId xmlns:a16="http://schemas.microsoft.com/office/drawing/2014/main" id="{00000000-0008-0000-0600-0000EB010000}"/>
            </a:ext>
          </a:extLst>
        </xdr:cNvPr>
        <xdr:cNvSpPr/>
      </xdr:nvSpPr>
      <xdr:spPr>
        <a:xfrm>
          <a:off x="8699500" y="16289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93</xdr:row>
      <xdr:rowOff>120079</xdr:rowOff>
    </xdr:from>
    <xdr:ext cx="599010"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8450795" y="1606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129778</xdr:rowOff>
    </xdr:from>
    <xdr:to>
      <xdr:col>41</xdr:col>
      <xdr:colOff>101600</xdr:colOff>
      <xdr:row>96</xdr:row>
      <xdr:rowOff>59928</xdr:rowOff>
    </xdr:to>
    <xdr:sp macro="" textlink="">
      <xdr:nvSpPr>
        <xdr:cNvPr id="493" name="楕円 492">
          <a:extLst>
            <a:ext uri="{FF2B5EF4-FFF2-40B4-BE49-F238E27FC236}">
              <a16:creationId xmlns:a16="http://schemas.microsoft.com/office/drawing/2014/main" id="{00000000-0008-0000-0600-0000ED010000}"/>
            </a:ext>
          </a:extLst>
        </xdr:cNvPr>
        <xdr:cNvSpPr/>
      </xdr:nvSpPr>
      <xdr:spPr>
        <a:xfrm>
          <a:off x="7810500" y="164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76455</xdr:rowOff>
    </xdr:from>
    <xdr:ext cx="599010"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7561795" y="16192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538</xdr:rowOff>
    </xdr:from>
    <xdr:to>
      <xdr:col>36</xdr:col>
      <xdr:colOff>165100</xdr:colOff>
      <xdr:row>97</xdr:row>
      <xdr:rowOff>102138</xdr:rowOff>
    </xdr:to>
    <xdr:sp macro="" textlink="">
      <xdr:nvSpPr>
        <xdr:cNvPr id="495" name="楕円 494">
          <a:extLst>
            <a:ext uri="{FF2B5EF4-FFF2-40B4-BE49-F238E27FC236}">
              <a16:creationId xmlns:a16="http://schemas.microsoft.com/office/drawing/2014/main" id="{00000000-0008-0000-0600-0000EF010000}"/>
            </a:ext>
          </a:extLst>
        </xdr:cNvPr>
        <xdr:cNvSpPr/>
      </xdr:nvSpPr>
      <xdr:spPr>
        <a:xfrm>
          <a:off x="6921500" y="16631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118665</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6705111" y="16406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6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6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6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a:extLst>
            <a:ext uri="{FF2B5EF4-FFF2-40B4-BE49-F238E27FC236}">
              <a16:creationId xmlns:a16="http://schemas.microsoft.com/office/drawing/2014/main" id="{00000000-0008-0000-0600-000007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16706</xdr:rowOff>
    </xdr:from>
    <xdr:to>
      <xdr:col>85</xdr:col>
      <xdr:colOff>126364</xdr:colOff>
      <xdr:row>39</xdr:row>
      <xdr:rowOff>44450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6317595" y="5160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21" name="災害復旧事業費最小値テキスト">
          <a:extLst>
            <a:ext uri="{FF2B5EF4-FFF2-40B4-BE49-F238E27FC236}">
              <a16:creationId xmlns:a16="http://schemas.microsoft.com/office/drawing/2014/main" id="{00000000-0008-0000-0600-000009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134833</xdr:rowOff>
    </xdr:from>
    <xdr:ext cx="599010" cy="259045"/>
    <xdr:sp macro="" textlink="">
      <xdr:nvSpPr>
        <xdr:cNvPr id="523" name="災害復旧事業費最大値テキスト">
          <a:extLst>
            <a:ext uri="{FF2B5EF4-FFF2-40B4-BE49-F238E27FC236}">
              <a16:creationId xmlns:a16="http://schemas.microsoft.com/office/drawing/2014/main" id="{00000000-0008-0000-0600-00000B020000}"/>
            </a:ext>
          </a:extLst>
        </xdr:cNvPr>
        <xdr:cNvSpPr txBox="1"/>
      </xdr:nvSpPr>
      <xdr:spPr>
        <a:xfrm>
          <a:off x="16370300" y="4935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16706</xdr:rowOff>
    </xdr:from>
    <xdr:to>
      <xdr:col>86</xdr:col>
      <xdr:colOff>25400</xdr:colOff>
      <xdr:row>30</xdr:row>
      <xdr:rowOff>16706</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6230600" y="516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64715</xdr:rowOff>
    </xdr:from>
    <xdr:to>
      <xdr:col>85</xdr:col>
      <xdr:colOff>127000</xdr:colOff>
      <xdr:row>39</xdr:row>
      <xdr:rowOff>8198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flipV="1">
          <a:off x="15481300" y="6579815"/>
          <a:ext cx="838200" cy="1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18506</xdr:rowOff>
    </xdr:from>
    <xdr:ext cx="534377" cy="259045"/>
    <xdr:sp macro="" textlink="">
      <xdr:nvSpPr>
        <xdr:cNvPr id="526" name="災害復旧事業費平均値テキスト">
          <a:extLst>
            <a:ext uri="{FF2B5EF4-FFF2-40B4-BE49-F238E27FC236}">
              <a16:creationId xmlns:a16="http://schemas.microsoft.com/office/drawing/2014/main" id="{00000000-0008-0000-0600-00000E020000}"/>
            </a:ext>
          </a:extLst>
        </xdr:cNvPr>
        <xdr:cNvSpPr txBox="1"/>
      </xdr:nvSpPr>
      <xdr:spPr>
        <a:xfrm>
          <a:off x="16370300" y="65336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40079</xdr:rowOff>
    </xdr:from>
    <xdr:to>
      <xdr:col>85</xdr:col>
      <xdr:colOff>177800</xdr:colOff>
      <xdr:row>38</xdr:row>
      <xdr:rowOff>141679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6268700" y="6555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83525</xdr:rowOff>
    </xdr:from>
    <xdr:to>
      <xdr:col>81</xdr:col>
      <xdr:colOff>50800</xdr:colOff>
      <xdr:row>39</xdr:row>
      <xdr:rowOff>8198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4592300" y="6598625"/>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41301</xdr:rowOff>
    </xdr:from>
    <xdr:to>
      <xdr:col>81</xdr:col>
      <xdr:colOff>101600</xdr:colOff>
      <xdr:row>38</xdr:row>
      <xdr:rowOff>142901</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5430500" y="655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159429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14111" y="6331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83525</xdr:rowOff>
    </xdr:from>
    <xdr:to>
      <xdr:col>76</xdr:col>
      <xdr:colOff>114300</xdr:colOff>
      <xdr:row>38</xdr:row>
      <xdr:rowOff>142592</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flipV="1">
          <a:off x="13703300" y="6598625"/>
          <a:ext cx="889000" cy="5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44361</xdr:rowOff>
    </xdr:from>
    <xdr:to>
      <xdr:col>76</xdr:col>
      <xdr:colOff>165100</xdr:colOff>
      <xdr:row>38</xdr:row>
      <xdr:rowOff>145961</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4541500" y="6559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137088</xdr:rowOff>
    </xdr:from>
    <xdr:ext cx="534377"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325111" y="6652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157390</xdr:rowOff>
    </xdr:from>
    <xdr:to>
      <xdr:col>71</xdr:col>
      <xdr:colOff>177800</xdr:colOff>
      <xdr:row>38</xdr:row>
      <xdr:rowOff>142592</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a:off x="12814300" y="6501040"/>
          <a:ext cx="889000" cy="156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131721</xdr:rowOff>
    </xdr:from>
    <xdr:to>
      <xdr:col>72</xdr:col>
      <xdr:colOff>38100</xdr:colOff>
      <xdr:row>39</xdr:row>
      <xdr:rowOff>61871</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3652500" y="6646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52998</xdr:rowOff>
    </xdr:from>
    <xdr:ext cx="469744"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468428" y="673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128025</xdr:rowOff>
    </xdr:from>
    <xdr:to>
      <xdr:col>67</xdr:col>
      <xdr:colOff>101600</xdr:colOff>
      <xdr:row>39</xdr:row>
      <xdr:rowOff>58175</xdr:rowOff>
    </xdr:to>
    <xdr:sp macro="" textlink="">
      <xdr:nvSpPr>
        <xdr:cNvPr id="537" name="フローチャート: 判断 536">
          <a:extLst>
            <a:ext uri="{FF2B5EF4-FFF2-40B4-BE49-F238E27FC236}">
              <a16:creationId xmlns:a16="http://schemas.microsoft.com/office/drawing/2014/main" id="{00000000-0008-0000-0600-000019020000}"/>
            </a:ext>
          </a:extLst>
        </xdr:cNvPr>
        <xdr:cNvSpPr/>
      </xdr:nvSpPr>
      <xdr:spPr>
        <a:xfrm>
          <a:off x="12763500" y="664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49302</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2579428" y="673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13915</xdr:rowOff>
    </xdr:from>
    <xdr:to>
      <xdr:col>85</xdr:col>
      <xdr:colOff>177800</xdr:colOff>
      <xdr:row>38</xdr:row>
      <xdr:rowOff>115515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6268700" y="6529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36792</xdr:rowOff>
    </xdr:from>
    <xdr:ext cx="534377" cy="259045"/>
    <xdr:sp macro="" textlink="">
      <xdr:nvSpPr>
        <xdr:cNvPr id="545" name="災害復旧事業費該当値テキスト">
          <a:extLst>
            <a:ext uri="{FF2B5EF4-FFF2-40B4-BE49-F238E27FC236}">
              <a16:creationId xmlns:a16="http://schemas.microsoft.com/office/drawing/2014/main" id="{00000000-0008-0000-0600-000021020000}"/>
            </a:ext>
          </a:extLst>
        </xdr:cNvPr>
        <xdr:cNvSpPr txBox="1"/>
      </xdr:nvSpPr>
      <xdr:spPr>
        <a:xfrm>
          <a:off x="16370300" y="638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128848</xdr:rowOff>
    </xdr:from>
    <xdr:to>
      <xdr:col>81</xdr:col>
      <xdr:colOff>101600</xdr:colOff>
      <xdr:row>39</xdr:row>
      <xdr:rowOff>58998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5430500" y="6643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50125</xdr:rowOff>
    </xdr:from>
    <xdr:ext cx="469744"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5246428" y="6736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32725</xdr:rowOff>
    </xdr:from>
    <xdr:to>
      <xdr:col>76</xdr:col>
      <xdr:colOff>165100</xdr:colOff>
      <xdr:row>38</xdr:row>
      <xdr:rowOff>134325</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4541500" y="654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150853</xdr:rowOff>
    </xdr:from>
    <xdr:ext cx="534377"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4325111" y="632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91792</xdr:rowOff>
    </xdr:from>
    <xdr:to>
      <xdr:col>72</xdr:col>
      <xdr:colOff>38100</xdr:colOff>
      <xdr:row>39</xdr:row>
      <xdr:rowOff>21942</xdr:rowOff>
    </xdr:to>
    <xdr:sp macro="" textlink="">
      <xdr:nvSpPr>
        <xdr:cNvPr id="550" name="楕円 549">
          <a:extLst>
            <a:ext uri="{FF2B5EF4-FFF2-40B4-BE49-F238E27FC236}">
              <a16:creationId xmlns:a16="http://schemas.microsoft.com/office/drawing/2014/main" id="{00000000-0008-0000-0600-000026020000}"/>
            </a:ext>
          </a:extLst>
        </xdr:cNvPr>
        <xdr:cNvSpPr/>
      </xdr:nvSpPr>
      <xdr:spPr>
        <a:xfrm>
          <a:off x="13652500" y="660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38469</xdr:rowOff>
    </xdr:from>
    <xdr:ext cx="534377"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3436111" y="6382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106590</xdr:rowOff>
    </xdr:from>
    <xdr:to>
      <xdr:col>67</xdr:col>
      <xdr:colOff>101600</xdr:colOff>
      <xdr:row>38</xdr:row>
      <xdr:rowOff>36740</xdr:rowOff>
    </xdr:to>
    <xdr:sp macro="" textlink="">
      <xdr:nvSpPr>
        <xdr:cNvPr id="552" name="楕円 551">
          <a:extLst>
            <a:ext uri="{FF2B5EF4-FFF2-40B4-BE49-F238E27FC236}">
              <a16:creationId xmlns:a16="http://schemas.microsoft.com/office/drawing/2014/main" id="{00000000-0008-0000-0600-000028020000}"/>
            </a:ext>
          </a:extLst>
        </xdr:cNvPr>
        <xdr:cNvSpPr/>
      </xdr:nvSpPr>
      <xdr:spPr>
        <a:xfrm>
          <a:off x="12763500" y="645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53267</xdr:rowOff>
    </xdr:from>
    <xdr:ext cx="534377" cy="259045"/>
    <xdr:sp macro="" textlink="">
      <xdr:nvSpPr>
        <xdr:cNvPr id="553" name="テキスト ボックス 552">
          <a:extLst>
            <a:ext uri="{FF2B5EF4-FFF2-40B4-BE49-F238E27FC236}">
              <a16:creationId xmlns:a16="http://schemas.microsoft.com/office/drawing/2014/main" id="{00000000-0008-0000-0600-000029020000}"/>
            </a:ext>
          </a:extLst>
        </xdr:cNvPr>
        <xdr:cNvSpPr txBox="1"/>
      </xdr:nvSpPr>
      <xdr:spPr>
        <a:xfrm>
          <a:off x="12547111" y="6225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103044</xdr:rowOff>
    </xdr:from>
    <xdr:to>
      <xdr:col>85</xdr:col>
      <xdr:colOff>126364</xdr:colOff>
      <xdr:row>78</xdr:row>
      <xdr:rowOff>138125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04544"/>
          <a:ext cx="1269" cy="1406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141952</xdr:rowOff>
    </xdr:from>
    <xdr:ext cx="378565"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15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138125</xdr:rowOff>
    </xdr:from>
    <xdr:to>
      <xdr:col>86</xdr:col>
      <xdr:colOff>25400</xdr:colOff>
      <xdr:row>78</xdr:row>
      <xdr:rowOff>138125</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1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49721</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8797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103044</xdr:rowOff>
    </xdr:from>
    <xdr:to>
      <xdr:col>86</xdr:col>
      <xdr:colOff>25400</xdr:colOff>
      <xdr:row>70</xdr:row>
      <xdr:rowOff>103044</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0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123001</xdr:rowOff>
    </xdr:from>
    <xdr:to>
      <xdr:col>85</xdr:col>
      <xdr:colOff>127000</xdr:colOff>
      <xdr:row>76</xdr:row>
      <xdr:rowOff>79119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638851"/>
          <a:ext cx="838200" cy="47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118122</xdr:rowOff>
    </xdr:from>
    <xdr:ext cx="599010"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48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139695</xdr:rowOff>
    </xdr:from>
    <xdr:to>
      <xdr:col>85</xdr:col>
      <xdr:colOff>177800</xdr:colOff>
      <xdr:row>77</xdr:row>
      <xdr:rowOff>69845</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6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123001</xdr:rowOff>
    </xdr:from>
    <xdr:to>
      <xdr:col>81</xdr:col>
      <xdr:colOff>50800</xdr:colOff>
      <xdr:row>74</xdr:row>
      <xdr:rowOff>147822</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638851"/>
          <a:ext cx="889000" cy="19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143790</xdr:rowOff>
    </xdr:from>
    <xdr:to>
      <xdr:col>81</xdr:col>
      <xdr:colOff>101600</xdr:colOff>
      <xdr:row>77</xdr:row>
      <xdr:rowOff>73940</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7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77</xdr:row>
      <xdr:rowOff>65067</xdr:rowOff>
    </xdr:from>
    <xdr:ext cx="59901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181795" y="13266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147822</xdr:rowOff>
    </xdr:from>
    <xdr:to>
      <xdr:col>76</xdr:col>
      <xdr:colOff>114300</xdr:colOff>
      <xdr:row>75</xdr:row>
      <xdr:rowOff>115012</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835122"/>
          <a:ext cx="889000" cy="1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150414</xdr:rowOff>
    </xdr:from>
    <xdr:to>
      <xdr:col>76</xdr:col>
      <xdr:colOff>165100</xdr:colOff>
      <xdr:row>77</xdr:row>
      <xdr:rowOff>80564</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80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77</xdr:row>
      <xdr:rowOff>71691</xdr:rowOff>
    </xdr:from>
    <xdr:ext cx="59901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292795" y="13273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86649</xdr:rowOff>
    </xdr:from>
    <xdr:to>
      <xdr:col>71</xdr:col>
      <xdr:colOff>177800</xdr:colOff>
      <xdr:row>75</xdr:row>
      <xdr:rowOff>115012</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45399"/>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88703</xdr:rowOff>
    </xdr:from>
    <xdr:to>
      <xdr:col>72</xdr:col>
      <xdr:colOff>38100</xdr:colOff>
      <xdr:row>78</xdr:row>
      <xdr:rowOff>18853</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290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9980</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38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102859</xdr:rowOff>
    </xdr:from>
    <xdr:to>
      <xdr:col>67</xdr:col>
      <xdr:colOff>101600</xdr:colOff>
      <xdr:row>78</xdr:row>
      <xdr:rowOff>33009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330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24136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397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28319</xdr:rowOff>
    </xdr:from>
    <xdr:to>
      <xdr:col>85</xdr:col>
      <xdr:colOff>177800</xdr:colOff>
      <xdr:row>76</xdr:row>
      <xdr:rowOff>129919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3058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51195</xdr:rowOff>
    </xdr:from>
    <xdr:ext cx="599010"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909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72201</xdr:rowOff>
    </xdr:from>
    <xdr:to>
      <xdr:col>81</xdr:col>
      <xdr:colOff>101600</xdr:colOff>
      <xdr:row>74</xdr:row>
      <xdr:rowOff>2351</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58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72</xdr:row>
      <xdr:rowOff>18878</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181795" y="12363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97022</xdr:rowOff>
    </xdr:from>
    <xdr:to>
      <xdr:col>76</xdr:col>
      <xdr:colOff>165100</xdr:colOff>
      <xdr:row>75</xdr:row>
      <xdr:rowOff>27172</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784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73</xdr:row>
      <xdr:rowOff>43699</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292795" y="12559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64212</xdr:rowOff>
    </xdr:from>
    <xdr:to>
      <xdr:col>72</xdr:col>
      <xdr:colOff>38100</xdr:colOff>
      <xdr:row>75</xdr:row>
      <xdr:rowOff>165812</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92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74</xdr:row>
      <xdr:rowOff>10889</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03795" y="12698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35849</xdr:rowOff>
    </xdr:from>
    <xdr:to>
      <xdr:col>67</xdr:col>
      <xdr:colOff>101600</xdr:colOff>
      <xdr:row>75</xdr:row>
      <xdr:rowOff>137449</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94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153976</xdr:rowOff>
    </xdr:from>
    <xdr:ext cx="599010"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14795" y="1266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96337</xdr:rowOff>
    </xdr:from>
    <xdr:to>
      <xdr:col>85</xdr:col>
      <xdr:colOff>126364</xdr:colOff>
      <xdr:row>98</xdr:row>
      <xdr:rowOff>138345</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526837"/>
          <a:ext cx="1269" cy="1413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142172</xdr:rowOff>
    </xdr:from>
    <xdr:ext cx="378565"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944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138345</xdr:rowOff>
    </xdr:from>
    <xdr:to>
      <xdr:col>86</xdr:col>
      <xdr:colOff>25400</xdr:colOff>
      <xdr:row>98</xdr:row>
      <xdr:rowOff>138345</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940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43014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3020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96337</xdr:rowOff>
    </xdr:from>
    <xdr:to>
      <xdr:col>86</xdr:col>
      <xdr:colOff>25400</xdr:colOff>
      <xdr:row>90</xdr:row>
      <xdr:rowOff>96337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526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78341</xdr:rowOff>
    </xdr:from>
    <xdr:to>
      <xdr:col>85</xdr:col>
      <xdr:colOff>127000</xdr:colOff>
      <xdr:row>97</xdr:row>
      <xdr:rowOff>150616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708991"/>
          <a:ext cx="838200" cy="7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43263</xdr:rowOff>
    </xdr:from>
    <xdr:ext cx="599010"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3310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20386</xdr:rowOff>
    </xdr:from>
    <xdr:to>
      <xdr:col>85</xdr:col>
      <xdr:colOff>177800</xdr:colOff>
      <xdr:row>96</xdr:row>
      <xdr:rowOff>121986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479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150616</xdr:rowOff>
    </xdr:from>
    <xdr:to>
      <xdr:col>81</xdr:col>
      <xdr:colOff>50800</xdr:colOff>
      <xdr:row>98</xdr:row>
      <xdr:rowOff>99912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flipV="1">
          <a:off x="14592300" y="16781266"/>
          <a:ext cx="889000" cy="120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123588</xdr:rowOff>
    </xdr:from>
    <xdr:to>
      <xdr:col>81</xdr:col>
      <xdr:colOff>101600</xdr:colOff>
      <xdr:row>96</xdr:row>
      <xdr:rowOff>53738</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41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70265</xdr:rowOff>
    </xdr:from>
    <xdr:ext cx="59901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181795" y="16186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99912</xdr:rowOff>
    </xdr:from>
    <xdr:to>
      <xdr:col>76</xdr:col>
      <xdr:colOff>114300</xdr:colOff>
      <xdr:row>98</xdr:row>
      <xdr:rowOff>118559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02012"/>
          <a:ext cx="889000" cy="18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166441</xdr:rowOff>
    </xdr:from>
    <xdr:to>
      <xdr:col>76</xdr:col>
      <xdr:colOff>165100</xdr:colOff>
      <xdr:row>97</xdr:row>
      <xdr:rowOff>96591</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2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113118</xdr:rowOff>
    </xdr:from>
    <xdr:ext cx="59901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292795" y="1640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118559</xdr:rowOff>
    </xdr:from>
    <xdr:to>
      <xdr:col>71</xdr:col>
      <xdr:colOff>177800</xdr:colOff>
      <xdr:row>98</xdr:row>
      <xdr:rowOff>133621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920659"/>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18805</xdr:rowOff>
    </xdr:from>
    <xdr:to>
      <xdr:col>72</xdr:col>
      <xdr:colOff>38100</xdr:colOff>
      <xdr:row>98</xdr:row>
      <xdr:rowOff>120405</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820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136932</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596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15585</xdr:rowOff>
    </xdr:from>
    <xdr:to>
      <xdr:col>67</xdr:col>
      <xdr:colOff>101600</xdr:colOff>
      <xdr:row>98</xdr:row>
      <xdr:rowOff>117185</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81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133712</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592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27541</xdr:rowOff>
    </xdr:from>
    <xdr:to>
      <xdr:col>85</xdr:col>
      <xdr:colOff>177800</xdr:colOff>
      <xdr:row>97</xdr:row>
      <xdr:rowOff>129141</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5968</xdr:rowOff>
    </xdr:from>
    <xdr:ext cx="599010"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636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99816</xdr:rowOff>
    </xdr:from>
    <xdr:to>
      <xdr:col>81</xdr:col>
      <xdr:colOff>101600</xdr:colOff>
      <xdr:row>98</xdr:row>
      <xdr:rowOff>29966</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73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21093</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823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49112</xdr:rowOff>
    </xdr:from>
    <xdr:to>
      <xdr:col>76</xdr:col>
      <xdr:colOff>165100</xdr:colOff>
      <xdr:row>98</xdr:row>
      <xdr:rowOff>150712</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5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141839</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94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67759</xdr:rowOff>
    </xdr:from>
    <xdr:to>
      <xdr:col>72</xdr:col>
      <xdr:colOff>38100</xdr:colOff>
      <xdr:row>98</xdr:row>
      <xdr:rowOff>169359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869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160486</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68428" y="16962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82821</xdr:rowOff>
    </xdr:from>
    <xdr:to>
      <xdr:col>67</xdr:col>
      <xdr:colOff>101600</xdr:colOff>
      <xdr:row>99</xdr:row>
      <xdr:rowOff>12971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4098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79428" y="169776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171196</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314696"/>
          <a:ext cx="1269" cy="1416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117873</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08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171196</xdr:rowOff>
    </xdr:from>
    <xdr:to>
      <xdr:col>116</xdr:col>
      <xdr:colOff>152400</xdr:colOff>
      <xdr:row>30</xdr:row>
      <xdr:rowOff>171196</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314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79773</xdr:rowOff>
    </xdr:from>
    <xdr:ext cx="378565"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234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56896</xdr:rowOff>
    </xdr:from>
    <xdr:to>
      <xdr:col>116</xdr:col>
      <xdr:colOff>114300</xdr:colOff>
      <xdr:row>38</xdr:row>
      <xdr:rowOff>158496</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71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59309</xdr:rowOff>
    </xdr:from>
    <xdr:to>
      <xdr:col>112</xdr:col>
      <xdr:colOff>38100</xdr:colOff>
      <xdr:row>38</xdr:row>
      <xdr:rowOff>160909</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7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5986</xdr:rowOff>
    </xdr:from>
    <xdr:ext cx="378565"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134017" y="6349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46990</xdr:rowOff>
    </xdr:from>
    <xdr:to>
      <xdr:col>107</xdr:col>
      <xdr:colOff>101600</xdr:colOff>
      <xdr:row>38</xdr:row>
      <xdr:rowOff>148590</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562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165117</xdr:rowOff>
    </xdr:from>
    <xdr:ext cx="378565"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5017" y="63373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46863</xdr:rowOff>
    </xdr:from>
    <xdr:to>
      <xdr:col>102</xdr:col>
      <xdr:colOff>165100</xdr:colOff>
      <xdr:row>37</xdr:row>
      <xdr:rowOff>148463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390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164990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1657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54864</xdr:rowOff>
    </xdr:from>
    <xdr:to>
      <xdr:col>98</xdr:col>
      <xdr:colOff>38100</xdr:colOff>
      <xdr:row>37</xdr:row>
      <xdr:rowOff>156464</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39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1541</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173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79304</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651804"/>
          <a:ext cx="1269" cy="143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25981</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427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79304</xdr:rowOff>
    </xdr:from>
    <xdr:to>
      <xdr:col>116</xdr:col>
      <xdr:colOff>152400</xdr:colOff>
      <xdr:row>50</xdr:row>
      <xdr:rowOff>79304</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65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152925</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754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130048</xdr:rowOff>
    </xdr:from>
    <xdr:to>
      <xdr:col>116</xdr:col>
      <xdr:colOff>114300</xdr:colOff>
      <xdr:row>58</xdr:row>
      <xdr:rowOff>60198</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2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117909</xdr:rowOff>
    </xdr:from>
    <xdr:to>
      <xdr:col>112</xdr:col>
      <xdr:colOff>38100</xdr:colOff>
      <xdr:row>58</xdr:row>
      <xdr:rowOff>48059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890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64586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6657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63891</xdr:rowOff>
    </xdr:from>
    <xdr:to>
      <xdr:col>107</xdr:col>
      <xdr:colOff>101600</xdr:colOff>
      <xdr:row>57</xdr:row>
      <xdr:rowOff>165491</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836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10568</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61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27109</xdr:rowOff>
    </xdr:from>
    <xdr:to>
      <xdr:col>102</xdr:col>
      <xdr:colOff>165100</xdr:colOff>
      <xdr:row>58</xdr:row>
      <xdr:rowOff>128709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971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145236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746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26789</xdr:rowOff>
    </xdr:from>
    <xdr:to>
      <xdr:col>98</xdr:col>
      <xdr:colOff>38100</xdr:colOff>
      <xdr:row>58</xdr:row>
      <xdr:rowOff>128389</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70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144916</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746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5" name="繰出金グラフ枠">
          <a:extLst>
            <a:ext uri="{FF2B5EF4-FFF2-40B4-BE49-F238E27FC236}">
              <a16:creationId xmlns:a16="http://schemas.microsoft.com/office/drawing/2014/main" id="{00000000-0008-0000-0600-00004D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79130</xdr:rowOff>
    </xdr:from>
    <xdr:to>
      <xdr:col>116</xdr:col>
      <xdr:colOff>62864</xdr:colOff>
      <xdr:row>78</xdr:row>
      <xdr:rowOff>5288</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22159595" y="12080630"/>
          <a:ext cx="1269" cy="12977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9115</xdr:rowOff>
    </xdr:from>
    <xdr:ext cx="534377" cy="259045"/>
    <xdr:sp macro="" textlink="">
      <xdr:nvSpPr>
        <xdr:cNvPr id="847" name="繰出金最小値テキスト">
          <a:extLst>
            <a:ext uri="{FF2B5EF4-FFF2-40B4-BE49-F238E27FC236}">
              <a16:creationId xmlns:a16="http://schemas.microsoft.com/office/drawing/2014/main" id="{00000000-0008-0000-0600-00004F030000}"/>
            </a:ext>
          </a:extLst>
        </xdr:cNvPr>
        <xdr:cNvSpPr txBox="1"/>
      </xdr:nvSpPr>
      <xdr:spPr>
        <a:xfrm>
          <a:off x="22212300" y="1338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5288</xdr:rowOff>
    </xdr:from>
    <xdr:to>
      <xdr:col>116</xdr:col>
      <xdr:colOff>152400</xdr:colOff>
      <xdr:row>78</xdr:row>
      <xdr:rowOff>5288</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22072600" y="13378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25807</xdr:rowOff>
    </xdr:from>
    <xdr:ext cx="599010" cy="259045"/>
    <xdr:sp macro="" textlink="">
      <xdr:nvSpPr>
        <xdr:cNvPr id="849" name="繰出金最大値テキスト">
          <a:extLst>
            <a:ext uri="{FF2B5EF4-FFF2-40B4-BE49-F238E27FC236}">
              <a16:creationId xmlns:a16="http://schemas.microsoft.com/office/drawing/2014/main" id="{00000000-0008-0000-0600-000051030000}"/>
            </a:ext>
          </a:extLst>
        </xdr:cNvPr>
        <xdr:cNvSpPr txBox="1"/>
      </xdr:nvSpPr>
      <xdr:spPr>
        <a:xfrm>
          <a:off x="22212300" y="1185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313,248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79130</xdr:rowOff>
    </xdr:from>
    <xdr:to>
      <xdr:col>116</xdr:col>
      <xdr:colOff>152400</xdr:colOff>
      <xdr:row>70</xdr:row>
      <xdr:rowOff>79130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2072600" y="1208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13280</xdr:rowOff>
    </xdr:from>
    <xdr:to>
      <xdr:col>116</xdr:col>
      <xdr:colOff>63500</xdr:colOff>
      <xdr:row>75</xdr:row>
      <xdr:rowOff>15360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1323300" y="12872030"/>
          <a:ext cx="838200" cy="2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82113</xdr:rowOff>
    </xdr:from>
    <xdr:ext cx="599010" cy="259045"/>
    <xdr:sp macro="" textlink="">
      <xdr:nvSpPr>
        <xdr:cNvPr id="852" name="繰出金平均値テキスト">
          <a:extLst>
            <a:ext uri="{FF2B5EF4-FFF2-40B4-BE49-F238E27FC236}">
              <a16:creationId xmlns:a16="http://schemas.microsoft.com/office/drawing/2014/main" id="{00000000-0008-0000-0600-000054030000}"/>
            </a:ext>
          </a:extLst>
        </xdr:cNvPr>
        <xdr:cNvSpPr txBox="1"/>
      </xdr:nvSpPr>
      <xdr:spPr>
        <a:xfrm>
          <a:off x="22212300" y="1294086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103686</xdr:rowOff>
    </xdr:from>
    <xdr:to>
      <xdr:col>116</xdr:col>
      <xdr:colOff>114300</xdr:colOff>
      <xdr:row>76</xdr:row>
      <xdr:rowOff>33837</xdr:rowOff>
    </xdr:to>
    <xdr:sp macro="" textlink="">
      <xdr:nvSpPr>
        <xdr:cNvPr id="853" name="フローチャート: 判断 852">
          <a:extLst>
            <a:ext uri="{FF2B5EF4-FFF2-40B4-BE49-F238E27FC236}">
              <a16:creationId xmlns:a16="http://schemas.microsoft.com/office/drawing/2014/main" id="{00000000-0008-0000-0600-000055030000}"/>
            </a:ext>
          </a:extLst>
        </xdr:cNvPr>
        <xdr:cNvSpPr/>
      </xdr:nvSpPr>
      <xdr:spPr>
        <a:xfrm>
          <a:off x="22110700" y="1296243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13280</xdr:rowOff>
    </xdr:from>
    <xdr:to>
      <xdr:col>111</xdr:col>
      <xdr:colOff>177800</xdr:colOff>
      <xdr:row>75</xdr:row>
      <xdr:rowOff>98653</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20434300" y="12872030"/>
          <a:ext cx="889000" cy="8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121046</xdr:rowOff>
    </xdr:from>
    <xdr:to>
      <xdr:col>112</xdr:col>
      <xdr:colOff>38100</xdr:colOff>
      <xdr:row>76</xdr:row>
      <xdr:rowOff>51197</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1272500" y="1297979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76</xdr:row>
      <xdr:rowOff>42322</xdr:rowOff>
    </xdr:from>
    <xdr:ext cx="59901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1023795" y="13072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94935</xdr:rowOff>
    </xdr:from>
    <xdr:to>
      <xdr:col>107</xdr:col>
      <xdr:colOff>50800</xdr:colOff>
      <xdr:row>75</xdr:row>
      <xdr:rowOff>98653</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9545300" y="12953685"/>
          <a:ext cx="889000" cy="3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101747</xdr:rowOff>
    </xdr:from>
    <xdr:to>
      <xdr:col>107</xdr:col>
      <xdr:colOff>101600</xdr:colOff>
      <xdr:row>76</xdr:row>
      <xdr:rowOff>31897</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0383500" y="12960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76</xdr:row>
      <xdr:rowOff>23024</xdr:rowOff>
    </xdr:from>
    <xdr:ext cx="59901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0134795" y="13053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19219</xdr:rowOff>
    </xdr:from>
    <xdr:to>
      <xdr:col>102</xdr:col>
      <xdr:colOff>114300</xdr:colOff>
      <xdr:row>75</xdr:row>
      <xdr:rowOff>94935</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656300" y="12877969"/>
          <a:ext cx="889000" cy="7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96155</xdr:rowOff>
    </xdr:from>
    <xdr:to>
      <xdr:col>102</xdr:col>
      <xdr:colOff>165100</xdr:colOff>
      <xdr:row>77</xdr:row>
      <xdr:rowOff>26305</xdr:rowOff>
    </xdr:to>
    <xdr:sp macro="" textlink="">
      <xdr:nvSpPr>
        <xdr:cNvPr id="861" name="フローチャート: 判断 860">
          <a:extLst>
            <a:ext uri="{FF2B5EF4-FFF2-40B4-BE49-F238E27FC236}">
              <a16:creationId xmlns:a16="http://schemas.microsoft.com/office/drawing/2014/main" id="{00000000-0008-0000-0600-00005D030000}"/>
            </a:ext>
          </a:extLst>
        </xdr:cNvPr>
        <xdr:cNvSpPr/>
      </xdr:nvSpPr>
      <xdr:spPr>
        <a:xfrm>
          <a:off x="19494500" y="1312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17432</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278111" y="13219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100924</xdr:rowOff>
    </xdr:from>
    <xdr:to>
      <xdr:col>98</xdr:col>
      <xdr:colOff>38100</xdr:colOff>
      <xdr:row>77</xdr:row>
      <xdr:rowOff>31074</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18605500" y="1313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22201</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8389111" y="1322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136010</xdr:rowOff>
    </xdr:from>
    <xdr:to>
      <xdr:col>116</xdr:col>
      <xdr:colOff>114300</xdr:colOff>
      <xdr:row>75</xdr:row>
      <xdr:rowOff>66160</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2110700" y="1282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158887</xdr:rowOff>
    </xdr:from>
    <xdr:ext cx="599010" cy="259045"/>
    <xdr:sp macro="" textlink="">
      <xdr:nvSpPr>
        <xdr:cNvPr id="871" name="繰出金該当値テキスト">
          <a:extLst>
            <a:ext uri="{FF2B5EF4-FFF2-40B4-BE49-F238E27FC236}">
              <a16:creationId xmlns:a16="http://schemas.microsoft.com/office/drawing/2014/main" id="{00000000-0008-0000-0600-000067030000}"/>
            </a:ext>
          </a:extLst>
        </xdr:cNvPr>
        <xdr:cNvSpPr txBox="1"/>
      </xdr:nvSpPr>
      <xdr:spPr>
        <a:xfrm>
          <a:off x="22212300" y="12674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133930</xdr:rowOff>
    </xdr:from>
    <xdr:to>
      <xdr:col>112</xdr:col>
      <xdr:colOff>38100</xdr:colOff>
      <xdr:row>75</xdr:row>
      <xdr:rowOff>64080</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21272500" y="12821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80607</xdr:rowOff>
    </xdr:from>
    <xdr:ext cx="59901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023795" y="12596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47853</xdr:rowOff>
    </xdr:from>
    <xdr:to>
      <xdr:col>107</xdr:col>
      <xdr:colOff>101600</xdr:colOff>
      <xdr:row>75</xdr:row>
      <xdr:rowOff>149453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0383500" y="1290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73</xdr:row>
      <xdr:rowOff>165980</xdr:rowOff>
    </xdr:from>
    <xdr:ext cx="59901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0134795" y="12681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44135</xdr:rowOff>
    </xdr:from>
    <xdr:to>
      <xdr:col>102</xdr:col>
      <xdr:colOff>165100</xdr:colOff>
      <xdr:row>75</xdr:row>
      <xdr:rowOff>145735</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19494500" y="1290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73</xdr:row>
      <xdr:rowOff>162262</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245795" y="12678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139869</xdr:rowOff>
    </xdr:from>
    <xdr:to>
      <xdr:col>98</xdr:col>
      <xdr:colOff>38100</xdr:colOff>
      <xdr:row>75</xdr:row>
      <xdr:rowOff>70019</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18605500" y="1282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73</xdr:row>
      <xdr:rowOff>86546</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356795" y="12602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1" name="テキスト ボックス 890">
          <a:extLst>
            <a:ext uri="{FF2B5EF4-FFF2-40B4-BE49-F238E27FC236}">
              <a16:creationId xmlns:a16="http://schemas.microsoft.com/office/drawing/2014/main" id="{00000000-0008-0000-0600-00007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4" name="前年度繰上充用金グラフ枠">
          <a:extLst>
            <a:ext uri="{FF2B5EF4-FFF2-40B4-BE49-F238E27FC236}">
              <a16:creationId xmlns:a16="http://schemas.microsoft.com/office/drawing/2014/main" id="{00000000-0008-0000-0600-00007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6" name="前年度繰上充用金最小値テキスト">
          <a:extLst>
            <a:ext uri="{FF2B5EF4-FFF2-40B4-BE49-F238E27FC236}">
              <a16:creationId xmlns:a16="http://schemas.microsoft.com/office/drawing/2014/main" id="{00000000-0008-0000-0600-00008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8" name="前年度繰上充用金最大値テキスト">
          <a:extLst>
            <a:ext uri="{FF2B5EF4-FFF2-40B4-BE49-F238E27FC236}">
              <a16:creationId xmlns:a16="http://schemas.microsoft.com/office/drawing/2014/main" id="{00000000-0008-0000-0600-00008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1" name="前年度繰上充用金平均値テキスト">
          <a:extLst>
            <a:ext uri="{FF2B5EF4-FFF2-40B4-BE49-F238E27FC236}">
              <a16:creationId xmlns:a16="http://schemas.microsoft.com/office/drawing/2014/main" id="{00000000-0008-0000-0600-00008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2" name="フローチャート: 判断 901">
          <a:extLst>
            <a:ext uri="{FF2B5EF4-FFF2-40B4-BE49-F238E27FC236}">
              <a16:creationId xmlns:a16="http://schemas.microsoft.com/office/drawing/2014/main" id="{00000000-0008-0000-0600-00008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0" name="フローチャート: 判断 909">
          <a:extLst>
            <a:ext uri="{FF2B5EF4-FFF2-40B4-BE49-F238E27FC236}">
              <a16:creationId xmlns:a16="http://schemas.microsoft.com/office/drawing/2014/main" id="{00000000-0008-0000-0600-00008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0" name="前年度繰上充用金該当値テキスト">
          <a:extLst>
            <a:ext uri="{FF2B5EF4-FFF2-40B4-BE49-F238E27FC236}">
              <a16:creationId xmlns:a16="http://schemas.microsoft.com/office/drawing/2014/main" id="{00000000-0008-0000-0600-00009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9" name="正方形/長方形 928">
          <a:extLst>
            <a:ext uri="{FF2B5EF4-FFF2-40B4-BE49-F238E27FC236}">
              <a16:creationId xmlns:a16="http://schemas.microsoft.com/office/drawing/2014/main" id="{00000000-0008-0000-0600-0000A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全体的に類似団体と比較して住民一人当たりのコストが高くなっている。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要因としては、類似団体と比べて人口密度が極端に低いことが影響しているのではないかと思われる。人件費が類似団体内</a:t>
          </a:r>
          <a:r>
            <a:rPr kumimoji="1" lang="en-US" altLang="ja-JP" sz="1100" b="0" i="0" baseline="0">
              <a:solidFill>
                <a:schemeClr val="dk1"/>
              </a:solidFill>
              <a:effectLst/>
              <a:latin typeface="+mn-lt"/>
              <a:ea typeface="+mn-ea"/>
              <a:cs typeface="+mn-cs"/>
            </a:rPr>
            <a:t>15</a:t>
          </a:r>
          <a:r>
            <a:rPr kumimoji="1" lang="ja-JP" altLang="ja-JP" sz="1100" b="0" i="0" baseline="0">
              <a:solidFill>
                <a:schemeClr val="dk1"/>
              </a:solidFill>
              <a:effectLst/>
              <a:latin typeface="+mn-lt"/>
              <a:ea typeface="+mn-ea"/>
              <a:cs typeface="+mn-cs"/>
            </a:rPr>
            <a:t>位となっており、合併後、総合支所方式を採用している本町は他の類似団体と比べて職員数が多いため、定員管理適正化計画により退職者は十数名、新規採用者は必要最小限に抑制している。職員数は減少傾向にあるが、総合支所方式を採用している点や広大な面積に集落が散在し地理的に非効率な条件も重なるなど、ある程度の職員の確保が必要であり職員数の削減にも限度があ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また、公債費は類似団体比</a:t>
          </a:r>
          <a:r>
            <a:rPr kumimoji="1" lang="en-US" altLang="ja-JP" sz="1100" b="0" i="0" baseline="0">
              <a:solidFill>
                <a:schemeClr val="dk1"/>
              </a:solidFill>
              <a:effectLst/>
              <a:latin typeface="+mn-lt"/>
              <a:ea typeface="+mn-ea"/>
              <a:cs typeface="+mn-cs"/>
            </a:rPr>
            <a:t>14</a:t>
          </a:r>
          <a:r>
            <a:rPr kumimoji="1" lang="ja-JP" altLang="ja-JP" sz="1100" b="0" i="0" baseline="0">
              <a:solidFill>
                <a:schemeClr val="dk1"/>
              </a:solidFill>
              <a:effectLst/>
              <a:latin typeface="+mn-lt"/>
              <a:ea typeface="+mn-ea"/>
              <a:cs typeface="+mn-cs"/>
            </a:rPr>
            <a:t>位となっており、こちらは一人当たりの金額は大きいが、主に交付税措置の有利な起債を借入れしているため実質公債費比率は△</a:t>
          </a:r>
          <a:r>
            <a:rPr kumimoji="1" lang="en-US" altLang="ja-JP" sz="1100" b="0" i="0" baseline="0">
              <a:solidFill>
                <a:schemeClr val="dk1"/>
              </a:solidFill>
              <a:effectLst/>
              <a:latin typeface="+mn-lt"/>
              <a:ea typeface="+mn-ea"/>
              <a:cs typeface="+mn-cs"/>
            </a:rPr>
            <a:t>0.3</a:t>
          </a:r>
          <a:r>
            <a:rPr kumimoji="1" lang="ja-JP" altLang="ja-JP" sz="1100" b="0" i="0" baseline="0">
              <a:solidFill>
                <a:schemeClr val="dk1"/>
              </a:solidFill>
              <a:effectLst/>
              <a:latin typeface="+mn-lt"/>
              <a:ea typeface="+mn-ea"/>
              <a:cs typeface="+mn-cs"/>
            </a:rPr>
            <a:t>％で類似団体</a:t>
          </a:r>
          <a:r>
            <a:rPr kumimoji="1" lang="en-US" altLang="ja-JP" sz="1100" b="0" i="0" baseline="0">
              <a:solidFill>
                <a:schemeClr val="dk1"/>
              </a:solidFill>
              <a:effectLst/>
              <a:latin typeface="+mn-lt"/>
              <a:ea typeface="+mn-ea"/>
              <a:cs typeface="+mn-cs"/>
            </a:rPr>
            <a:t>4</a:t>
          </a:r>
          <a:r>
            <a:rPr kumimoji="1" lang="ja-JP" altLang="ja-JP" sz="1100" b="0" i="0" baseline="0">
              <a:solidFill>
                <a:schemeClr val="dk1"/>
              </a:solidFill>
              <a:effectLst/>
              <a:latin typeface="+mn-lt"/>
              <a:ea typeface="+mn-ea"/>
              <a:cs typeface="+mn-cs"/>
            </a:rPr>
            <a:t>位、将来負担比率については類似団体内１位と健全な数値になっている。しかし、住民一人当たりの公債費が大きいことに変わりはなく、減少させていかなければならないため、今後も継続して計画的な繰上償還を行っ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高知県仁淀川町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4,795
4,764
333.00
7,279,521
6,787,780
402,012
4,467,313
5,588,228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54627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111777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32</xdr:row>
      <xdr:rowOff>54627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30</xdr:row>
      <xdr:rowOff>111777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28</xdr:row>
      <xdr:rowOff>168927</xdr:rowOff>
    </xdr:from>
    <xdr:ext cx="53129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230701" y="496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7" name="テキスト ボックス 56">
          <a:extLst>
            <a:ext uri="{FF2B5EF4-FFF2-40B4-BE49-F238E27FC236}">
              <a16:creationId xmlns:a16="http://schemas.microsoft.com/office/drawing/2014/main" id="{00000000-0008-0000-0700-000039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議会費グラフ枠">
          <a:extLst>
            <a:ext uri="{FF2B5EF4-FFF2-40B4-BE49-F238E27FC236}">
              <a16:creationId xmlns:a16="http://schemas.microsoft.com/office/drawing/2014/main" id="{00000000-0008-0000-07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164589</xdr:rowOff>
    </xdr:from>
    <xdr:to>
      <xdr:col>24</xdr:col>
      <xdr:colOff>62865</xdr:colOff>
      <xdr:row>38</xdr:row>
      <xdr:rowOff>118069</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4633595" y="5308089"/>
          <a:ext cx="1270" cy="1325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121896</xdr:rowOff>
    </xdr:from>
    <xdr:ext cx="469744" cy="259045"/>
    <xdr:sp macro="" textlink="">
      <xdr:nvSpPr>
        <xdr:cNvPr id="60" name="議会費最小値テキスト">
          <a:extLst>
            <a:ext uri="{FF2B5EF4-FFF2-40B4-BE49-F238E27FC236}">
              <a16:creationId xmlns:a16="http://schemas.microsoft.com/office/drawing/2014/main" id="{00000000-0008-0000-0700-00003C000000}"/>
            </a:ext>
          </a:extLst>
        </xdr:cNvPr>
        <xdr:cNvSpPr txBox="1"/>
      </xdr:nvSpPr>
      <xdr:spPr>
        <a:xfrm>
          <a:off x="4686300" y="6636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118069</xdr:rowOff>
    </xdr:from>
    <xdr:to>
      <xdr:col>24</xdr:col>
      <xdr:colOff>152400</xdr:colOff>
      <xdr:row>38</xdr:row>
      <xdr:rowOff>118069</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6633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111266</xdr:rowOff>
    </xdr:from>
    <xdr:ext cx="534377" cy="259045"/>
    <xdr:sp macro="" textlink="">
      <xdr:nvSpPr>
        <xdr:cNvPr id="62" name="議会費最大値テキスト">
          <a:extLst>
            <a:ext uri="{FF2B5EF4-FFF2-40B4-BE49-F238E27FC236}">
              <a16:creationId xmlns:a16="http://schemas.microsoft.com/office/drawing/2014/main" id="{00000000-0008-0000-0700-00003E000000}"/>
            </a:ext>
          </a:extLst>
        </xdr:cNvPr>
        <xdr:cNvSpPr txBox="1"/>
      </xdr:nvSpPr>
      <xdr:spPr>
        <a:xfrm>
          <a:off x="4686300" y="508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53,129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164589</xdr:rowOff>
    </xdr:from>
    <xdr:to>
      <xdr:col>24</xdr:col>
      <xdr:colOff>152400</xdr:colOff>
      <xdr:row>30</xdr:row>
      <xdr:rowOff>164589</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4546600" y="5308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150416</xdr:rowOff>
    </xdr:from>
    <xdr:to>
      <xdr:col>24</xdr:col>
      <xdr:colOff>63500</xdr:colOff>
      <xdr:row>37</xdr:row>
      <xdr:rowOff>156473</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3797300" y="6494066"/>
          <a:ext cx="838200" cy="6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5849</xdr:rowOff>
    </xdr:from>
    <xdr:ext cx="534377" cy="259045"/>
    <xdr:sp macro="" textlink="">
      <xdr:nvSpPr>
        <xdr:cNvPr id="65" name="議会費平均値テキスト">
          <a:extLst>
            <a:ext uri="{FF2B5EF4-FFF2-40B4-BE49-F238E27FC236}">
              <a16:creationId xmlns:a16="http://schemas.microsoft.com/office/drawing/2014/main" id="{00000000-0008-0000-0700-000041000000}"/>
            </a:ext>
          </a:extLst>
        </xdr:cNvPr>
        <xdr:cNvSpPr txBox="1"/>
      </xdr:nvSpPr>
      <xdr:spPr>
        <a:xfrm>
          <a:off x="4686300" y="61780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154422</xdr:rowOff>
    </xdr:from>
    <xdr:to>
      <xdr:col>24</xdr:col>
      <xdr:colOff>114300</xdr:colOff>
      <xdr:row>37</xdr:row>
      <xdr:rowOff>84572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4584700" y="6326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156473</xdr:rowOff>
    </xdr:from>
    <xdr:to>
      <xdr:col>19</xdr:col>
      <xdr:colOff>177800</xdr:colOff>
      <xdr:row>37</xdr:row>
      <xdr:rowOff>161160</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908300" y="6500123"/>
          <a:ext cx="889000" cy="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3661</xdr:rowOff>
    </xdr:from>
    <xdr:to>
      <xdr:col>20</xdr:col>
      <xdr:colOff>38100</xdr:colOff>
      <xdr:row>37</xdr:row>
      <xdr:rowOff>105261</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3746500" y="6347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121788</xdr:rowOff>
    </xdr:from>
    <xdr:ext cx="534377"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3530111" y="6122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159817</xdr:rowOff>
    </xdr:from>
    <xdr:to>
      <xdr:col>15</xdr:col>
      <xdr:colOff>50800</xdr:colOff>
      <xdr:row>37</xdr:row>
      <xdr:rowOff>161160</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a:off x="2019300" y="6503467"/>
          <a:ext cx="889000" cy="1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134363</xdr:rowOff>
    </xdr:from>
    <xdr:to>
      <xdr:col>15</xdr:col>
      <xdr:colOff>101600</xdr:colOff>
      <xdr:row>37</xdr:row>
      <xdr:rowOff>64513</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2857500" y="630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81040</xdr:rowOff>
    </xdr:from>
    <xdr:ext cx="534377"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2641111" y="608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159817</xdr:rowOff>
    </xdr:from>
    <xdr:to>
      <xdr:col>10</xdr:col>
      <xdr:colOff>114300</xdr:colOff>
      <xdr:row>38</xdr:row>
      <xdr:rowOff>16170</xdr:rowOff>
    </xdr:to>
    <xdr:cxnSp macro="">
      <xdr:nvCxnSpPr>
        <xdr:cNvPr id="73" name="直線コネクタ 72">
          <a:extLst>
            <a:ext uri="{FF2B5EF4-FFF2-40B4-BE49-F238E27FC236}">
              <a16:creationId xmlns:a16="http://schemas.microsoft.com/office/drawing/2014/main" id="{00000000-0008-0000-0700-000049000000}"/>
            </a:ext>
          </a:extLst>
        </xdr:cNvPr>
        <xdr:cNvCxnSpPr/>
      </xdr:nvCxnSpPr>
      <xdr:spPr>
        <a:xfrm flipV="1">
          <a:off x="1130300" y="6503467"/>
          <a:ext cx="889000" cy="27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157680</xdr:rowOff>
    </xdr:from>
    <xdr:to>
      <xdr:col>10</xdr:col>
      <xdr:colOff>165100</xdr:colOff>
      <xdr:row>38</xdr:row>
      <xdr:rowOff>87830</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968500" y="6501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78957</xdr:rowOff>
    </xdr:from>
    <xdr:ext cx="469744"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1784428" y="659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166395</xdr:rowOff>
    </xdr:from>
    <xdr:to>
      <xdr:col>6</xdr:col>
      <xdr:colOff>38100</xdr:colOff>
      <xdr:row>38</xdr:row>
      <xdr:rowOff>96545</xdr:rowOff>
    </xdr:to>
    <xdr:sp macro="" textlink="">
      <xdr:nvSpPr>
        <xdr:cNvPr id="76" name="フローチャート: 判断 75">
          <a:extLst>
            <a:ext uri="{FF2B5EF4-FFF2-40B4-BE49-F238E27FC236}">
              <a16:creationId xmlns:a16="http://schemas.microsoft.com/office/drawing/2014/main" id="{00000000-0008-0000-0700-00004C000000}"/>
            </a:ext>
          </a:extLst>
        </xdr:cNvPr>
        <xdr:cNvSpPr/>
      </xdr:nvSpPr>
      <xdr:spPr>
        <a:xfrm>
          <a:off x="1079500" y="6510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87672</xdr:rowOff>
    </xdr:from>
    <xdr:ext cx="469744"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895428" y="660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99616</xdr:rowOff>
    </xdr:from>
    <xdr:to>
      <xdr:col>24</xdr:col>
      <xdr:colOff>114300</xdr:colOff>
      <xdr:row>38</xdr:row>
      <xdr:rowOff>29766</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4584700" y="6443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78043</xdr:rowOff>
    </xdr:from>
    <xdr:ext cx="534377" cy="259045"/>
    <xdr:sp macro="" textlink="">
      <xdr:nvSpPr>
        <xdr:cNvPr id="84" name="議会費該当値テキスト">
          <a:extLst>
            <a:ext uri="{FF2B5EF4-FFF2-40B4-BE49-F238E27FC236}">
              <a16:creationId xmlns:a16="http://schemas.microsoft.com/office/drawing/2014/main" id="{00000000-0008-0000-0700-000054000000}"/>
            </a:ext>
          </a:extLst>
        </xdr:cNvPr>
        <xdr:cNvSpPr txBox="1"/>
      </xdr:nvSpPr>
      <xdr:spPr>
        <a:xfrm>
          <a:off x="4686300" y="6421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105673</xdr:rowOff>
    </xdr:from>
    <xdr:to>
      <xdr:col>20</xdr:col>
      <xdr:colOff>38100</xdr:colOff>
      <xdr:row>38</xdr:row>
      <xdr:rowOff>35823</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3746500" y="644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26950</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3530111" y="65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110360</xdr:rowOff>
    </xdr:from>
    <xdr:to>
      <xdr:col>15</xdr:col>
      <xdr:colOff>101600</xdr:colOff>
      <xdr:row>38</xdr:row>
      <xdr:rowOff>40510</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2857500" y="6454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31637</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2641111" y="6546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109017</xdr:rowOff>
    </xdr:from>
    <xdr:to>
      <xdr:col>10</xdr:col>
      <xdr:colOff>165100</xdr:colOff>
      <xdr:row>38</xdr:row>
      <xdr:rowOff>39167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968500" y="645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55694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1752111" y="6227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136820</xdr:rowOff>
    </xdr:from>
    <xdr:to>
      <xdr:col>6</xdr:col>
      <xdr:colOff>38100</xdr:colOff>
      <xdr:row>38</xdr:row>
      <xdr:rowOff>66970</xdr:rowOff>
    </xdr:to>
    <xdr:sp macro="" textlink="">
      <xdr:nvSpPr>
        <xdr:cNvPr id="91" name="楕円 90">
          <a:extLst>
            <a:ext uri="{FF2B5EF4-FFF2-40B4-BE49-F238E27FC236}">
              <a16:creationId xmlns:a16="http://schemas.microsoft.com/office/drawing/2014/main" id="{00000000-0008-0000-0700-00005B000000}"/>
            </a:ext>
          </a:extLst>
        </xdr:cNvPr>
        <xdr:cNvSpPr/>
      </xdr:nvSpPr>
      <xdr:spPr>
        <a:xfrm>
          <a:off x="1079500" y="648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83497</xdr:rowOff>
    </xdr:from>
    <xdr:ext cx="534377" cy="259045"/>
    <xdr:sp macro="" textlink="">
      <xdr:nvSpPr>
        <xdr:cNvPr id="92" name="テキスト ボックス 91">
          <a:extLst>
            <a:ext uri="{FF2B5EF4-FFF2-40B4-BE49-F238E27FC236}">
              <a16:creationId xmlns:a16="http://schemas.microsoft.com/office/drawing/2014/main" id="{00000000-0008-0000-0700-00005C000000}"/>
            </a:ext>
          </a:extLst>
        </xdr:cNvPr>
        <xdr:cNvSpPr txBox="1"/>
      </xdr:nvSpPr>
      <xdr:spPr>
        <a:xfrm>
          <a:off x="863111" y="6255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7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7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a:extLst>
            <a:ext uri="{FF2B5EF4-FFF2-40B4-BE49-F238E27FC236}">
              <a16:creationId xmlns:a16="http://schemas.microsoft.com/office/drawing/2014/main" id="{00000000-0008-0000-07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115432</xdr:rowOff>
    </xdr:from>
    <xdr:to>
      <xdr:col>24</xdr:col>
      <xdr:colOff>62865</xdr:colOff>
      <xdr:row>58</xdr:row>
      <xdr:rowOff>107022</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4633595" y="8687932"/>
          <a:ext cx="1270" cy="1363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110849</xdr:rowOff>
    </xdr:from>
    <xdr:ext cx="599010" cy="259045"/>
    <xdr:sp macro="" textlink="">
      <xdr:nvSpPr>
        <xdr:cNvPr id="119" name="総務費最小値テキスト">
          <a:extLst>
            <a:ext uri="{FF2B5EF4-FFF2-40B4-BE49-F238E27FC236}">
              <a16:creationId xmlns:a16="http://schemas.microsoft.com/office/drawing/2014/main" id="{00000000-0008-0000-0700-000077000000}"/>
            </a:ext>
          </a:extLst>
        </xdr:cNvPr>
        <xdr:cNvSpPr txBox="1"/>
      </xdr:nvSpPr>
      <xdr:spPr>
        <a:xfrm>
          <a:off x="4686300" y="10054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107022</xdr:rowOff>
    </xdr:from>
    <xdr:to>
      <xdr:col>24</xdr:col>
      <xdr:colOff>152400</xdr:colOff>
      <xdr:row>58</xdr:row>
      <xdr:rowOff>107022</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10051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62109</xdr:rowOff>
    </xdr:from>
    <xdr:ext cx="690189" cy="259045"/>
    <xdr:sp macro="" textlink="">
      <xdr:nvSpPr>
        <xdr:cNvPr id="121" name="総務費最大値テキスト">
          <a:extLst>
            <a:ext uri="{FF2B5EF4-FFF2-40B4-BE49-F238E27FC236}">
              <a16:creationId xmlns:a16="http://schemas.microsoft.com/office/drawing/2014/main" id="{00000000-0008-0000-0700-000079000000}"/>
            </a:ext>
          </a:extLst>
        </xdr:cNvPr>
        <xdr:cNvSpPr txBox="1"/>
      </xdr:nvSpPr>
      <xdr:spPr>
        <a:xfrm>
          <a:off x="4686300" y="846315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1,402,293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115432</xdr:rowOff>
    </xdr:from>
    <xdr:to>
      <xdr:col>24</xdr:col>
      <xdr:colOff>152400</xdr:colOff>
      <xdr:row>50</xdr:row>
      <xdr:rowOff>115432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4546600" y="868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124475</xdr:rowOff>
    </xdr:from>
    <xdr:to>
      <xdr:col>24</xdr:col>
      <xdr:colOff>63500</xdr:colOff>
      <xdr:row>57</xdr:row>
      <xdr:rowOff>138241</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3797300" y="9897125"/>
          <a:ext cx="838200" cy="13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150144</xdr:rowOff>
    </xdr:from>
    <xdr:ext cx="599010" cy="259045"/>
    <xdr:sp macro="" textlink="">
      <xdr:nvSpPr>
        <xdr:cNvPr id="124" name="総務費平均値テキスト">
          <a:extLst>
            <a:ext uri="{FF2B5EF4-FFF2-40B4-BE49-F238E27FC236}">
              <a16:creationId xmlns:a16="http://schemas.microsoft.com/office/drawing/2014/main" id="{00000000-0008-0000-0700-00007C000000}"/>
            </a:ext>
          </a:extLst>
        </xdr:cNvPr>
        <xdr:cNvSpPr txBox="1"/>
      </xdr:nvSpPr>
      <xdr:spPr>
        <a:xfrm>
          <a:off x="4686300" y="957989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127267</xdr:rowOff>
    </xdr:from>
    <xdr:to>
      <xdr:col>24</xdr:col>
      <xdr:colOff>114300</xdr:colOff>
      <xdr:row>57</xdr:row>
      <xdr:rowOff>57417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4584700" y="9728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100652</xdr:rowOff>
    </xdr:from>
    <xdr:to>
      <xdr:col>19</xdr:col>
      <xdr:colOff>177800</xdr:colOff>
      <xdr:row>57</xdr:row>
      <xdr:rowOff>138241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a:off x="2908300" y="9873302"/>
          <a:ext cx="889000" cy="3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104867</xdr:rowOff>
    </xdr:from>
    <xdr:to>
      <xdr:col>20</xdr:col>
      <xdr:colOff>38100</xdr:colOff>
      <xdr:row>57</xdr:row>
      <xdr:rowOff>35017</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3746500" y="9706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51544</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3497795" y="94812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100652</xdr:rowOff>
    </xdr:from>
    <xdr:to>
      <xdr:col>15</xdr:col>
      <xdr:colOff>50800</xdr:colOff>
      <xdr:row>58</xdr:row>
      <xdr:rowOff>51125</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flipV="1">
          <a:off x="2019300" y="9873302"/>
          <a:ext cx="889000" cy="121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101462</xdr:rowOff>
    </xdr:from>
    <xdr:to>
      <xdr:col>15</xdr:col>
      <xdr:colOff>101600</xdr:colOff>
      <xdr:row>57</xdr:row>
      <xdr:rowOff>31612</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2857500" y="9702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48139</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608795" y="9477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51125</xdr:rowOff>
    </xdr:from>
    <xdr:to>
      <xdr:col>10</xdr:col>
      <xdr:colOff>114300</xdr:colOff>
      <xdr:row>58</xdr:row>
      <xdr:rowOff>67670</xdr:rowOff>
    </xdr:to>
    <xdr:cxnSp macro="">
      <xdr:nvCxnSpPr>
        <xdr:cNvPr id="132" name="直線コネクタ 131">
          <a:extLst>
            <a:ext uri="{FF2B5EF4-FFF2-40B4-BE49-F238E27FC236}">
              <a16:creationId xmlns:a16="http://schemas.microsoft.com/office/drawing/2014/main" id="{00000000-0008-0000-0700-000084000000}"/>
            </a:ext>
          </a:extLst>
        </xdr:cNvPr>
        <xdr:cNvCxnSpPr/>
      </xdr:nvCxnSpPr>
      <xdr:spPr>
        <a:xfrm flipV="1">
          <a:off x="1130300" y="9995225"/>
          <a:ext cx="889000" cy="16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79711</xdr:rowOff>
    </xdr:from>
    <xdr:to>
      <xdr:col>10</xdr:col>
      <xdr:colOff>165100</xdr:colOff>
      <xdr:row>59</xdr:row>
      <xdr:rowOff>9861</xdr:rowOff>
    </xdr:to>
    <xdr:sp macro="" textlink="">
      <xdr:nvSpPr>
        <xdr:cNvPr id="133" name="フローチャート: 判断 132">
          <a:extLst>
            <a:ext uri="{FF2B5EF4-FFF2-40B4-BE49-F238E27FC236}">
              <a16:creationId xmlns:a16="http://schemas.microsoft.com/office/drawing/2014/main" id="{00000000-0008-0000-0700-000085000000}"/>
            </a:ext>
          </a:extLst>
        </xdr:cNvPr>
        <xdr:cNvSpPr/>
      </xdr:nvSpPr>
      <xdr:spPr>
        <a:xfrm>
          <a:off x="1968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59</xdr:row>
      <xdr:rowOff>988</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719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79711</xdr:rowOff>
    </xdr:from>
    <xdr:to>
      <xdr:col>6</xdr:col>
      <xdr:colOff>38100</xdr:colOff>
      <xdr:row>59</xdr:row>
      <xdr:rowOff>9861</xdr:rowOff>
    </xdr:to>
    <xdr:sp macro="" textlink="">
      <xdr:nvSpPr>
        <xdr:cNvPr id="135" name="フローチャート: 判断 134">
          <a:extLst>
            <a:ext uri="{FF2B5EF4-FFF2-40B4-BE49-F238E27FC236}">
              <a16:creationId xmlns:a16="http://schemas.microsoft.com/office/drawing/2014/main" id="{00000000-0008-0000-0700-000087000000}"/>
            </a:ext>
          </a:extLst>
        </xdr:cNvPr>
        <xdr:cNvSpPr/>
      </xdr:nvSpPr>
      <xdr:spPr>
        <a:xfrm>
          <a:off x="1079500" y="10023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988</xdr:rowOff>
    </xdr:from>
    <xdr:ext cx="59901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830795" y="10116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73675</xdr:rowOff>
    </xdr:from>
    <xdr:to>
      <xdr:col>24</xdr:col>
      <xdr:colOff>114300</xdr:colOff>
      <xdr:row>58</xdr:row>
      <xdr:rowOff>3825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4584700" y="984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52102</xdr:rowOff>
    </xdr:from>
    <xdr:ext cx="599010" cy="259045"/>
    <xdr:sp macro="" textlink="">
      <xdr:nvSpPr>
        <xdr:cNvPr id="143" name="総務費該当値テキスト">
          <a:extLst>
            <a:ext uri="{FF2B5EF4-FFF2-40B4-BE49-F238E27FC236}">
              <a16:creationId xmlns:a16="http://schemas.microsoft.com/office/drawing/2014/main" id="{00000000-0008-0000-0700-00008F000000}"/>
            </a:ext>
          </a:extLst>
        </xdr:cNvPr>
        <xdr:cNvSpPr txBox="1"/>
      </xdr:nvSpPr>
      <xdr:spPr>
        <a:xfrm>
          <a:off x="4686300" y="98247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87441</xdr:rowOff>
    </xdr:from>
    <xdr:to>
      <xdr:col>20</xdr:col>
      <xdr:colOff>38100</xdr:colOff>
      <xdr:row>58</xdr:row>
      <xdr:rowOff>17591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3746500" y="986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8718</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3497795" y="9952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49852</xdr:rowOff>
    </xdr:from>
    <xdr:to>
      <xdr:col>15</xdr:col>
      <xdr:colOff>101600</xdr:colOff>
      <xdr:row>57</xdr:row>
      <xdr:rowOff>151452</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2857500" y="982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142579</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2608795" y="991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325</xdr:rowOff>
    </xdr:from>
    <xdr:to>
      <xdr:col>10</xdr:col>
      <xdr:colOff>165100</xdr:colOff>
      <xdr:row>58</xdr:row>
      <xdr:rowOff>101925</xdr:rowOff>
    </xdr:to>
    <xdr:sp macro="" textlink="">
      <xdr:nvSpPr>
        <xdr:cNvPr id="148" name="楕円 147">
          <a:extLst>
            <a:ext uri="{FF2B5EF4-FFF2-40B4-BE49-F238E27FC236}">
              <a16:creationId xmlns:a16="http://schemas.microsoft.com/office/drawing/2014/main" id="{00000000-0008-0000-0700-000094000000}"/>
            </a:ext>
          </a:extLst>
        </xdr:cNvPr>
        <xdr:cNvSpPr/>
      </xdr:nvSpPr>
      <xdr:spPr>
        <a:xfrm>
          <a:off x="1968500" y="9944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118452</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1719795" y="97196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16870</xdr:rowOff>
    </xdr:from>
    <xdr:to>
      <xdr:col>6</xdr:col>
      <xdr:colOff>38100</xdr:colOff>
      <xdr:row>58</xdr:row>
      <xdr:rowOff>118470</xdr:rowOff>
    </xdr:to>
    <xdr:sp macro="" textlink="">
      <xdr:nvSpPr>
        <xdr:cNvPr id="150" name="楕円 149">
          <a:extLst>
            <a:ext uri="{FF2B5EF4-FFF2-40B4-BE49-F238E27FC236}">
              <a16:creationId xmlns:a16="http://schemas.microsoft.com/office/drawing/2014/main" id="{00000000-0008-0000-0700-000096000000}"/>
            </a:ext>
          </a:extLst>
        </xdr:cNvPr>
        <xdr:cNvSpPr/>
      </xdr:nvSpPr>
      <xdr:spPr>
        <a:xfrm>
          <a:off x="1079500" y="996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134997</xdr:rowOff>
    </xdr:from>
    <xdr:ext cx="599010" cy="259045"/>
    <xdr:sp macro="" textlink="">
      <xdr:nvSpPr>
        <xdr:cNvPr id="151" name="テキスト ボックス 150">
          <a:extLst>
            <a:ext uri="{FF2B5EF4-FFF2-40B4-BE49-F238E27FC236}">
              <a16:creationId xmlns:a16="http://schemas.microsoft.com/office/drawing/2014/main" id="{00000000-0008-0000-0700-000097000000}"/>
            </a:ext>
          </a:extLst>
        </xdr:cNvPr>
        <xdr:cNvSpPr txBox="1"/>
      </xdr:nvSpPr>
      <xdr:spPr>
        <a:xfrm>
          <a:off x="830795" y="97361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7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7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61944</xdr:rowOff>
    </xdr:from>
    <xdr:to>
      <xdr:col>24</xdr:col>
      <xdr:colOff>62865</xdr:colOff>
      <xdr:row>77</xdr:row>
      <xdr:rowOff>57463</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234894"/>
          <a:ext cx="1270" cy="10242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61290</xdr:rowOff>
    </xdr:from>
    <xdr:ext cx="599010"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262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57463</xdr:rowOff>
    </xdr:from>
    <xdr:to>
      <xdr:col>24</xdr:col>
      <xdr:colOff>152400</xdr:colOff>
      <xdr:row>77</xdr:row>
      <xdr:rowOff>57463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259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8621</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20101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61944</xdr:rowOff>
    </xdr:from>
    <xdr:to>
      <xdr:col>24</xdr:col>
      <xdr:colOff>152400</xdr:colOff>
      <xdr:row>71</xdr:row>
      <xdr:rowOff>61944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2348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40817</xdr:rowOff>
    </xdr:from>
    <xdr:to>
      <xdr:col>24</xdr:col>
      <xdr:colOff>63500</xdr:colOff>
      <xdr:row>73</xdr:row>
      <xdr:rowOff>41270</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a:off x="3797300" y="12556667"/>
          <a:ext cx="838200" cy="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33152</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89190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54725</xdr:rowOff>
    </xdr:from>
    <xdr:to>
      <xdr:col>24</xdr:col>
      <xdr:colOff>114300</xdr:colOff>
      <xdr:row>75</xdr:row>
      <xdr:rowOff>156325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13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40817</xdr:rowOff>
    </xdr:from>
    <xdr:to>
      <xdr:col>19</xdr:col>
      <xdr:colOff>177800</xdr:colOff>
      <xdr:row>73</xdr:row>
      <xdr:rowOff>95233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908300" y="12556667"/>
          <a:ext cx="889000" cy="54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97779</xdr:rowOff>
    </xdr:from>
    <xdr:to>
      <xdr:col>20</xdr:col>
      <xdr:colOff>38100</xdr:colOff>
      <xdr:row>75</xdr:row>
      <xdr:rowOff>27929</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78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19056</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2877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95233</xdr:rowOff>
    </xdr:from>
    <xdr:to>
      <xdr:col>15</xdr:col>
      <xdr:colOff>50800</xdr:colOff>
      <xdr:row>73</xdr:row>
      <xdr:rowOff>110202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611083"/>
          <a:ext cx="889000" cy="14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37104</xdr:rowOff>
    </xdr:from>
    <xdr:to>
      <xdr:col>15</xdr:col>
      <xdr:colOff>101600</xdr:colOff>
      <xdr:row>75</xdr:row>
      <xdr:rowOff>138704</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289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129830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29885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110202</xdr:rowOff>
    </xdr:from>
    <xdr:to>
      <xdr:col>10</xdr:col>
      <xdr:colOff>114300</xdr:colOff>
      <xdr:row>74</xdr:row>
      <xdr:rowOff>96060</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626052"/>
          <a:ext cx="889000" cy="157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142611</xdr:rowOff>
    </xdr:from>
    <xdr:to>
      <xdr:col>10</xdr:col>
      <xdr:colOff>165100</xdr:colOff>
      <xdr:row>77</xdr:row>
      <xdr:rowOff>72761</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172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63888</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2655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8561</xdr:rowOff>
    </xdr:from>
    <xdr:to>
      <xdr:col>6</xdr:col>
      <xdr:colOff>38100</xdr:colOff>
      <xdr:row>77</xdr:row>
      <xdr:rowOff>110161</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210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101288</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3029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161920</xdr:rowOff>
    </xdr:from>
    <xdr:to>
      <xdr:col>24</xdr:col>
      <xdr:colOff>114300</xdr:colOff>
      <xdr:row>73</xdr:row>
      <xdr:rowOff>92070</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506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13347</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3577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161467</xdr:rowOff>
    </xdr:from>
    <xdr:to>
      <xdr:col>20</xdr:col>
      <xdr:colOff>38100</xdr:colOff>
      <xdr:row>73</xdr:row>
      <xdr:rowOff>91617</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50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108144</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28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44433</xdr:rowOff>
    </xdr:from>
    <xdr:to>
      <xdr:col>15</xdr:col>
      <xdr:colOff>101600</xdr:colOff>
      <xdr:row>73</xdr:row>
      <xdr:rowOff>146033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560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71</xdr:row>
      <xdr:rowOff>162560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3355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59402</xdr:rowOff>
    </xdr:from>
    <xdr:to>
      <xdr:col>10</xdr:col>
      <xdr:colOff>165100</xdr:colOff>
      <xdr:row>73</xdr:row>
      <xdr:rowOff>161002</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57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72</xdr:row>
      <xdr:rowOff>6079</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350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74</xdr:row>
      <xdr:rowOff>45260</xdr:rowOff>
    </xdr:from>
    <xdr:to>
      <xdr:col>6</xdr:col>
      <xdr:colOff>38100</xdr:colOff>
      <xdr:row>74</xdr:row>
      <xdr:rowOff>146860</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732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72</xdr:row>
      <xdr:rowOff>163387</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507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49192</xdr:rowOff>
    </xdr:from>
    <xdr:to>
      <xdr:col>24</xdr:col>
      <xdr:colOff>62865</xdr:colOff>
      <xdr:row>97</xdr:row>
      <xdr:rowOff>97318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651142"/>
          <a:ext cx="1270" cy="1076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101145</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731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97318</xdr:rowOff>
    </xdr:from>
    <xdr:to>
      <xdr:col>24</xdr:col>
      <xdr:colOff>152400</xdr:colOff>
      <xdr:row>97</xdr:row>
      <xdr:rowOff>97318</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727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167319</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426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282,296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49192</xdr:rowOff>
    </xdr:from>
    <xdr:to>
      <xdr:col>24</xdr:col>
      <xdr:colOff>152400</xdr:colOff>
      <xdr:row>91</xdr:row>
      <xdr:rowOff>49192</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651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59457</xdr:rowOff>
    </xdr:from>
    <xdr:to>
      <xdr:col>24</xdr:col>
      <xdr:colOff>63500</xdr:colOff>
      <xdr:row>96</xdr:row>
      <xdr:rowOff>16979</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3797300" y="16347207"/>
          <a:ext cx="838200" cy="128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139585</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2558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116708</xdr:rowOff>
    </xdr:from>
    <xdr:to>
      <xdr:col>24</xdr:col>
      <xdr:colOff>114300</xdr:colOff>
      <xdr:row>96</xdr:row>
      <xdr:rowOff>46858</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40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59457</xdr:rowOff>
    </xdr:from>
    <xdr:to>
      <xdr:col>19</xdr:col>
      <xdr:colOff>177800</xdr:colOff>
      <xdr:row>96</xdr:row>
      <xdr:rowOff>168512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347207"/>
          <a:ext cx="889000" cy="28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17993</xdr:rowOff>
    </xdr:from>
    <xdr:to>
      <xdr:col>20</xdr:col>
      <xdr:colOff>38100</xdr:colOff>
      <xdr:row>95</xdr:row>
      <xdr:rowOff>119593</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30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110720</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398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117608</xdr:rowOff>
    </xdr:from>
    <xdr:to>
      <xdr:col>15</xdr:col>
      <xdr:colOff>50800</xdr:colOff>
      <xdr:row>96</xdr:row>
      <xdr:rowOff>168512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a:off x="2019300" y="16576808"/>
          <a:ext cx="889000" cy="50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114827</xdr:rowOff>
    </xdr:from>
    <xdr:to>
      <xdr:col>15</xdr:col>
      <xdr:colOff>101600</xdr:colOff>
      <xdr:row>96</xdr:row>
      <xdr:rowOff>44977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402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61504</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177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117608</xdr:rowOff>
    </xdr:from>
    <xdr:to>
      <xdr:col>10</xdr:col>
      <xdr:colOff>114300</xdr:colOff>
      <xdr:row>96</xdr:row>
      <xdr:rowOff>158948</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flipV="1">
          <a:off x="1130300" y="16576808"/>
          <a:ext cx="889000" cy="41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136878</xdr:rowOff>
    </xdr:from>
    <xdr:to>
      <xdr:col>10</xdr:col>
      <xdr:colOff>165100</xdr:colOff>
      <xdr:row>97</xdr:row>
      <xdr:rowOff>67028</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596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58155</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52111" y="16688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161407</xdr:rowOff>
    </xdr:from>
    <xdr:to>
      <xdr:col>6</xdr:col>
      <xdr:colOff>38100</xdr:colOff>
      <xdr:row>97</xdr:row>
      <xdr:rowOff>91557</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20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82684</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63111" y="1671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137629</xdr:rowOff>
    </xdr:from>
    <xdr:to>
      <xdr:col>24</xdr:col>
      <xdr:colOff>114300</xdr:colOff>
      <xdr:row>96</xdr:row>
      <xdr:rowOff>67779</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4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116056</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403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8657</xdr:rowOff>
    </xdr:from>
    <xdr:to>
      <xdr:col>20</xdr:col>
      <xdr:colOff>38100</xdr:colOff>
      <xdr:row>95</xdr:row>
      <xdr:rowOff>110257</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296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126784</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071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117712</xdr:rowOff>
    </xdr:from>
    <xdr:to>
      <xdr:col>15</xdr:col>
      <xdr:colOff>101600</xdr:colOff>
      <xdr:row>97</xdr:row>
      <xdr:rowOff>47862</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7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38989</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41111" y="16669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66808</xdr:rowOff>
    </xdr:from>
    <xdr:to>
      <xdr:col>10</xdr:col>
      <xdr:colOff>165100</xdr:colOff>
      <xdr:row>96</xdr:row>
      <xdr:rowOff>168408</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2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13485</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52111" y="16301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108148</xdr:rowOff>
    </xdr:from>
    <xdr:to>
      <xdr:col>6</xdr:col>
      <xdr:colOff>38100</xdr:colOff>
      <xdr:row>97</xdr:row>
      <xdr:rowOff>38298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67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54825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63111" y="1634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141376</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56326"/>
          <a:ext cx="1270" cy="1274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88053</xdr:rowOff>
    </xdr:from>
    <xdr:ext cx="534377"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31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141376</xdr:rowOff>
    </xdr:from>
    <xdr:to>
      <xdr:col>55</xdr:col>
      <xdr:colOff>88900</xdr:colOff>
      <xdr:row>31</xdr:row>
      <xdr:rowOff>141376</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56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31</xdr:row>
      <xdr:rowOff>141376</xdr:rowOff>
    </xdr:from>
    <xdr:to>
      <xdr:col>55</xdr:col>
      <xdr:colOff>0</xdr:colOff>
      <xdr:row>39</xdr:row>
      <xdr:rowOff>39116</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9639300" y="5456326"/>
          <a:ext cx="838200" cy="126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34180</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549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55753</xdr:rowOff>
    </xdr:from>
    <xdr:to>
      <xdr:col>55</xdr:col>
      <xdr:colOff>50800</xdr:colOff>
      <xdr:row>38</xdr:row>
      <xdr:rowOff>157353</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57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33172</xdr:rowOff>
    </xdr:from>
    <xdr:to>
      <xdr:col>50</xdr:col>
      <xdr:colOff>114300</xdr:colOff>
      <xdr:row>39</xdr:row>
      <xdr:rowOff>39116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1972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103683</xdr:rowOff>
    </xdr:from>
    <xdr:to>
      <xdr:col>50</xdr:col>
      <xdr:colOff>165100</xdr:colOff>
      <xdr:row>39</xdr:row>
      <xdr:rowOff>33833</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1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50360</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394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32791</xdr:rowOff>
    </xdr:from>
    <xdr:to>
      <xdr:col>45</xdr:col>
      <xdr:colOff>177800</xdr:colOff>
      <xdr:row>39</xdr:row>
      <xdr:rowOff>33172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19341"/>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69317</xdr:rowOff>
    </xdr:from>
    <xdr:to>
      <xdr:col>46</xdr:col>
      <xdr:colOff>38100</xdr:colOff>
      <xdr:row>38</xdr:row>
      <xdr:rowOff>170917</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58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15994</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359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32791</xdr:rowOff>
    </xdr:from>
    <xdr:to>
      <xdr:col>41</xdr:col>
      <xdr:colOff>50800</xdr:colOff>
      <xdr:row>39</xdr:row>
      <xdr:rowOff>37287</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flipV="1">
          <a:off x="6972300" y="6719341"/>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135763</xdr:rowOff>
    </xdr:from>
    <xdr:to>
      <xdr:col>41</xdr:col>
      <xdr:colOff>101600</xdr:colOff>
      <xdr:row>39</xdr:row>
      <xdr:rowOff>65913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0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82440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4260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134772</xdr:rowOff>
    </xdr:from>
    <xdr:to>
      <xdr:col>36</xdr:col>
      <xdr:colOff>165100</xdr:colOff>
      <xdr:row>39</xdr:row>
      <xdr:rowOff>64922</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81449</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4250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90576</xdr:rowOff>
    </xdr:from>
    <xdr:to>
      <xdr:col>55</xdr:col>
      <xdr:colOff>50800</xdr:colOff>
      <xdr:row>32</xdr:row>
      <xdr:rowOff>20726</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5405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43603</xdr:rowOff>
    </xdr:from>
    <xdr:ext cx="534377"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5358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159766</xdr:rowOff>
    </xdr:from>
    <xdr:to>
      <xdr:col>50</xdr:col>
      <xdr:colOff>165100</xdr:colOff>
      <xdr:row>39</xdr:row>
      <xdr:rowOff>89916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748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81043</xdr:rowOff>
    </xdr:from>
    <xdr:ext cx="313932"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82333" y="676759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153822</xdr:rowOff>
    </xdr:from>
    <xdr:to>
      <xdr:col>46</xdr:col>
      <xdr:colOff>38100</xdr:colOff>
      <xdr:row>39</xdr:row>
      <xdr:rowOff>83972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68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75099</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7616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153441</xdr:rowOff>
    </xdr:from>
    <xdr:to>
      <xdr:col>41</xdr:col>
      <xdr:colOff>101600</xdr:colOff>
      <xdr:row>39</xdr:row>
      <xdr:rowOff>83591</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68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74718</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761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157937</xdr:rowOff>
    </xdr:from>
    <xdr:to>
      <xdr:col>36</xdr:col>
      <xdr:colOff>165100</xdr:colOff>
      <xdr:row>39</xdr:row>
      <xdr:rowOff>88087</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7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147833</xdr:colOff>
      <xdr:row>39</xdr:row>
      <xdr:rowOff>79214</xdr:rowOff>
    </xdr:from>
    <xdr:ext cx="313932"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15333" y="67657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102491</xdr:rowOff>
    </xdr:from>
    <xdr:to>
      <xdr:col>54</xdr:col>
      <xdr:colOff>189865</xdr:colOff>
      <xdr:row>59</xdr:row>
      <xdr:rowOff>32869</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74991"/>
          <a:ext cx="1270" cy="1473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36696</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5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32869</xdr:rowOff>
    </xdr:from>
    <xdr:to>
      <xdr:col>55</xdr:col>
      <xdr:colOff>88900</xdr:colOff>
      <xdr:row>59</xdr:row>
      <xdr:rowOff>32869</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48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49168</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5021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1,169,299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102491</xdr:rowOff>
    </xdr:from>
    <xdr:to>
      <xdr:col>55</xdr:col>
      <xdr:colOff>88900</xdr:colOff>
      <xdr:row>50</xdr:row>
      <xdr:rowOff>102491</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74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25662</xdr:rowOff>
    </xdr:from>
    <xdr:to>
      <xdr:col>55</xdr:col>
      <xdr:colOff>0</xdr:colOff>
      <xdr:row>58</xdr:row>
      <xdr:rowOff>32433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969762"/>
          <a:ext cx="838200" cy="6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139012</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11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160585</xdr:rowOff>
    </xdr:from>
    <xdr:to>
      <xdr:col>55</xdr:col>
      <xdr:colOff>50800</xdr:colOff>
      <xdr:row>58</xdr:row>
      <xdr:rowOff>90735</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33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25662</xdr:rowOff>
    </xdr:from>
    <xdr:to>
      <xdr:col>50</xdr:col>
      <xdr:colOff>114300</xdr:colOff>
      <xdr:row>58</xdr:row>
      <xdr:rowOff>34046</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969762"/>
          <a:ext cx="889000" cy="8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138238</xdr:rowOff>
    </xdr:from>
    <xdr:to>
      <xdr:col>50</xdr:col>
      <xdr:colOff>165100</xdr:colOff>
      <xdr:row>58</xdr:row>
      <xdr:rowOff>68388</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84915</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968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34046</xdr:rowOff>
    </xdr:from>
    <xdr:to>
      <xdr:col>45</xdr:col>
      <xdr:colOff>177800</xdr:colOff>
      <xdr:row>58</xdr:row>
      <xdr:rowOff>87560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78146"/>
          <a:ext cx="889000" cy="53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166007</xdr:rowOff>
    </xdr:from>
    <xdr:to>
      <xdr:col>46</xdr:col>
      <xdr:colOff>38100</xdr:colOff>
      <xdr:row>58</xdr:row>
      <xdr:rowOff>96157</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38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87284</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313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134,286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74144</xdr:rowOff>
    </xdr:from>
    <xdr:to>
      <xdr:col>41</xdr:col>
      <xdr:colOff>50800</xdr:colOff>
      <xdr:row>58</xdr:row>
      <xdr:rowOff>87560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6972300" y="10018244"/>
          <a:ext cx="889000" cy="13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99392</xdr:rowOff>
    </xdr:from>
    <xdr:to>
      <xdr:col>41</xdr:col>
      <xdr:colOff>101600</xdr:colOff>
      <xdr:row>59</xdr:row>
      <xdr:rowOff>29542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10043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20669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10136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105722</xdr:rowOff>
    </xdr:from>
    <xdr:to>
      <xdr:col>36</xdr:col>
      <xdr:colOff>165100</xdr:colOff>
      <xdr:row>59</xdr:row>
      <xdr:rowOff>35872</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100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26999</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14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153083</xdr:rowOff>
    </xdr:from>
    <xdr:to>
      <xdr:col>55</xdr:col>
      <xdr:colOff>50800</xdr:colOff>
      <xdr:row>58</xdr:row>
      <xdr:rowOff>83233</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2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4510</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777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146312</xdr:rowOff>
    </xdr:from>
    <xdr:to>
      <xdr:col>50</xdr:col>
      <xdr:colOff>165100</xdr:colOff>
      <xdr:row>58</xdr:row>
      <xdr:rowOff>76462</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91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67589</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10011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154696</xdr:rowOff>
    </xdr:from>
    <xdr:to>
      <xdr:col>46</xdr:col>
      <xdr:colOff>38100</xdr:colOff>
      <xdr:row>58</xdr:row>
      <xdr:rowOff>84846</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927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101373</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702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36760</xdr:rowOff>
    </xdr:from>
    <xdr:to>
      <xdr:col>41</xdr:col>
      <xdr:colOff>101600</xdr:colOff>
      <xdr:row>58</xdr:row>
      <xdr:rowOff>138360</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98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154887</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756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23344</xdr:rowOff>
    </xdr:from>
    <xdr:to>
      <xdr:col>36</xdr:col>
      <xdr:colOff>165100</xdr:colOff>
      <xdr:row>58</xdr:row>
      <xdr:rowOff>124944</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967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141471</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742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99893</xdr:rowOff>
    </xdr:from>
    <xdr:to>
      <xdr:col>54</xdr:col>
      <xdr:colOff>189865</xdr:colOff>
      <xdr:row>79</xdr:row>
      <xdr:rowOff>15894</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01393"/>
          <a:ext cx="1270" cy="1459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19721</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64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15894</xdr:rowOff>
    </xdr:from>
    <xdr:to>
      <xdr:col>55</xdr:col>
      <xdr:colOff>88900</xdr:colOff>
      <xdr:row>79</xdr:row>
      <xdr:rowOff>15894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6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46570</xdr:rowOff>
    </xdr:from>
    <xdr:ext cx="599010"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8766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390,448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99893</xdr:rowOff>
    </xdr:from>
    <xdr:to>
      <xdr:col>55</xdr:col>
      <xdr:colOff>88900</xdr:colOff>
      <xdr:row>70</xdr:row>
      <xdr:rowOff>99893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01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81350</xdr:rowOff>
    </xdr:from>
    <xdr:to>
      <xdr:col>55</xdr:col>
      <xdr:colOff>0</xdr:colOff>
      <xdr:row>78</xdr:row>
      <xdr:rowOff>142233</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454450"/>
          <a:ext cx="838200" cy="60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53385</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0835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30508</xdr:rowOff>
    </xdr:from>
    <xdr:to>
      <xdr:col>55</xdr:col>
      <xdr:colOff>50800</xdr:colOff>
      <xdr:row>77</xdr:row>
      <xdr:rowOff>132108</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23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71543</xdr:rowOff>
    </xdr:from>
    <xdr:to>
      <xdr:col>50</xdr:col>
      <xdr:colOff>114300</xdr:colOff>
      <xdr:row>78</xdr:row>
      <xdr:rowOff>142233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444643"/>
          <a:ext cx="889000" cy="70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81787</xdr:rowOff>
    </xdr:from>
    <xdr:to>
      <xdr:col>50</xdr:col>
      <xdr:colOff>165100</xdr:colOff>
      <xdr:row>78</xdr:row>
      <xdr:rowOff>11937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283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28464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058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71543</xdr:rowOff>
    </xdr:from>
    <xdr:to>
      <xdr:col>45</xdr:col>
      <xdr:colOff>177800</xdr:colOff>
      <xdr:row>78</xdr:row>
      <xdr:rowOff>117545</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7861300" y="13444643"/>
          <a:ext cx="889000" cy="4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92661</xdr:rowOff>
    </xdr:from>
    <xdr:to>
      <xdr:col>46</xdr:col>
      <xdr:colOff>38100</xdr:colOff>
      <xdr:row>78</xdr:row>
      <xdr:rowOff>22811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4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39338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06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117545</xdr:rowOff>
    </xdr:from>
    <xdr:to>
      <xdr:col>41</xdr:col>
      <xdr:colOff>50800</xdr:colOff>
      <xdr:row>78</xdr:row>
      <xdr:rowOff>132118</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490645"/>
          <a:ext cx="889000" cy="14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95727</xdr:rowOff>
    </xdr:from>
    <xdr:to>
      <xdr:col>41</xdr:col>
      <xdr:colOff>101600</xdr:colOff>
      <xdr:row>79</xdr:row>
      <xdr:rowOff>25877</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68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17004</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61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94672</xdr:rowOff>
    </xdr:from>
    <xdr:to>
      <xdr:col>36</xdr:col>
      <xdr:colOff>165100</xdr:colOff>
      <xdr:row>79</xdr:row>
      <xdr:rowOff>24822</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6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15949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6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30550</xdr:rowOff>
    </xdr:from>
    <xdr:to>
      <xdr:col>55</xdr:col>
      <xdr:colOff>50800</xdr:colOff>
      <xdr:row>78</xdr:row>
      <xdr:rowOff>132150</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40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116927</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318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91433</xdr:rowOff>
    </xdr:from>
    <xdr:to>
      <xdr:col>50</xdr:col>
      <xdr:colOff>165100</xdr:colOff>
      <xdr:row>79</xdr:row>
      <xdr:rowOff>21583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46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12710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557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20743</xdr:rowOff>
    </xdr:from>
    <xdr:to>
      <xdr:col>46</xdr:col>
      <xdr:colOff>38100</xdr:colOff>
      <xdr:row>78</xdr:row>
      <xdr:rowOff>122343</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93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113470</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348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66745</xdr:rowOff>
    </xdr:from>
    <xdr:to>
      <xdr:col>41</xdr:col>
      <xdr:colOff>101600</xdr:colOff>
      <xdr:row>78</xdr:row>
      <xdr:rowOff>168345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439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13422</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32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81318</xdr:rowOff>
    </xdr:from>
    <xdr:to>
      <xdr:col>36</xdr:col>
      <xdr:colOff>165100</xdr:colOff>
      <xdr:row>79</xdr:row>
      <xdr:rowOff>11468</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454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27995</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322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47220</xdr:rowOff>
    </xdr:from>
    <xdr:to>
      <xdr:col>54</xdr:col>
      <xdr:colOff>189865</xdr:colOff>
      <xdr:row>99</xdr:row>
      <xdr:rowOff>2284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649170"/>
          <a:ext cx="1270" cy="132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6111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79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2284</xdr:rowOff>
    </xdr:from>
    <xdr:to>
      <xdr:col>55</xdr:col>
      <xdr:colOff>88900</xdr:colOff>
      <xdr:row>99</xdr:row>
      <xdr:rowOff>2284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7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165347</xdr:rowOff>
    </xdr:from>
    <xdr:ext cx="690189"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42439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1,077,819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47220</xdr:rowOff>
    </xdr:from>
    <xdr:to>
      <xdr:col>55</xdr:col>
      <xdr:colOff>88900</xdr:colOff>
      <xdr:row>91</xdr:row>
      <xdr:rowOff>47220</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6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29536</xdr:rowOff>
    </xdr:from>
    <xdr:to>
      <xdr:col>55</xdr:col>
      <xdr:colOff>0</xdr:colOff>
      <xdr:row>98</xdr:row>
      <xdr:rowOff>30597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831636"/>
          <a:ext cx="838200" cy="1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161630</xdr:rowOff>
    </xdr:from>
    <xdr:ext cx="599010"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6208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138753</xdr:rowOff>
    </xdr:from>
    <xdr:to>
      <xdr:col>55</xdr:col>
      <xdr:colOff>50800</xdr:colOff>
      <xdr:row>98</xdr:row>
      <xdr:rowOff>68903</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769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29536</xdr:rowOff>
    </xdr:from>
    <xdr:to>
      <xdr:col>50</xdr:col>
      <xdr:colOff>114300</xdr:colOff>
      <xdr:row>98</xdr:row>
      <xdr:rowOff>85353</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831636"/>
          <a:ext cx="889000" cy="55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159435</xdr:rowOff>
    </xdr:from>
    <xdr:to>
      <xdr:col>50</xdr:col>
      <xdr:colOff>165100</xdr:colOff>
      <xdr:row>98</xdr:row>
      <xdr:rowOff>89585</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790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80712</xdr:rowOff>
    </xdr:from>
    <xdr:ext cx="59901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39795" y="1688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74061</xdr:rowOff>
    </xdr:from>
    <xdr:to>
      <xdr:col>45</xdr:col>
      <xdr:colOff>177800</xdr:colOff>
      <xdr:row>98</xdr:row>
      <xdr:rowOff>85353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876161"/>
          <a:ext cx="889000" cy="11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158835</xdr:rowOff>
    </xdr:from>
    <xdr:to>
      <xdr:col>46</xdr:col>
      <xdr:colOff>38100</xdr:colOff>
      <xdr:row>98</xdr:row>
      <xdr:rowOff>88985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78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105512</xdr:rowOff>
    </xdr:from>
    <xdr:ext cx="59901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50795" y="16564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74061</xdr:rowOff>
    </xdr:from>
    <xdr:to>
      <xdr:col>41</xdr:col>
      <xdr:colOff>50800</xdr:colOff>
      <xdr:row>98</xdr:row>
      <xdr:rowOff>111058</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6972300" y="16876161"/>
          <a:ext cx="889000" cy="36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53721</xdr:rowOff>
    </xdr:from>
    <xdr:to>
      <xdr:col>41</xdr:col>
      <xdr:colOff>101600</xdr:colOff>
      <xdr:row>98</xdr:row>
      <xdr:rowOff>155321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85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146448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94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44022</xdr:rowOff>
    </xdr:from>
    <xdr:to>
      <xdr:col>36</xdr:col>
      <xdr:colOff>165100</xdr:colOff>
      <xdr:row>98</xdr:row>
      <xdr:rowOff>145622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846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162149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21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151247</xdr:rowOff>
    </xdr:from>
    <xdr:to>
      <xdr:col>55</xdr:col>
      <xdr:colOff>50800</xdr:colOff>
      <xdr:row>98</xdr:row>
      <xdr:rowOff>81397</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781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129674</xdr:rowOff>
    </xdr:from>
    <xdr:ext cx="599010"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76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150186</xdr:rowOff>
    </xdr:from>
    <xdr:to>
      <xdr:col>50</xdr:col>
      <xdr:colOff>165100</xdr:colOff>
      <xdr:row>98</xdr:row>
      <xdr:rowOff>80336</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78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96863</xdr:rowOff>
    </xdr:from>
    <xdr:ext cx="59901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39795" y="1655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34553</xdr:rowOff>
    </xdr:from>
    <xdr:to>
      <xdr:col>46</xdr:col>
      <xdr:colOff>38100</xdr:colOff>
      <xdr:row>98</xdr:row>
      <xdr:rowOff>136153</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836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127280</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50795" y="169293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23261</xdr:rowOff>
    </xdr:from>
    <xdr:to>
      <xdr:col>41</xdr:col>
      <xdr:colOff>101600</xdr:colOff>
      <xdr:row>98</xdr:row>
      <xdr:rowOff>124861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825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141388</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61795" y="16600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60258</xdr:rowOff>
    </xdr:from>
    <xdr:to>
      <xdr:col>36</xdr:col>
      <xdr:colOff>165100</xdr:colOff>
      <xdr:row>98</xdr:row>
      <xdr:rowOff>161858</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862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152985</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955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16892</xdr:rowOff>
    </xdr:from>
    <xdr:to>
      <xdr:col>85</xdr:col>
      <xdr:colOff>126364</xdr:colOff>
      <xdr:row>39</xdr:row>
      <xdr:rowOff>985</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331842"/>
          <a:ext cx="1269" cy="1355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4812</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91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985</xdr:rowOff>
    </xdr:from>
    <xdr:to>
      <xdr:col>86</xdr:col>
      <xdr:colOff>25400</xdr:colOff>
      <xdr:row>39</xdr:row>
      <xdr:rowOff>985</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87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135019</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070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367,233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16892</xdr:rowOff>
    </xdr:from>
    <xdr:to>
      <xdr:col>86</xdr:col>
      <xdr:colOff>25400</xdr:colOff>
      <xdr:row>31</xdr:row>
      <xdr:rowOff>16892</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3318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34117</xdr:rowOff>
    </xdr:from>
    <xdr:to>
      <xdr:col>85</xdr:col>
      <xdr:colOff>127000</xdr:colOff>
      <xdr:row>38</xdr:row>
      <xdr:rowOff>40301</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549217"/>
          <a:ext cx="838200" cy="6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120753</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92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97876</xdr:rowOff>
    </xdr:from>
    <xdr:to>
      <xdr:col>85</xdr:col>
      <xdr:colOff>177800</xdr:colOff>
      <xdr:row>38</xdr:row>
      <xdr:rowOff>28026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41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4918</xdr:rowOff>
    </xdr:from>
    <xdr:to>
      <xdr:col>81</xdr:col>
      <xdr:colOff>50800</xdr:colOff>
      <xdr:row>38</xdr:row>
      <xdr:rowOff>40301</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520018"/>
          <a:ext cx="889000" cy="35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94649</xdr:rowOff>
    </xdr:from>
    <xdr:to>
      <xdr:col>81</xdr:col>
      <xdr:colOff>101600</xdr:colOff>
      <xdr:row>38</xdr:row>
      <xdr:rowOff>24799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38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41326</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13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4918</xdr:rowOff>
    </xdr:from>
    <xdr:to>
      <xdr:col>76</xdr:col>
      <xdr:colOff>114300</xdr:colOff>
      <xdr:row>38</xdr:row>
      <xdr:rowOff>18374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3703300" y="6520018"/>
          <a:ext cx="889000" cy="13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106742</xdr:rowOff>
    </xdr:from>
    <xdr:to>
      <xdr:col>76</xdr:col>
      <xdr:colOff>165100</xdr:colOff>
      <xdr:row>38</xdr:row>
      <xdr:rowOff>36892</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53419</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5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16382</xdr:rowOff>
    </xdr:from>
    <xdr:to>
      <xdr:col>71</xdr:col>
      <xdr:colOff>177800</xdr:colOff>
      <xdr:row>38</xdr:row>
      <xdr:rowOff>18374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6531482"/>
          <a:ext cx="889000" cy="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29514</xdr:rowOff>
    </xdr:from>
    <xdr:to>
      <xdr:col>72</xdr:col>
      <xdr:colOff>38100</xdr:colOff>
      <xdr:row>38</xdr:row>
      <xdr:rowOff>131114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54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122241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63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42323</xdr:rowOff>
    </xdr:from>
    <xdr:to>
      <xdr:col>67</xdr:col>
      <xdr:colOff>101600</xdr:colOff>
      <xdr:row>38</xdr:row>
      <xdr:rowOff>143923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55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135050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65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154767</xdr:rowOff>
    </xdr:from>
    <xdr:to>
      <xdr:col>85</xdr:col>
      <xdr:colOff>177800</xdr:colOff>
      <xdr:row>38</xdr:row>
      <xdr:rowOff>84917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98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133194</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76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160951</xdr:rowOff>
    </xdr:from>
    <xdr:to>
      <xdr:col>81</xdr:col>
      <xdr:colOff>101600</xdr:colOff>
      <xdr:row>38</xdr:row>
      <xdr:rowOff>91101</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504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82228</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97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125568</xdr:rowOff>
    </xdr:from>
    <xdr:to>
      <xdr:col>76</xdr:col>
      <xdr:colOff>165100</xdr:colOff>
      <xdr:row>38</xdr:row>
      <xdr:rowOff>55718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46845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139024</xdr:rowOff>
    </xdr:from>
    <xdr:to>
      <xdr:col>72</xdr:col>
      <xdr:colOff>38100</xdr:colOff>
      <xdr:row>38</xdr:row>
      <xdr:rowOff>69174</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48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85701</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625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137032</xdr:rowOff>
    </xdr:from>
    <xdr:to>
      <xdr:col>67</xdr:col>
      <xdr:colOff>101600</xdr:colOff>
      <xdr:row>38</xdr:row>
      <xdr:rowOff>67182</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80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83709</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5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4620</xdr:rowOff>
    </xdr:from>
    <xdr:to>
      <xdr:col>85</xdr:col>
      <xdr:colOff>126364</xdr:colOff>
      <xdr:row>57</xdr:row>
      <xdr:rowOff>155706</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577120"/>
          <a:ext cx="1269" cy="13512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159533</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9932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155706</xdr:rowOff>
    </xdr:from>
    <xdr:to>
      <xdr:col>86</xdr:col>
      <xdr:colOff>25400</xdr:colOff>
      <xdr:row>57</xdr:row>
      <xdr:rowOff>155706</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992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122747</xdr:rowOff>
    </xdr:from>
    <xdr:ext cx="599010"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352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415,454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4620</xdr:rowOff>
    </xdr:from>
    <xdr:to>
      <xdr:col>86</xdr:col>
      <xdr:colOff>25400</xdr:colOff>
      <xdr:row>50</xdr:row>
      <xdr:rowOff>4620</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57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11322</xdr:rowOff>
    </xdr:from>
    <xdr:to>
      <xdr:col>85</xdr:col>
      <xdr:colOff>127000</xdr:colOff>
      <xdr:row>57</xdr:row>
      <xdr:rowOff>24230</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5481300" y="9783972"/>
          <a:ext cx="838200" cy="1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69014</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4987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46137</xdr:rowOff>
    </xdr:from>
    <xdr:to>
      <xdr:col>85</xdr:col>
      <xdr:colOff>177800</xdr:colOff>
      <xdr:row>56</xdr:row>
      <xdr:rowOff>147737</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64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119023</xdr:rowOff>
    </xdr:from>
    <xdr:to>
      <xdr:col>81</xdr:col>
      <xdr:colOff>50800</xdr:colOff>
      <xdr:row>57</xdr:row>
      <xdr:rowOff>11322</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4592300" y="9548773"/>
          <a:ext cx="889000" cy="235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74163</xdr:rowOff>
    </xdr:from>
    <xdr:to>
      <xdr:col>81</xdr:col>
      <xdr:colOff>101600</xdr:colOff>
      <xdr:row>57</xdr:row>
      <xdr:rowOff>4313</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675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55</xdr:row>
      <xdr:rowOff>20840</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945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119023</xdr:rowOff>
    </xdr:from>
    <xdr:to>
      <xdr:col>76</xdr:col>
      <xdr:colOff>114300</xdr:colOff>
      <xdr:row>57</xdr:row>
      <xdr:rowOff>72892</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548773"/>
          <a:ext cx="889000" cy="296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80610</xdr:rowOff>
    </xdr:from>
    <xdr:to>
      <xdr:col>76</xdr:col>
      <xdr:colOff>165100</xdr:colOff>
      <xdr:row>57</xdr:row>
      <xdr:rowOff>10760</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68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57</xdr:row>
      <xdr:rowOff>1887</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9774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7436</xdr:rowOff>
    </xdr:from>
    <xdr:to>
      <xdr:col>71</xdr:col>
      <xdr:colOff>177800</xdr:colOff>
      <xdr:row>57</xdr:row>
      <xdr:rowOff>72892</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9780086"/>
          <a:ext cx="889000" cy="65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56686</xdr:rowOff>
    </xdr:from>
    <xdr:to>
      <xdr:col>72</xdr:col>
      <xdr:colOff>38100</xdr:colOff>
      <xdr:row>57</xdr:row>
      <xdr:rowOff>158286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829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149413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36111" y="9922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81520</xdr:rowOff>
    </xdr:from>
    <xdr:to>
      <xdr:col>67</xdr:col>
      <xdr:colOff>101600</xdr:colOff>
      <xdr:row>58</xdr:row>
      <xdr:rowOff>11670</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2797</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47111" y="9946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144880</xdr:rowOff>
    </xdr:from>
    <xdr:to>
      <xdr:col>85</xdr:col>
      <xdr:colOff>177800</xdr:colOff>
      <xdr:row>57</xdr:row>
      <xdr:rowOff>75030</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74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123307</xdr:rowOff>
    </xdr:from>
    <xdr:ext cx="534377"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724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131972</xdr:rowOff>
    </xdr:from>
    <xdr:to>
      <xdr:col>81</xdr:col>
      <xdr:colOff>101600</xdr:colOff>
      <xdr:row>57</xdr:row>
      <xdr:rowOff>62122</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733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53249</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214111" y="9825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68223</xdr:rowOff>
    </xdr:from>
    <xdr:to>
      <xdr:col>76</xdr:col>
      <xdr:colOff>165100</xdr:colOff>
      <xdr:row>55</xdr:row>
      <xdr:rowOff>169823</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49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54</xdr:row>
      <xdr:rowOff>14900</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273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22092</xdr:rowOff>
    </xdr:from>
    <xdr:to>
      <xdr:col>72</xdr:col>
      <xdr:colOff>38100</xdr:colOff>
      <xdr:row>57</xdr:row>
      <xdr:rowOff>123692</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79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140219</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36111" y="956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128086</xdr:rowOff>
    </xdr:from>
    <xdr:to>
      <xdr:col>67</xdr:col>
      <xdr:colOff>101600</xdr:colOff>
      <xdr:row>57</xdr:row>
      <xdr:rowOff>58236</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7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74763</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47111" y="950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a:extLst>
            <a:ext uri="{FF2B5EF4-FFF2-40B4-BE49-F238E27FC236}">
              <a16:creationId xmlns:a16="http://schemas.microsoft.com/office/drawing/2014/main" id="{00000000-0008-0000-0700-000073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16706</xdr:rowOff>
    </xdr:from>
    <xdr:to>
      <xdr:col>85</xdr:col>
      <xdr:colOff>126364</xdr:colOff>
      <xdr:row>79</xdr:row>
      <xdr:rowOff>44450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flipV="1">
          <a:off x="16317595" y="12018206"/>
          <a:ext cx="1269" cy="15707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9" name="災害復旧費最小値テキスト">
          <a:extLst>
            <a:ext uri="{FF2B5EF4-FFF2-40B4-BE49-F238E27FC236}">
              <a16:creationId xmlns:a16="http://schemas.microsoft.com/office/drawing/2014/main" id="{00000000-0008-0000-0700-000075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134833</xdr:rowOff>
    </xdr:from>
    <xdr:ext cx="599010" cy="259045"/>
    <xdr:sp macro="" textlink="">
      <xdr:nvSpPr>
        <xdr:cNvPr id="631" name="災害復旧費最大値テキスト">
          <a:extLst>
            <a:ext uri="{FF2B5EF4-FFF2-40B4-BE49-F238E27FC236}">
              <a16:creationId xmlns:a16="http://schemas.microsoft.com/office/drawing/2014/main" id="{00000000-0008-0000-0700-000077020000}"/>
            </a:ext>
          </a:extLst>
        </xdr:cNvPr>
        <xdr:cNvSpPr txBox="1"/>
      </xdr:nvSpPr>
      <xdr:spPr>
        <a:xfrm>
          <a:off x="16370300" y="11793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412,282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16706</xdr:rowOff>
    </xdr:from>
    <xdr:to>
      <xdr:col>86</xdr:col>
      <xdr:colOff>25400</xdr:colOff>
      <xdr:row>70</xdr:row>
      <xdr:rowOff>16706</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2018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64715</xdr:rowOff>
    </xdr:from>
    <xdr:to>
      <xdr:col>85</xdr:col>
      <xdr:colOff>127000</xdr:colOff>
      <xdr:row>79</xdr:row>
      <xdr:rowOff>8198</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flipV="1">
          <a:off x="15481300" y="13437815"/>
          <a:ext cx="838200" cy="114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18505</xdr:rowOff>
    </xdr:from>
    <xdr:ext cx="534377" cy="259045"/>
    <xdr:sp macro="" textlink="">
      <xdr:nvSpPr>
        <xdr:cNvPr id="634" name="災害復旧費平均値テキスト">
          <a:extLst>
            <a:ext uri="{FF2B5EF4-FFF2-40B4-BE49-F238E27FC236}">
              <a16:creationId xmlns:a16="http://schemas.microsoft.com/office/drawing/2014/main" id="{00000000-0008-0000-0700-00007A020000}"/>
            </a:ext>
          </a:extLst>
        </xdr:cNvPr>
        <xdr:cNvSpPr txBox="1"/>
      </xdr:nvSpPr>
      <xdr:spPr>
        <a:xfrm>
          <a:off x="16370300" y="133916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40078</xdr:rowOff>
    </xdr:from>
    <xdr:to>
      <xdr:col>85</xdr:col>
      <xdr:colOff>177800</xdr:colOff>
      <xdr:row>78</xdr:row>
      <xdr:rowOff>141678</xdr:rowOff>
    </xdr:to>
    <xdr:sp macro="" textlink="">
      <xdr:nvSpPr>
        <xdr:cNvPr id="635" name="フローチャート: 判断 634">
          <a:extLst>
            <a:ext uri="{FF2B5EF4-FFF2-40B4-BE49-F238E27FC236}">
              <a16:creationId xmlns:a16="http://schemas.microsoft.com/office/drawing/2014/main" id="{00000000-0008-0000-0700-00007B020000}"/>
            </a:ext>
          </a:extLst>
        </xdr:cNvPr>
        <xdr:cNvSpPr/>
      </xdr:nvSpPr>
      <xdr:spPr>
        <a:xfrm>
          <a:off x="16268700" y="13413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83525</xdr:rowOff>
    </xdr:from>
    <xdr:to>
      <xdr:col>81</xdr:col>
      <xdr:colOff>50800</xdr:colOff>
      <xdr:row>79</xdr:row>
      <xdr:rowOff>8198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4592300" y="13456625"/>
          <a:ext cx="889000" cy="96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41301</xdr:rowOff>
    </xdr:from>
    <xdr:to>
      <xdr:col>81</xdr:col>
      <xdr:colOff>101600</xdr:colOff>
      <xdr:row>78</xdr:row>
      <xdr:rowOff>142901</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5430500" y="13414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159428</xdr:rowOff>
    </xdr:from>
    <xdr:ext cx="534377"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5214111" y="13189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83525</xdr:rowOff>
    </xdr:from>
    <xdr:to>
      <xdr:col>76</xdr:col>
      <xdr:colOff>114300</xdr:colOff>
      <xdr:row>78</xdr:row>
      <xdr:rowOff>142591</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flipV="1">
          <a:off x="13703300" y="13456625"/>
          <a:ext cx="889000" cy="5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44362</xdr:rowOff>
    </xdr:from>
    <xdr:to>
      <xdr:col>76</xdr:col>
      <xdr:colOff>165100</xdr:colOff>
      <xdr:row>78</xdr:row>
      <xdr:rowOff>145962</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4541500" y="13417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137089</xdr:rowOff>
    </xdr:from>
    <xdr:ext cx="534377"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4325111" y="135101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157390</xdr:rowOff>
    </xdr:from>
    <xdr:to>
      <xdr:col>71</xdr:col>
      <xdr:colOff>177800</xdr:colOff>
      <xdr:row>78</xdr:row>
      <xdr:rowOff>142591</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a:off x="12814300" y="13359040"/>
          <a:ext cx="889000" cy="156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131721</xdr:rowOff>
    </xdr:from>
    <xdr:to>
      <xdr:col>72</xdr:col>
      <xdr:colOff>38100</xdr:colOff>
      <xdr:row>79</xdr:row>
      <xdr:rowOff>61871</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3652500" y="1350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52998</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3468428" y="13597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128025</xdr:rowOff>
    </xdr:from>
    <xdr:to>
      <xdr:col>67</xdr:col>
      <xdr:colOff>101600</xdr:colOff>
      <xdr:row>79</xdr:row>
      <xdr:rowOff>58175</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2763500" y="13501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49302</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2579428" y="13593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13915</xdr:rowOff>
    </xdr:from>
    <xdr:to>
      <xdr:col>85</xdr:col>
      <xdr:colOff>177800</xdr:colOff>
      <xdr:row>78</xdr:row>
      <xdr:rowOff>115515</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6268700" y="13387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36792</xdr:rowOff>
    </xdr:from>
    <xdr:ext cx="534377" cy="259045"/>
    <xdr:sp macro="" textlink="">
      <xdr:nvSpPr>
        <xdr:cNvPr id="653" name="災害復旧費該当値テキスト">
          <a:extLst>
            <a:ext uri="{FF2B5EF4-FFF2-40B4-BE49-F238E27FC236}">
              <a16:creationId xmlns:a16="http://schemas.microsoft.com/office/drawing/2014/main" id="{00000000-0008-0000-0700-00008D020000}"/>
            </a:ext>
          </a:extLst>
        </xdr:cNvPr>
        <xdr:cNvSpPr txBox="1"/>
      </xdr:nvSpPr>
      <xdr:spPr>
        <a:xfrm>
          <a:off x="16370300" y="13238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128848</xdr:rowOff>
    </xdr:from>
    <xdr:to>
      <xdr:col>81</xdr:col>
      <xdr:colOff>101600</xdr:colOff>
      <xdr:row>79</xdr:row>
      <xdr:rowOff>58998</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5430500" y="1350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50125</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5246428" y="13594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32725</xdr:rowOff>
    </xdr:from>
    <xdr:to>
      <xdr:col>76</xdr:col>
      <xdr:colOff>165100</xdr:colOff>
      <xdr:row>78</xdr:row>
      <xdr:rowOff>134325</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4541500" y="13405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150852</xdr:rowOff>
    </xdr:from>
    <xdr:ext cx="534377"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325111" y="13181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91791</xdr:rowOff>
    </xdr:from>
    <xdr:to>
      <xdr:col>72</xdr:col>
      <xdr:colOff>38100</xdr:colOff>
      <xdr:row>79</xdr:row>
      <xdr:rowOff>21941</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3652500" y="13464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38468</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3436111" y="1324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106590</xdr:rowOff>
    </xdr:from>
    <xdr:to>
      <xdr:col>67</xdr:col>
      <xdr:colOff>101600</xdr:colOff>
      <xdr:row>78</xdr:row>
      <xdr:rowOff>36740</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2763500" y="1330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53267</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547111" y="13083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a:extLst>
            <a:ext uri="{FF2B5EF4-FFF2-40B4-BE49-F238E27FC236}">
              <a16:creationId xmlns:a16="http://schemas.microsoft.com/office/drawing/2014/main" id="{00000000-0008-0000-0700-0000A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103043</xdr:rowOff>
    </xdr:from>
    <xdr:to>
      <xdr:col>85</xdr:col>
      <xdr:colOff>126364</xdr:colOff>
      <xdr:row>98</xdr:row>
      <xdr:rowOff>138125</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flipV="1">
          <a:off x="16317595" y="15533543"/>
          <a:ext cx="1269" cy="1406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141952</xdr:rowOff>
    </xdr:from>
    <xdr:ext cx="378565" cy="259045"/>
    <xdr:sp macro="" textlink="">
      <xdr:nvSpPr>
        <xdr:cNvPr id="684" name="公債費最小値テキスト">
          <a:extLst>
            <a:ext uri="{FF2B5EF4-FFF2-40B4-BE49-F238E27FC236}">
              <a16:creationId xmlns:a16="http://schemas.microsoft.com/office/drawing/2014/main" id="{00000000-0008-0000-0700-0000AC020000}"/>
            </a:ext>
          </a:extLst>
        </xdr:cNvPr>
        <xdr:cNvSpPr txBox="1"/>
      </xdr:nvSpPr>
      <xdr:spPr>
        <a:xfrm>
          <a:off x="16370300" y="169440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138125</xdr:rowOff>
    </xdr:from>
    <xdr:to>
      <xdr:col>86</xdr:col>
      <xdr:colOff>25400</xdr:colOff>
      <xdr:row>98</xdr:row>
      <xdr:rowOff>138125</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6940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49720</xdr:rowOff>
    </xdr:from>
    <xdr:ext cx="599010" cy="259045"/>
    <xdr:sp macro="" textlink="">
      <xdr:nvSpPr>
        <xdr:cNvPr id="686" name="公債費最大値テキスト">
          <a:extLst>
            <a:ext uri="{FF2B5EF4-FFF2-40B4-BE49-F238E27FC236}">
              <a16:creationId xmlns:a16="http://schemas.microsoft.com/office/drawing/2014/main" id="{00000000-0008-0000-0700-0000AE020000}"/>
            </a:ext>
          </a:extLst>
        </xdr:cNvPr>
        <xdr:cNvSpPr txBox="1"/>
      </xdr:nvSpPr>
      <xdr:spPr>
        <a:xfrm>
          <a:off x="16370300" y="15308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616,035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103043</xdr:rowOff>
    </xdr:from>
    <xdr:to>
      <xdr:col>86</xdr:col>
      <xdr:colOff>25400</xdr:colOff>
      <xdr:row>90</xdr:row>
      <xdr:rowOff>103043</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6230600" y="15533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123000</xdr:rowOff>
    </xdr:from>
    <xdr:to>
      <xdr:col>85</xdr:col>
      <xdr:colOff>127000</xdr:colOff>
      <xdr:row>96</xdr:row>
      <xdr:rowOff>79119</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5481300" y="16067850"/>
          <a:ext cx="838200" cy="470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118122</xdr:rowOff>
    </xdr:from>
    <xdr:ext cx="599010" cy="259045"/>
    <xdr:sp macro="" textlink="">
      <xdr:nvSpPr>
        <xdr:cNvPr id="689" name="公債費平均値テキスト">
          <a:extLst>
            <a:ext uri="{FF2B5EF4-FFF2-40B4-BE49-F238E27FC236}">
              <a16:creationId xmlns:a16="http://schemas.microsoft.com/office/drawing/2014/main" id="{00000000-0008-0000-0700-0000B1020000}"/>
            </a:ext>
          </a:extLst>
        </xdr:cNvPr>
        <xdr:cNvSpPr txBox="1"/>
      </xdr:nvSpPr>
      <xdr:spPr>
        <a:xfrm>
          <a:off x="16370300" y="165773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139695</xdr:rowOff>
    </xdr:from>
    <xdr:to>
      <xdr:col>85</xdr:col>
      <xdr:colOff>177800</xdr:colOff>
      <xdr:row>97</xdr:row>
      <xdr:rowOff>69845</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6268700" y="1659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123000</xdr:rowOff>
    </xdr:from>
    <xdr:to>
      <xdr:col>81</xdr:col>
      <xdr:colOff>50800</xdr:colOff>
      <xdr:row>94</xdr:row>
      <xdr:rowOff>147822</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4592300" y="16067850"/>
          <a:ext cx="889000" cy="19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143790</xdr:rowOff>
    </xdr:from>
    <xdr:to>
      <xdr:col>81</xdr:col>
      <xdr:colOff>101600</xdr:colOff>
      <xdr:row>97</xdr:row>
      <xdr:rowOff>73940</xdr:rowOff>
    </xdr:to>
    <xdr:sp macro="" textlink="">
      <xdr:nvSpPr>
        <xdr:cNvPr id="692" name="フローチャート: 判断 691">
          <a:extLst>
            <a:ext uri="{FF2B5EF4-FFF2-40B4-BE49-F238E27FC236}">
              <a16:creationId xmlns:a16="http://schemas.microsoft.com/office/drawing/2014/main" id="{00000000-0008-0000-0700-0000B4020000}"/>
            </a:ext>
          </a:extLst>
        </xdr:cNvPr>
        <xdr:cNvSpPr/>
      </xdr:nvSpPr>
      <xdr:spPr>
        <a:xfrm>
          <a:off x="15430500" y="1660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97</xdr:row>
      <xdr:rowOff>65067</xdr:rowOff>
    </xdr:from>
    <xdr:ext cx="59901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5181795" y="16695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147822</xdr:rowOff>
    </xdr:from>
    <xdr:to>
      <xdr:col>76</xdr:col>
      <xdr:colOff>114300</xdr:colOff>
      <xdr:row>95</xdr:row>
      <xdr:rowOff>115012</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3703300" y="16264122"/>
          <a:ext cx="889000" cy="13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150414</xdr:rowOff>
    </xdr:from>
    <xdr:to>
      <xdr:col>76</xdr:col>
      <xdr:colOff>165100</xdr:colOff>
      <xdr:row>97</xdr:row>
      <xdr:rowOff>80564</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4541500" y="16609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97</xdr:row>
      <xdr:rowOff>71691</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4292795" y="167023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86649</xdr:rowOff>
    </xdr:from>
    <xdr:to>
      <xdr:col>71</xdr:col>
      <xdr:colOff>177800</xdr:colOff>
      <xdr:row>95</xdr:row>
      <xdr:rowOff>115012</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2814300" y="16374399"/>
          <a:ext cx="889000" cy="2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88694</xdr:rowOff>
    </xdr:from>
    <xdr:to>
      <xdr:col>72</xdr:col>
      <xdr:colOff>38100</xdr:colOff>
      <xdr:row>98</xdr:row>
      <xdr:rowOff>18844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3652500" y="16719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9971</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812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102859</xdr:rowOff>
    </xdr:from>
    <xdr:to>
      <xdr:col>67</xdr:col>
      <xdr:colOff>101600</xdr:colOff>
      <xdr:row>98</xdr:row>
      <xdr:rowOff>33009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2763500" y="16733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24136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826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28319</xdr:rowOff>
    </xdr:from>
    <xdr:to>
      <xdr:col>85</xdr:col>
      <xdr:colOff>177800</xdr:colOff>
      <xdr:row>96</xdr:row>
      <xdr:rowOff>129919</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6268700" y="16487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51196</xdr:rowOff>
    </xdr:from>
    <xdr:ext cx="599010" cy="259045"/>
    <xdr:sp macro="" textlink="">
      <xdr:nvSpPr>
        <xdr:cNvPr id="708" name="公債費該当値テキスト">
          <a:extLst>
            <a:ext uri="{FF2B5EF4-FFF2-40B4-BE49-F238E27FC236}">
              <a16:creationId xmlns:a16="http://schemas.microsoft.com/office/drawing/2014/main" id="{00000000-0008-0000-0700-0000C4020000}"/>
            </a:ext>
          </a:extLst>
        </xdr:cNvPr>
        <xdr:cNvSpPr txBox="1"/>
      </xdr:nvSpPr>
      <xdr:spPr>
        <a:xfrm>
          <a:off x="16370300" y="163389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72200</xdr:rowOff>
    </xdr:from>
    <xdr:to>
      <xdr:col>81</xdr:col>
      <xdr:colOff>101600</xdr:colOff>
      <xdr:row>94</xdr:row>
      <xdr:rowOff>2350</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5430500" y="16017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92</xdr:row>
      <xdr:rowOff>18877</xdr:rowOff>
    </xdr:from>
    <xdr:ext cx="59901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181795" y="15792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97022</xdr:rowOff>
    </xdr:from>
    <xdr:to>
      <xdr:col>76</xdr:col>
      <xdr:colOff>165100</xdr:colOff>
      <xdr:row>95</xdr:row>
      <xdr:rowOff>27172</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4541500" y="1621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93</xdr:row>
      <xdr:rowOff>43699</xdr:rowOff>
    </xdr:from>
    <xdr:ext cx="59901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292795" y="15988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64212</xdr:rowOff>
    </xdr:from>
    <xdr:to>
      <xdr:col>72</xdr:col>
      <xdr:colOff>38100</xdr:colOff>
      <xdr:row>95</xdr:row>
      <xdr:rowOff>165812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3652500" y="16351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10889</xdr:rowOff>
    </xdr:from>
    <xdr:ext cx="59901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3403795" y="16127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35849</xdr:rowOff>
    </xdr:from>
    <xdr:to>
      <xdr:col>67</xdr:col>
      <xdr:colOff>101600</xdr:colOff>
      <xdr:row>95</xdr:row>
      <xdr:rowOff>137449</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2763500" y="1632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93</xdr:row>
      <xdr:rowOff>153976</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2514795" y="1609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a:extLst>
            <a:ext uri="{FF2B5EF4-FFF2-40B4-BE49-F238E27FC236}">
              <a16:creationId xmlns:a16="http://schemas.microsoft.com/office/drawing/2014/main" id="{00000000-0008-0000-07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39</xdr:row>
      <xdr:rowOff>44450</xdr:rowOff>
    </xdr:from>
    <xdr:to>
      <xdr:col>116</xdr:col>
      <xdr:colOff>62864</xdr:colOff>
      <xdr:row>39</xdr:row>
      <xdr:rowOff>44450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159595" y="6731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86377</xdr:rowOff>
    </xdr:from>
    <xdr:ext cx="249299" cy="259045"/>
    <xdr:sp macro="" textlink="">
      <xdr:nvSpPr>
        <xdr:cNvPr id="741" name="諸支出金最小値テキスト">
          <a:extLst>
            <a:ext uri="{FF2B5EF4-FFF2-40B4-BE49-F238E27FC236}">
              <a16:creationId xmlns:a16="http://schemas.microsoft.com/office/drawing/2014/main" id="{00000000-0008-0000-0700-0000E5020000}"/>
            </a:ext>
          </a:extLst>
        </xdr:cNvPr>
        <xdr:cNvSpPr txBox="1"/>
      </xdr:nvSpPr>
      <xdr:spPr>
        <a:xfrm>
          <a:off x="2221230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86377</xdr:rowOff>
    </xdr:from>
    <xdr:ext cx="249299" cy="259045"/>
    <xdr:sp macro="" textlink="">
      <xdr:nvSpPr>
        <xdr:cNvPr id="743" name="諸支出金最大値テキスト">
          <a:extLst>
            <a:ext uri="{FF2B5EF4-FFF2-40B4-BE49-F238E27FC236}">
              <a16:creationId xmlns:a16="http://schemas.microsoft.com/office/drawing/2014/main" id="{00000000-0008-0000-0700-0000E7020000}"/>
            </a:ext>
          </a:extLst>
        </xdr:cNvPr>
        <xdr:cNvSpPr txBox="1"/>
      </xdr:nvSpPr>
      <xdr:spPr>
        <a:xfrm>
          <a:off x="22212300" y="6430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6" name="諸支出金平均値テキスト">
          <a:extLst>
            <a:ext uri="{FF2B5EF4-FFF2-40B4-BE49-F238E27FC236}">
              <a16:creationId xmlns:a16="http://schemas.microsoft.com/office/drawing/2014/main" id="{00000000-0008-0000-0700-0000EA020000}"/>
            </a:ext>
          </a:extLst>
        </xdr:cNvPr>
        <xdr:cNvSpPr txBox="1"/>
      </xdr:nvSpPr>
      <xdr:spPr>
        <a:xfrm>
          <a:off x="22212300" y="6658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47" name="フローチャート: 判断 746">
          <a:extLst>
            <a:ext uri="{FF2B5EF4-FFF2-40B4-BE49-F238E27FC236}">
              <a16:creationId xmlns:a16="http://schemas.microsoft.com/office/drawing/2014/main" id="{00000000-0008-0000-0700-0000EB020000}"/>
            </a:ext>
          </a:extLst>
        </xdr:cNvPr>
        <xdr:cNvSpPr/>
      </xdr:nvSpPr>
      <xdr:spPr>
        <a:xfrm>
          <a:off x="22110700" y="668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31</xdr:row>
      <xdr:rowOff>4318</xdr:rowOff>
    </xdr:from>
    <xdr:to>
      <xdr:col>112</xdr:col>
      <xdr:colOff>38100</xdr:colOff>
      <xdr:row>31</xdr:row>
      <xdr:rowOff>105918</xdr:rowOff>
    </xdr:to>
    <xdr:sp macro="" textlink="">
      <xdr:nvSpPr>
        <xdr:cNvPr id="749" name="フローチャート: 判断 748">
          <a:extLst>
            <a:ext uri="{FF2B5EF4-FFF2-40B4-BE49-F238E27FC236}">
              <a16:creationId xmlns:a16="http://schemas.microsoft.com/office/drawing/2014/main" id="{00000000-0008-0000-0700-0000ED020000}"/>
            </a:ext>
          </a:extLst>
        </xdr:cNvPr>
        <xdr:cNvSpPr/>
      </xdr:nvSpPr>
      <xdr:spPr>
        <a:xfrm>
          <a:off x="21272500" y="5319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29</xdr:row>
      <xdr:rowOff>122445</xdr:rowOff>
    </xdr:from>
    <xdr:ext cx="469744"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088428" y="509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130810</xdr:rowOff>
    </xdr:from>
    <xdr:to>
      <xdr:col>107</xdr:col>
      <xdr:colOff>101600</xdr:colOff>
      <xdr:row>38</xdr:row>
      <xdr:rowOff>60960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0383500" y="647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77487</xdr:rowOff>
    </xdr:from>
    <xdr:ext cx="378565"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20245017" y="6249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171196</xdr:rowOff>
    </xdr:from>
    <xdr:to>
      <xdr:col>102</xdr:col>
      <xdr:colOff>165100</xdr:colOff>
      <xdr:row>38</xdr:row>
      <xdr:rowOff>101346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19494500" y="6514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117873</xdr:rowOff>
    </xdr:from>
    <xdr:ext cx="378565"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19356017" y="62900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152146</xdr:rowOff>
    </xdr:from>
    <xdr:to>
      <xdr:col>98</xdr:col>
      <xdr:colOff>38100</xdr:colOff>
      <xdr:row>38</xdr:row>
      <xdr:rowOff>82296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18605500" y="6495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98823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8467017" y="62710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29227</xdr:rowOff>
    </xdr:from>
    <xdr:ext cx="249299" cy="259045"/>
    <xdr:sp macro="" textlink="">
      <xdr:nvSpPr>
        <xdr:cNvPr id="765" name="諸支出金該当値テキスト">
          <a:extLst>
            <a:ext uri="{FF2B5EF4-FFF2-40B4-BE49-F238E27FC236}">
              <a16:creationId xmlns:a16="http://schemas.microsoft.com/office/drawing/2014/main" id="{00000000-0008-0000-0700-0000FD020000}"/>
            </a:ext>
          </a:extLst>
        </xdr:cNvPr>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高知県平均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7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7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5" name="テキスト ボックス 784">
          <a:extLst>
            <a:ext uri="{FF2B5EF4-FFF2-40B4-BE49-F238E27FC236}">
              <a16:creationId xmlns:a16="http://schemas.microsoft.com/office/drawing/2014/main" id="{00000000-0008-0000-0700-000011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00000000-0008-0000-0700-000012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前年度繰上充用金グラフ枠">
          <a:extLst>
            <a:ext uri="{FF2B5EF4-FFF2-40B4-BE49-F238E27FC236}">
              <a16:creationId xmlns:a16="http://schemas.microsoft.com/office/drawing/2014/main" id="{00000000-0008-0000-0700-000014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0" name="前年度繰上充用金最小値テキスト">
          <a:extLst>
            <a:ext uri="{FF2B5EF4-FFF2-40B4-BE49-F238E27FC236}">
              <a16:creationId xmlns:a16="http://schemas.microsoft.com/office/drawing/2014/main" id="{00000000-0008-0000-0700-000016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2" name="前年度繰上充用金最大値テキスト">
          <a:extLst>
            <a:ext uri="{FF2B5EF4-FFF2-40B4-BE49-F238E27FC236}">
              <a16:creationId xmlns:a16="http://schemas.microsoft.com/office/drawing/2014/main" id="{00000000-0008-0000-0700-000018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5" name="前年度繰上充用金平均値テキスト">
          <a:extLst>
            <a:ext uri="{FF2B5EF4-FFF2-40B4-BE49-F238E27FC236}">
              <a16:creationId xmlns:a16="http://schemas.microsoft.com/office/drawing/2014/main" id="{00000000-0008-0000-0700-00001B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6" name="フローチャート: 判断 795">
          <a:extLst>
            <a:ext uri="{FF2B5EF4-FFF2-40B4-BE49-F238E27FC236}">
              <a16:creationId xmlns:a16="http://schemas.microsoft.com/office/drawing/2014/main" id="{00000000-0008-0000-0700-00001C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8" name="フローチャート: 判断 797">
          <a:extLst>
            <a:ext uri="{FF2B5EF4-FFF2-40B4-BE49-F238E27FC236}">
              <a16:creationId xmlns:a16="http://schemas.microsoft.com/office/drawing/2014/main" id="{00000000-0008-0000-0700-00001E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4" name="前年度繰上充用金該当値テキスト">
          <a:extLst>
            <a:ext uri="{FF2B5EF4-FFF2-40B4-BE49-F238E27FC236}">
              <a16:creationId xmlns:a16="http://schemas.microsoft.com/office/drawing/2014/main" id="{00000000-0008-0000-0700-00002E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3" name="正方形/長方形 822">
          <a:extLst>
            <a:ext uri="{FF2B5EF4-FFF2-40B4-BE49-F238E27FC236}">
              <a16:creationId xmlns:a16="http://schemas.microsoft.com/office/drawing/2014/main" id="{00000000-0008-0000-0700-000037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仁淀川町は類似団体と比べて人口が少ないと思われることから、住民一人当たりのコストは全体的に高くなっている。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公債費については類似団体と比べて上回っているが、性質別歳出分析の方でも記述したとおり、実質公債費比率と将来負担比率は健全な数値となっている。今後も計画的な繰上償還を行っていく。</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目的別歳出についても、全体的に増加傾向にあることから、定員管理適正化計画や財政収支見通しに基づき、人件費や物件費を始めとした義務的経費の歳出削減に努め、行財政改革の推進に努めていく。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財政調整基金については、利息積み立てと取り崩しを行ったため残高は前年度と比較して減となっている。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実質単年度収支は、令和</a:t>
          </a:r>
          <a:r>
            <a:rPr kumimoji="1" lang="en-US" altLang="ja-JP" sz="1100" b="0" i="0" baseline="0">
              <a:solidFill>
                <a:schemeClr val="dk1"/>
              </a:solidFill>
              <a:effectLst/>
              <a:latin typeface="+mn-lt"/>
              <a:ea typeface="+mn-ea"/>
              <a:cs typeface="+mn-cs"/>
            </a:rPr>
            <a:t>3</a:t>
          </a:r>
          <a:r>
            <a:rPr kumimoji="1" lang="ja-JP" altLang="ja-JP" sz="1100" b="0" i="0" baseline="0">
              <a:solidFill>
                <a:schemeClr val="dk1"/>
              </a:solidFill>
              <a:effectLst/>
              <a:latin typeface="+mn-lt"/>
              <a:ea typeface="+mn-ea"/>
              <a:cs typeface="+mn-cs"/>
            </a:rPr>
            <a:t>年度に</a:t>
          </a:r>
          <a:r>
            <a:rPr kumimoji="1" lang="en-US" altLang="ja-JP" sz="1100" b="0" i="0" baseline="0">
              <a:solidFill>
                <a:schemeClr val="dk1"/>
              </a:solidFill>
              <a:effectLst/>
              <a:latin typeface="+mn-lt"/>
              <a:ea typeface="+mn-ea"/>
              <a:cs typeface="+mn-cs"/>
            </a:rPr>
            <a:t>973</a:t>
          </a:r>
          <a:r>
            <a:rPr kumimoji="1" lang="ja-JP" altLang="ja-JP" sz="1100" b="0" i="0" baseline="0">
              <a:solidFill>
                <a:schemeClr val="dk1"/>
              </a:solidFill>
              <a:effectLst/>
              <a:latin typeface="+mn-lt"/>
              <a:ea typeface="+mn-ea"/>
              <a:cs typeface="+mn-cs"/>
            </a:rPr>
            <a:t>百万円の旧合併特例債の繰り上げ償還を行ったため</a:t>
          </a:r>
          <a:r>
            <a:rPr kumimoji="1" lang="en-US" altLang="ja-JP" sz="1100" b="0" i="0" baseline="0">
              <a:solidFill>
                <a:schemeClr val="dk1"/>
              </a:solidFill>
              <a:effectLst/>
              <a:latin typeface="+mn-lt"/>
              <a:ea typeface="+mn-ea"/>
              <a:cs typeface="+mn-cs"/>
            </a:rPr>
            <a:t>1,040</a:t>
          </a:r>
          <a:r>
            <a:rPr kumimoji="1" lang="ja-JP" altLang="ja-JP" sz="1100" b="0" i="0" baseline="0">
              <a:solidFill>
                <a:schemeClr val="dk1"/>
              </a:solidFill>
              <a:effectLst/>
              <a:latin typeface="+mn-lt"/>
              <a:ea typeface="+mn-ea"/>
              <a:cs typeface="+mn-cs"/>
            </a:rPr>
            <a:t>百万円減額となり、標準財政規模に占める割合では</a:t>
          </a:r>
          <a:r>
            <a:rPr kumimoji="1" lang="en-US" altLang="ja-JP" sz="1100" b="0" i="0" baseline="0">
              <a:solidFill>
                <a:schemeClr val="dk1"/>
              </a:solidFill>
              <a:effectLst/>
              <a:latin typeface="+mn-lt"/>
              <a:ea typeface="+mn-ea"/>
              <a:cs typeface="+mn-cs"/>
            </a:rPr>
            <a:t>22.63</a:t>
          </a:r>
          <a:r>
            <a:rPr kumimoji="1" lang="ja-JP" altLang="ja-JP" sz="1100" b="0" i="0" baseline="0">
              <a:solidFill>
                <a:schemeClr val="dk1"/>
              </a:solidFill>
              <a:effectLst/>
              <a:latin typeface="+mn-lt"/>
              <a:ea typeface="+mn-ea"/>
              <a:cs typeface="+mn-cs"/>
            </a:rPr>
            <a:t>ポイントの減となっている。今後、高齢者人口減少等による普通交付税の減額で一般財源の確保が一層厳しい状況となることが予想されるため、財政調整基金を始めとした各種基金の的確な運用が求められ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高知県仁淀川町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連結実質赤字比率については、全会計において赤字比率はない。</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も全会計において、突然赤字になることは考えにくいが、人口減少による普通交付税の減少を含め、一般財源の確保がより一層厳しくなることが予想されることから、財政調整基金を始めとする各種基金の運用が重要となり、行政サービスに要するコストは必要最小限に抑制するなど、計画的な行政運営を図っていく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0" customWidth="1"/>
    <col min="12" max="12" width="2.25" style="180" customWidth="1"/>
    <col min="13" max="17" width="2.375" style="180" customWidth="1"/>
    <col min="18" max="119" width="2.125" style="180" customWidth="1"/>
    <col min="120" max="16384" width="0" style="180" hidden="1"/>
  </cols>
  <sheetData>
    <row r="1" spans="1:119" ht="33" customHeight="1" x14ac:dyDescent="0.15">
      <c r="B1" s="591" t="s">
        <v>82</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75" thickBot="1" x14ac:dyDescent="0.2">
      <c r="B2" s="182" t="s">
        <v>83</v>
      </c>
      <c r="C2" s="182"/>
      <c r="D2" s="183"/>
    </row>
    <row r="3" spans="1:119" ht="18.75" customHeight="1" thickBot="1" x14ac:dyDescent="0.2">
      <c r="A3" s="181"/>
      <c r="B3" s="592" t="s">
        <v>84</v>
      </c>
      <c r="C3" s="593"/>
      <c r="D3" s="593"/>
      <c r="E3" s="594"/>
      <c r="F3" s="594"/>
      <c r="G3" s="594"/>
      <c r="H3" s="594"/>
      <c r="I3" s="594"/>
      <c r="J3" s="594"/>
      <c r="K3" s="594"/>
      <c r="L3" s="594" t="s">
        <v>85</v>
      </c>
      <c r="M3" s="594"/>
      <c r="N3" s="594"/>
      <c r="O3" s="594"/>
      <c r="P3" s="594"/>
      <c r="Q3" s="594"/>
      <c r="R3" s="597"/>
      <c r="S3" s="597"/>
      <c r="T3" s="597"/>
      <c r="U3" s="597"/>
      <c r="V3" s="598"/>
      <c r="W3" s="483" t="s">
        <v>86</v>
      </c>
      <c r="X3" s="484"/>
      <c r="Y3" s="484"/>
      <c r="Z3" s="484"/>
      <c r="AA3" s="484"/>
      <c r="AB3" s="593"/>
      <c r="AC3" s="597" t="s">
        <v>87</v>
      </c>
      <c r="AD3" s="484"/>
      <c r="AE3" s="484"/>
      <c r="AF3" s="484"/>
      <c r="AG3" s="484"/>
      <c r="AH3" s="484"/>
      <c r="AI3" s="484"/>
      <c r="AJ3" s="484"/>
      <c r="AK3" s="484"/>
      <c r="AL3" s="559"/>
      <c r="AM3" s="483" t="s">
        <v>88</v>
      </c>
      <c r="AN3" s="484"/>
      <c r="AO3" s="484"/>
      <c r="AP3" s="484"/>
      <c r="AQ3" s="484"/>
      <c r="AR3" s="484"/>
      <c r="AS3" s="484"/>
      <c r="AT3" s="484"/>
      <c r="AU3" s="484"/>
      <c r="AV3" s="484"/>
      <c r="AW3" s="484"/>
      <c r="AX3" s="559"/>
      <c r="AY3" s="551" t="s">
        <v>1</v>
      </c>
      <c r="AZ3" s="552"/>
      <c r="BA3" s="552"/>
      <c r="BB3" s="552"/>
      <c r="BC3" s="552"/>
      <c r="BD3" s="552"/>
      <c r="BE3" s="552"/>
      <c r="BF3" s="552"/>
      <c r="BG3" s="552"/>
      <c r="BH3" s="552"/>
      <c r="BI3" s="552"/>
      <c r="BJ3" s="552"/>
      <c r="BK3" s="552"/>
      <c r="BL3" s="552"/>
      <c r="BM3" s="601"/>
      <c r="BN3" s="483" t="s">
        <v>89</v>
      </c>
      <c r="BO3" s="484"/>
      <c r="BP3" s="484"/>
      <c r="BQ3" s="484"/>
      <c r="BR3" s="484"/>
      <c r="BS3" s="484"/>
      <c r="BT3" s="484"/>
      <c r="BU3" s="559"/>
      <c r="BV3" s="483" t="s">
        <v>90</v>
      </c>
      <c r="BW3" s="484"/>
      <c r="BX3" s="484"/>
      <c r="BY3" s="484"/>
      <c r="BZ3" s="484"/>
      <c r="CA3" s="484"/>
      <c r="CB3" s="484"/>
      <c r="CC3" s="559"/>
      <c r="CD3" s="551" t="s">
        <v>1</v>
      </c>
      <c r="CE3" s="552"/>
      <c r="CF3" s="552"/>
      <c r="CG3" s="552"/>
      <c r="CH3" s="552"/>
      <c r="CI3" s="552"/>
      <c r="CJ3" s="552"/>
      <c r="CK3" s="552"/>
      <c r="CL3" s="552"/>
      <c r="CM3" s="552"/>
      <c r="CN3" s="552"/>
      <c r="CO3" s="552"/>
      <c r="CP3" s="552"/>
      <c r="CQ3" s="552"/>
      <c r="CR3" s="552"/>
      <c r="CS3" s="601"/>
      <c r="CT3" s="483" t="s">
        <v>91</v>
      </c>
      <c r="CU3" s="484"/>
      <c r="CV3" s="484"/>
      <c r="CW3" s="484"/>
      <c r="CX3" s="484"/>
      <c r="CY3" s="484"/>
      <c r="CZ3" s="484"/>
      <c r="DA3" s="559"/>
      <c r="DB3" s="483" t="s">
        <v>92</v>
      </c>
      <c r="DC3" s="484"/>
      <c r="DD3" s="484"/>
      <c r="DE3" s="484"/>
      <c r="DF3" s="484"/>
      <c r="DG3" s="484"/>
      <c r="DH3" s="484"/>
      <c r="DI3" s="559"/>
    </row>
    <row r="4" spans="1:119" ht="18.75" customHeight="1" x14ac:dyDescent="0.15">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8"/>
      <c r="AN4" s="436"/>
      <c r="AO4" s="436"/>
      <c r="AP4" s="436"/>
      <c r="AQ4" s="436"/>
      <c r="AR4" s="436"/>
      <c r="AS4" s="436"/>
      <c r="AT4" s="436"/>
      <c r="AU4" s="436"/>
      <c r="AV4" s="436"/>
      <c r="AW4" s="436"/>
      <c r="AX4" s="600"/>
      <c r="AY4" s="411" t="s">
        <v>93</v>
      </c>
      <c r="AZ4" s="412"/>
      <c r="BA4" s="412"/>
      <c r="BB4" s="412"/>
      <c r="BC4" s="412"/>
      <c r="BD4" s="412"/>
      <c r="BE4" s="412"/>
      <c r="BF4" s="412"/>
      <c r="BG4" s="412"/>
      <c r="BH4" s="412"/>
      <c r="BI4" s="412"/>
      <c r="BJ4" s="412"/>
      <c r="BK4" s="412"/>
      <c r="BL4" s="412"/>
      <c r="BM4" s="413"/>
      <c r="BN4" s="414">
        <v>7279521</v>
      </c>
      <c r="BO4" s="415"/>
      <c r="BP4" s="415"/>
      <c r="BQ4" s="415"/>
      <c r="BR4" s="415"/>
      <c r="BS4" s="415"/>
      <c r="BT4" s="415"/>
      <c r="BU4" s="416"/>
      <c r="BV4" s="414">
        <v>8418841</v>
      </c>
      <c r="BW4" s="415"/>
      <c r="BX4" s="415"/>
      <c r="BY4" s="415"/>
      <c r="BZ4" s="415"/>
      <c r="CA4" s="415"/>
      <c r="CB4" s="415"/>
      <c r="CC4" s="416"/>
      <c r="CD4" s="585" t="s">
        <v>94</v>
      </c>
      <c r="CE4" s="586"/>
      <c r="CF4" s="586"/>
      <c r="CG4" s="586"/>
      <c r="CH4" s="586"/>
      <c r="CI4" s="586"/>
      <c r="CJ4" s="586"/>
      <c r="CK4" s="586"/>
      <c r="CL4" s="586"/>
      <c r="CM4" s="586"/>
      <c r="CN4" s="586"/>
      <c r="CO4" s="586"/>
      <c r="CP4" s="586"/>
      <c r="CQ4" s="586"/>
      <c r="CR4" s="586"/>
      <c r="CS4" s="587"/>
      <c r="CT4" s="588">
        <v>9</v>
      </c>
      <c r="CU4" s="589"/>
      <c r="CV4" s="589"/>
      <c r="CW4" s="589"/>
      <c r="CX4" s="589"/>
      <c r="CY4" s="589"/>
      <c r="CZ4" s="589"/>
      <c r="DA4" s="590"/>
      <c r="DB4" s="588">
        <v>9.5</v>
      </c>
      <c r="DC4" s="589"/>
      <c r="DD4" s="589"/>
      <c r="DE4" s="589"/>
      <c r="DF4" s="589"/>
      <c r="DG4" s="589"/>
      <c r="DH4" s="589"/>
      <c r="DI4" s="590"/>
    </row>
    <row r="5" spans="1:119" ht="18.75" customHeight="1" x14ac:dyDescent="0.15">
      <c r="A5" s="181"/>
      <c r="B5" s="595"/>
      <c r="C5" s="437"/>
      <c r="D5" s="437"/>
      <c r="E5" s="596"/>
      <c r="F5" s="596"/>
      <c r="G5" s="596"/>
      <c r="H5" s="596"/>
      <c r="I5" s="596"/>
      <c r="J5" s="596"/>
      <c r="K5" s="596"/>
      <c r="L5" s="596"/>
      <c r="M5" s="596"/>
      <c r="N5" s="596"/>
      <c r="O5" s="596"/>
      <c r="P5" s="596"/>
      <c r="Q5" s="596"/>
      <c r="R5" s="435"/>
      <c r="S5" s="435"/>
      <c r="T5" s="435"/>
      <c r="U5" s="435"/>
      <c r="V5" s="599"/>
      <c r="W5" s="518"/>
      <c r="X5" s="436"/>
      <c r="Y5" s="436"/>
      <c r="Z5" s="436"/>
      <c r="AA5" s="436"/>
      <c r="AB5" s="437"/>
      <c r="AC5" s="435"/>
      <c r="AD5" s="436"/>
      <c r="AE5" s="436"/>
      <c r="AF5" s="436"/>
      <c r="AG5" s="436"/>
      <c r="AH5" s="436"/>
      <c r="AI5" s="436"/>
      <c r="AJ5" s="436"/>
      <c r="AK5" s="436"/>
      <c r="AL5" s="600"/>
      <c r="AM5" s="489" t="s">
        <v>95</v>
      </c>
      <c r="AN5" s="393"/>
      <c r="AO5" s="393"/>
      <c r="AP5" s="393"/>
      <c r="AQ5" s="393"/>
      <c r="AR5" s="393"/>
      <c r="AS5" s="393"/>
      <c r="AT5" s="394"/>
      <c r="AU5" s="469" t="s">
        <v>96</v>
      </c>
      <c r="AV5" s="470"/>
      <c r="AW5" s="470"/>
      <c r="AX5" s="470"/>
      <c r="AY5" s="399" t="s">
        <v>97</v>
      </c>
      <c r="AZ5" s="400"/>
      <c r="BA5" s="400"/>
      <c r="BB5" s="400"/>
      <c r="BC5" s="400"/>
      <c r="BD5" s="400"/>
      <c r="BE5" s="400"/>
      <c r="BF5" s="400"/>
      <c r="BG5" s="400"/>
      <c r="BH5" s="400"/>
      <c r="BI5" s="400"/>
      <c r="BJ5" s="400"/>
      <c r="BK5" s="400"/>
      <c r="BL5" s="400"/>
      <c r="BM5" s="401"/>
      <c r="BN5" s="419">
        <v>6787780</v>
      </c>
      <c r="BO5" s="420"/>
      <c r="BP5" s="420"/>
      <c r="BQ5" s="420"/>
      <c r="BR5" s="420"/>
      <c r="BS5" s="420"/>
      <c r="BT5" s="420"/>
      <c r="BU5" s="421"/>
      <c r="BV5" s="419">
        <v>7862434</v>
      </c>
      <c r="BW5" s="420"/>
      <c r="BX5" s="420"/>
      <c r="BY5" s="420"/>
      <c r="BZ5" s="420"/>
      <c r="CA5" s="420"/>
      <c r="CB5" s="420"/>
      <c r="CC5" s="421"/>
      <c r="CD5" s="428" t="s">
        <v>98</v>
      </c>
      <c r="CE5" s="373"/>
      <c r="CF5" s="373"/>
      <c r="CG5" s="373"/>
      <c r="CH5" s="373"/>
      <c r="CI5" s="373"/>
      <c r="CJ5" s="373"/>
      <c r="CK5" s="373"/>
      <c r="CL5" s="373"/>
      <c r="CM5" s="373"/>
      <c r="CN5" s="373"/>
      <c r="CO5" s="373"/>
      <c r="CP5" s="373"/>
      <c r="CQ5" s="373"/>
      <c r="CR5" s="373"/>
      <c r="CS5" s="429"/>
      <c r="CT5" s="389">
        <v>80.599999999999994</v>
      </c>
      <c r="CU5" s="390"/>
      <c r="CV5" s="390"/>
      <c r="CW5" s="390"/>
      <c r="CX5" s="390"/>
      <c r="CY5" s="390"/>
      <c r="CZ5" s="390"/>
      <c r="DA5" s="391"/>
      <c r="DB5" s="389">
        <v>80.7</v>
      </c>
      <c r="DC5" s="390"/>
      <c r="DD5" s="390"/>
      <c r="DE5" s="390"/>
      <c r="DF5" s="390"/>
      <c r="DG5" s="390"/>
      <c r="DH5" s="390"/>
      <c r="DI5" s="391"/>
    </row>
    <row r="6" spans="1:119" ht="18.75" customHeight="1" x14ac:dyDescent="0.15">
      <c r="A6" s="181"/>
      <c r="B6" s="565" t="s">
        <v>99</v>
      </c>
      <c r="C6" s="434"/>
      <c r="D6" s="434"/>
      <c r="E6" s="566"/>
      <c r="F6" s="566"/>
      <c r="G6" s="566"/>
      <c r="H6" s="566"/>
      <c r="I6" s="566"/>
      <c r="J6" s="566"/>
      <c r="K6" s="566"/>
      <c r="L6" s="566" t="s">
        <v>100</v>
      </c>
      <c r="M6" s="566"/>
      <c r="N6" s="566"/>
      <c r="O6" s="566"/>
      <c r="P6" s="566"/>
      <c r="Q6" s="566"/>
      <c r="R6" s="461"/>
      <c r="S6" s="461"/>
      <c r="T6" s="461"/>
      <c r="U6" s="461"/>
      <c r="V6" s="572"/>
      <c r="W6" s="500" t="s">
        <v>101</v>
      </c>
      <c r="X6" s="433"/>
      <c r="Y6" s="433"/>
      <c r="Z6" s="433"/>
      <c r="AA6" s="433"/>
      <c r="AB6" s="434"/>
      <c r="AC6" s="577" t="s">
        <v>102</v>
      </c>
      <c r="AD6" s="578"/>
      <c r="AE6" s="578"/>
      <c r="AF6" s="578"/>
      <c r="AG6" s="578"/>
      <c r="AH6" s="578"/>
      <c r="AI6" s="578"/>
      <c r="AJ6" s="578"/>
      <c r="AK6" s="578"/>
      <c r="AL6" s="579"/>
      <c r="AM6" s="489" t="s">
        <v>103</v>
      </c>
      <c r="AN6" s="393"/>
      <c r="AO6" s="393"/>
      <c r="AP6" s="393"/>
      <c r="AQ6" s="393"/>
      <c r="AR6" s="393"/>
      <c r="AS6" s="393"/>
      <c r="AT6" s="394"/>
      <c r="AU6" s="469" t="s">
        <v>96</v>
      </c>
      <c r="AV6" s="470"/>
      <c r="AW6" s="470"/>
      <c r="AX6" s="470"/>
      <c r="AY6" s="399" t="s">
        <v>104</v>
      </c>
      <c r="AZ6" s="400"/>
      <c r="BA6" s="400"/>
      <c r="BB6" s="400"/>
      <c r="BC6" s="400"/>
      <c r="BD6" s="400"/>
      <c r="BE6" s="400"/>
      <c r="BF6" s="400"/>
      <c r="BG6" s="400"/>
      <c r="BH6" s="400"/>
      <c r="BI6" s="400"/>
      <c r="BJ6" s="400"/>
      <c r="BK6" s="400"/>
      <c r="BL6" s="400"/>
      <c r="BM6" s="401"/>
      <c r="BN6" s="419">
        <v>491741</v>
      </c>
      <c r="BO6" s="420"/>
      <c r="BP6" s="420"/>
      <c r="BQ6" s="420"/>
      <c r="BR6" s="420"/>
      <c r="BS6" s="420"/>
      <c r="BT6" s="420"/>
      <c r="BU6" s="421"/>
      <c r="BV6" s="419">
        <v>556407</v>
      </c>
      <c r="BW6" s="420"/>
      <c r="BX6" s="420"/>
      <c r="BY6" s="420"/>
      <c r="BZ6" s="420"/>
      <c r="CA6" s="420"/>
      <c r="CB6" s="420"/>
      <c r="CC6" s="421"/>
      <c r="CD6" s="428" t="s">
        <v>105</v>
      </c>
      <c r="CE6" s="373"/>
      <c r="CF6" s="373"/>
      <c r="CG6" s="373"/>
      <c r="CH6" s="373"/>
      <c r="CI6" s="373"/>
      <c r="CJ6" s="373"/>
      <c r="CK6" s="373"/>
      <c r="CL6" s="373"/>
      <c r="CM6" s="373"/>
      <c r="CN6" s="373"/>
      <c r="CO6" s="373"/>
      <c r="CP6" s="373"/>
      <c r="CQ6" s="373"/>
      <c r="CR6" s="373"/>
      <c r="CS6" s="429"/>
      <c r="CT6" s="562">
        <v>81.2</v>
      </c>
      <c r="CU6" s="563"/>
      <c r="CV6" s="563"/>
      <c r="CW6" s="563"/>
      <c r="CX6" s="563"/>
      <c r="CY6" s="563"/>
      <c r="CZ6" s="563"/>
      <c r="DA6" s="564"/>
      <c r="DB6" s="562">
        <v>83.2</v>
      </c>
      <c r="DC6" s="563"/>
      <c r="DD6" s="563"/>
      <c r="DE6" s="563"/>
      <c r="DF6" s="563"/>
      <c r="DG6" s="563"/>
      <c r="DH6" s="563"/>
      <c r="DI6" s="564"/>
    </row>
    <row r="7" spans="1:119" ht="18.75" customHeight="1" x14ac:dyDescent="0.15">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89" t="s">
        <v>106</v>
      </c>
      <c r="AN7" s="393"/>
      <c r="AO7" s="393"/>
      <c r="AP7" s="393"/>
      <c r="AQ7" s="393"/>
      <c r="AR7" s="393"/>
      <c r="AS7" s="393"/>
      <c r="AT7" s="394"/>
      <c r="AU7" s="469" t="s">
        <v>107</v>
      </c>
      <c r="AV7" s="470"/>
      <c r="AW7" s="470"/>
      <c r="AX7" s="470"/>
      <c r="AY7" s="399" t="s">
        <v>108</v>
      </c>
      <c r="AZ7" s="400"/>
      <c r="BA7" s="400"/>
      <c r="BB7" s="400"/>
      <c r="BC7" s="400"/>
      <c r="BD7" s="400"/>
      <c r="BE7" s="400"/>
      <c r="BF7" s="400"/>
      <c r="BG7" s="400"/>
      <c r="BH7" s="400"/>
      <c r="BI7" s="400"/>
      <c r="BJ7" s="400"/>
      <c r="BK7" s="400"/>
      <c r="BL7" s="400"/>
      <c r="BM7" s="401"/>
      <c r="BN7" s="419">
        <v>89729</v>
      </c>
      <c r="BO7" s="420"/>
      <c r="BP7" s="420"/>
      <c r="BQ7" s="420"/>
      <c r="BR7" s="420"/>
      <c r="BS7" s="420"/>
      <c r="BT7" s="420"/>
      <c r="BU7" s="421"/>
      <c r="BV7" s="419">
        <v>117285</v>
      </c>
      <c r="BW7" s="420"/>
      <c r="BX7" s="420"/>
      <c r="BY7" s="420"/>
      <c r="BZ7" s="420"/>
      <c r="CA7" s="420"/>
      <c r="CB7" s="420"/>
      <c r="CC7" s="421"/>
      <c r="CD7" s="428" t="s">
        <v>109</v>
      </c>
      <c r="CE7" s="373"/>
      <c r="CF7" s="373"/>
      <c r="CG7" s="373"/>
      <c r="CH7" s="373"/>
      <c r="CI7" s="373"/>
      <c r="CJ7" s="373"/>
      <c r="CK7" s="373"/>
      <c r="CL7" s="373"/>
      <c r="CM7" s="373"/>
      <c r="CN7" s="373"/>
      <c r="CO7" s="373"/>
      <c r="CP7" s="373"/>
      <c r="CQ7" s="373"/>
      <c r="CR7" s="373"/>
      <c r="CS7" s="429"/>
      <c r="CT7" s="419">
        <v>4467313</v>
      </c>
      <c r="CU7" s="420"/>
      <c r="CV7" s="420"/>
      <c r="CW7" s="420"/>
      <c r="CX7" s="420"/>
      <c r="CY7" s="420"/>
      <c r="CZ7" s="420"/>
      <c r="DA7" s="421"/>
      <c r="DB7" s="419">
        <v>4602480</v>
      </c>
      <c r="DC7" s="420"/>
      <c r="DD7" s="420"/>
      <c r="DE7" s="420"/>
      <c r="DF7" s="420"/>
      <c r="DG7" s="420"/>
      <c r="DH7" s="420"/>
      <c r="DI7" s="421"/>
    </row>
    <row r="8" spans="1:119" ht="18.75" customHeight="1" thickBot="1" x14ac:dyDescent="0.2">
      <c r="A8" s="181"/>
      <c r="B8" s="570"/>
      <c r="C8" s="501"/>
      <c r="D8" s="501"/>
      <c r="E8" s="571"/>
      <c r="F8" s="571"/>
      <c r="G8" s="571"/>
      <c r="H8" s="571"/>
      <c r="I8" s="571"/>
      <c r="J8" s="571"/>
      <c r="K8" s="571"/>
      <c r="L8" s="571"/>
      <c r="M8" s="571"/>
      <c r="N8" s="571"/>
      <c r="O8" s="571"/>
      <c r="P8" s="571"/>
      <c r="Q8" s="571"/>
      <c r="R8" s="575"/>
      <c r="S8" s="575"/>
      <c r="T8" s="575"/>
      <c r="U8" s="575"/>
      <c r="V8" s="576"/>
      <c r="W8" s="485"/>
      <c r="X8" s="486"/>
      <c r="Y8" s="486"/>
      <c r="Z8" s="486"/>
      <c r="AA8" s="486"/>
      <c r="AB8" s="501"/>
      <c r="AC8" s="582"/>
      <c r="AD8" s="583"/>
      <c r="AE8" s="583"/>
      <c r="AF8" s="583"/>
      <c r="AG8" s="583"/>
      <c r="AH8" s="583"/>
      <c r="AI8" s="583"/>
      <c r="AJ8" s="583"/>
      <c r="AK8" s="583"/>
      <c r="AL8" s="584"/>
      <c r="AM8" s="489" t="s">
        <v>110</v>
      </c>
      <c r="AN8" s="393"/>
      <c r="AO8" s="393"/>
      <c r="AP8" s="393"/>
      <c r="AQ8" s="393"/>
      <c r="AR8" s="393"/>
      <c r="AS8" s="393"/>
      <c r="AT8" s="394"/>
      <c r="AU8" s="469" t="s">
        <v>111</v>
      </c>
      <c r="AV8" s="470"/>
      <c r="AW8" s="470"/>
      <c r="AX8" s="470"/>
      <c r="AY8" s="399" t="s">
        <v>112</v>
      </c>
      <c r="AZ8" s="400"/>
      <c r="BA8" s="400"/>
      <c r="BB8" s="400"/>
      <c r="BC8" s="400"/>
      <c r="BD8" s="400"/>
      <c r="BE8" s="400"/>
      <c r="BF8" s="400"/>
      <c r="BG8" s="400"/>
      <c r="BH8" s="400"/>
      <c r="BI8" s="400"/>
      <c r="BJ8" s="400"/>
      <c r="BK8" s="400"/>
      <c r="BL8" s="400"/>
      <c r="BM8" s="401"/>
      <c r="BN8" s="419">
        <v>402012</v>
      </c>
      <c r="BO8" s="420"/>
      <c r="BP8" s="420"/>
      <c r="BQ8" s="420"/>
      <c r="BR8" s="420"/>
      <c r="BS8" s="420"/>
      <c r="BT8" s="420"/>
      <c r="BU8" s="421"/>
      <c r="BV8" s="419">
        <v>439122</v>
      </c>
      <c r="BW8" s="420"/>
      <c r="BX8" s="420"/>
      <c r="BY8" s="420"/>
      <c r="BZ8" s="420"/>
      <c r="CA8" s="420"/>
      <c r="CB8" s="420"/>
      <c r="CC8" s="421"/>
      <c r="CD8" s="428" t="s">
        <v>113</v>
      </c>
      <c r="CE8" s="373"/>
      <c r="CF8" s="373"/>
      <c r="CG8" s="373"/>
      <c r="CH8" s="373"/>
      <c r="CI8" s="373"/>
      <c r="CJ8" s="373"/>
      <c r="CK8" s="373"/>
      <c r="CL8" s="373"/>
      <c r="CM8" s="373"/>
      <c r="CN8" s="373"/>
      <c r="CO8" s="373"/>
      <c r="CP8" s="373"/>
      <c r="CQ8" s="373"/>
      <c r="CR8" s="373"/>
      <c r="CS8" s="429"/>
      <c r="CT8" s="524">
        <v>0.17</v>
      </c>
      <c r="CU8" s="525"/>
      <c r="CV8" s="525"/>
      <c r="CW8" s="525"/>
      <c r="CX8" s="525"/>
      <c r="CY8" s="525"/>
      <c r="CZ8" s="525"/>
      <c r="DA8" s="526"/>
      <c r="DB8" s="524">
        <v>0.17</v>
      </c>
      <c r="DC8" s="525"/>
      <c r="DD8" s="525"/>
      <c r="DE8" s="525"/>
      <c r="DF8" s="525"/>
      <c r="DG8" s="525"/>
      <c r="DH8" s="525"/>
      <c r="DI8" s="526"/>
    </row>
    <row r="9" spans="1:119" ht="18.75" customHeight="1" thickBot="1" x14ac:dyDescent="0.2">
      <c r="A9" s="181"/>
      <c r="B9" s="551" t="s">
        <v>114</v>
      </c>
      <c r="C9" s="552"/>
      <c r="D9" s="552"/>
      <c r="E9" s="552"/>
      <c r="F9" s="552"/>
      <c r="G9" s="552"/>
      <c r="H9" s="552"/>
      <c r="I9" s="552"/>
      <c r="J9" s="552"/>
      <c r="K9" s="472"/>
      <c r="L9" s="553" t="s">
        <v>115</v>
      </c>
      <c r="M9" s="554"/>
      <c r="N9" s="554"/>
      <c r="O9" s="554"/>
      <c r="P9" s="554"/>
      <c r="Q9" s="555"/>
      <c r="R9" s="556">
        <v>4827</v>
      </c>
      <c r="S9" s="557"/>
      <c r="T9" s="557"/>
      <c r="U9" s="557"/>
      <c r="V9" s="558"/>
      <c r="W9" s="483" t="s">
        <v>116</v>
      </c>
      <c r="X9" s="484"/>
      <c r="Y9" s="484"/>
      <c r="Z9" s="484"/>
      <c r="AA9" s="484"/>
      <c r="AB9" s="484"/>
      <c r="AC9" s="484"/>
      <c r="AD9" s="484"/>
      <c r="AE9" s="484"/>
      <c r="AF9" s="484"/>
      <c r="AG9" s="484"/>
      <c r="AH9" s="484"/>
      <c r="AI9" s="484"/>
      <c r="AJ9" s="484"/>
      <c r="AK9" s="484"/>
      <c r="AL9" s="559"/>
      <c r="AM9" s="489" t="s">
        <v>117</v>
      </c>
      <c r="AN9" s="393"/>
      <c r="AO9" s="393"/>
      <c r="AP9" s="393"/>
      <c r="AQ9" s="393"/>
      <c r="AR9" s="393"/>
      <c r="AS9" s="393"/>
      <c r="AT9" s="394"/>
      <c r="AU9" s="469" t="s">
        <v>96</v>
      </c>
      <c r="AV9" s="470"/>
      <c r="AW9" s="470"/>
      <c r="AX9" s="470"/>
      <c r="AY9" s="399" t="s">
        <v>118</v>
      </c>
      <c r="AZ9" s="400"/>
      <c r="BA9" s="400"/>
      <c r="BB9" s="400"/>
      <c r="BC9" s="400"/>
      <c r="BD9" s="400"/>
      <c r="BE9" s="400"/>
      <c r="BF9" s="400"/>
      <c r="BG9" s="400"/>
      <c r="BH9" s="400"/>
      <c r="BI9" s="400"/>
      <c r="BJ9" s="400"/>
      <c r="BK9" s="400"/>
      <c r="BL9" s="400"/>
      <c r="BM9" s="401"/>
      <c r="BN9" s="419">
        <v>-37110</v>
      </c>
      <c r="BO9" s="420"/>
      <c r="BP9" s="420"/>
      <c r="BQ9" s="420"/>
      <c r="BR9" s="420"/>
      <c r="BS9" s="420"/>
      <c r="BT9" s="420"/>
      <c r="BU9" s="421"/>
      <c r="BV9" s="419">
        <v>72708</v>
      </c>
      <c r="BW9" s="420"/>
      <c r="BX9" s="420"/>
      <c r="BY9" s="420"/>
      <c r="BZ9" s="420"/>
      <c r="CA9" s="420"/>
      <c r="CB9" s="420"/>
      <c r="CC9" s="421"/>
      <c r="CD9" s="428" t="s">
        <v>119</v>
      </c>
      <c r="CE9" s="373"/>
      <c r="CF9" s="373"/>
      <c r="CG9" s="373"/>
      <c r="CH9" s="373"/>
      <c r="CI9" s="373"/>
      <c r="CJ9" s="373"/>
      <c r="CK9" s="373"/>
      <c r="CL9" s="373"/>
      <c r="CM9" s="373"/>
      <c r="CN9" s="373"/>
      <c r="CO9" s="373"/>
      <c r="CP9" s="373"/>
      <c r="CQ9" s="373"/>
      <c r="CR9" s="373"/>
      <c r="CS9" s="429"/>
      <c r="CT9" s="389">
        <v>14.8</v>
      </c>
      <c r="CU9" s="390"/>
      <c r="CV9" s="390"/>
      <c r="CW9" s="390"/>
      <c r="CX9" s="390"/>
      <c r="CY9" s="390"/>
      <c r="CZ9" s="390"/>
      <c r="DA9" s="391"/>
      <c r="DB9" s="389">
        <v>28.8</v>
      </c>
      <c r="DC9" s="390"/>
      <c r="DD9" s="390"/>
      <c r="DE9" s="390"/>
      <c r="DF9" s="390"/>
      <c r="DG9" s="390"/>
      <c r="DH9" s="390"/>
      <c r="DI9" s="391"/>
    </row>
    <row r="10" spans="1:119" ht="18.75" customHeight="1" thickBot="1" x14ac:dyDescent="0.2">
      <c r="A10" s="181"/>
      <c r="B10" s="551"/>
      <c r="C10" s="552"/>
      <c r="D10" s="552"/>
      <c r="E10" s="552"/>
      <c r="F10" s="552"/>
      <c r="G10" s="552"/>
      <c r="H10" s="552"/>
      <c r="I10" s="552"/>
      <c r="J10" s="552"/>
      <c r="K10" s="472"/>
      <c r="L10" s="392" t="s">
        <v>120</v>
      </c>
      <c r="M10" s="393"/>
      <c r="N10" s="393"/>
      <c r="O10" s="393"/>
      <c r="P10" s="393"/>
      <c r="Q10" s="394"/>
      <c r="R10" s="395">
        <v>5551</v>
      </c>
      <c r="S10" s="396"/>
      <c r="T10" s="396"/>
      <c r="U10" s="396"/>
      <c r="V10" s="398"/>
      <c r="W10" s="560"/>
      <c r="X10" s="370"/>
      <c r="Y10" s="370"/>
      <c r="Z10" s="370"/>
      <c r="AA10" s="370"/>
      <c r="AB10" s="370"/>
      <c r="AC10" s="370"/>
      <c r="AD10" s="370"/>
      <c r="AE10" s="370"/>
      <c r="AF10" s="370"/>
      <c r="AG10" s="370"/>
      <c r="AH10" s="370"/>
      <c r="AI10" s="370"/>
      <c r="AJ10" s="370"/>
      <c r="AK10" s="370"/>
      <c r="AL10" s="561"/>
      <c r="AM10" s="489" t="s">
        <v>121</v>
      </c>
      <c r="AN10" s="393"/>
      <c r="AO10" s="393"/>
      <c r="AP10" s="393"/>
      <c r="AQ10" s="393"/>
      <c r="AR10" s="393"/>
      <c r="AS10" s="393"/>
      <c r="AT10" s="394"/>
      <c r="AU10" s="469" t="s">
        <v>122</v>
      </c>
      <c r="AV10" s="470"/>
      <c r="AW10" s="470"/>
      <c r="AX10" s="470"/>
      <c r="AY10" s="399" t="s">
        <v>123</v>
      </c>
      <c r="AZ10" s="400"/>
      <c r="BA10" s="400"/>
      <c r="BB10" s="400"/>
      <c r="BC10" s="400"/>
      <c r="BD10" s="400"/>
      <c r="BE10" s="400"/>
      <c r="BF10" s="400"/>
      <c r="BG10" s="400"/>
      <c r="BH10" s="400"/>
      <c r="BI10" s="400"/>
      <c r="BJ10" s="400"/>
      <c r="BK10" s="400"/>
      <c r="BL10" s="400"/>
      <c r="BM10" s="401"/>
      <c r="BN10" s="419">
        <v>735</v>
      </c>
      <c r="BO10" s="420"/>
      <c r="BP10" s="420"/>
      <c r="BQ10" s="420"/>
      <c r="BR10" s="420"/>
      <c r="BS10" s="420"/>
      <c r="BT10" s="420"/>
      <c r="BU10" s="421"/>
      <c r="BV10" s="419">
        <v>976</v>
      </c>
      <c r="BW10" s="420"/>
      <c r="BX10" s="420"/>
      <c r="BY10" s="420"/>
      <c r="BZ10" s="420"/>
      <c r="CA10" s="420"/>
      <c r="CB10" s="420"/>
      <c r="CC10" s="421"/>
      <c r="CD10" s="184" t="s">
        <v>124</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
      <c r="A11" s="181"/>
      <c r="B11" s="551"/>
      <c r="C11" s="552"/>
      <c r="D11" s="552"/>
      <c r="E11" s="552"/>
      <c r="F11" s="552"/>
      <c r="G11" s="552"/>
      <c r="H11" s="552"/>
      <c r="I11" s="552"/>
      <c r="J11" s="552"/>
      <c r="K11" s="472"/>
      <c r="L11" s="374" t="s">
        <v>125</v>
      </c>
      <c r="M11" s="375"/>
      <c r="N11" s="375"/>
      <c r="O11" s="375"/>
      <c r="P11" s="375"/>
      <c r="Q11" s="376"/>
      <c r="R11" s="548" t="s">
        <v>126</v>
      </c>
      <c r="S11" s="549"/>
      <c r="T11" s="549"/>
      <c r="U11" s="549"/>
      <c r="V11" s="550"/>
      <c r="W11" s="560"/>
      <c r="X11" s="370"/>
      <c r="Y11" s="370"/>
      <c r="Z11" s="370"/>
      <c r="AA11" s="370"/>
      <c r="AB11" s="370"/>
      <c r="AC11" s="370"/>
      <c r="AD11" s="370"/>
      <c r="AE11" s="370"/>
      <c r="AF11" s="370"/>
      <c r="AG11" s="370"/>
      <c r="AH11" s="370"/>
      <c r="AI11" s="370"/>
      <c r="AJ11" s="370"/>
      <c r="AK11" s="370"/>
      <c r="AL11" s="561"/>
      <c r="AM11" s="489" t="s">
        <v>127</v>
      </c>
      <c r="AN11" s="393"/>
      <c r="AO11" s="393"/>
      <c r="AP11" s="393"/>
      <c r="AQ11" s="393"/>
      <c r="AR11" s="393"/>
      <c r="AS11" s="393"/>
      <c r="AT11" s="394"/>
      <c r="AU11" s="469" t="s">
        <v>128</v>
      </c>
      <c r="AV11" s="470"/>
      <c r="AW11" s="470"/>
      <c r="AX11" s="470"/>
      <c r="AY11" s="399" t="s">
        <v>129</v>
      </c>
      <c r="AZ11" s="400"/>
      <c r="BA11" s="400"/>
      <c r="BB11" s="400"/>
      <c r="BC11" s="400"/>
      <c r="BD11" s="400"/>
      <c r="BE11" s="400"/>
      <c r="BF11" s="400"/>
      <c r="BG11" s="400"/>
      <c r="BH11" s="400"/>
      <c r="BI11" s="400"/>
      <c r="BJ11" s="400"/>
      <c r="BK11" s="400"/>
      <c r="BL11" s="400"/>
      <c r="BM11" s="401"/>
      <c r="BN11" s="419">
        <v>0</v>
      </c>
      <c r="BO11" s="420"/>
      <c r="BP11" s="420"/>
      <c r="BQ11" s="420"/>
      <c r="BR11" s="420"/>
      <c r="BS11" s="420"/>
      <c r="BT11" s="420"/>
      <c r="BU11" s="421"/>
      <c r="BV11" s="419">
        <v>942741</v>
      </c>
      <c r="BW11" s="420"/>
      <c r="BX11" s="420"/>
      <c r="BY11" s="420"/>
      <c r="BZ11" s="420"/>
      <c r="CA11" s="420"/>
      <c r="CB11" s="420"/>
      <c r="CC11" s="421"/>
      <c r="CD11" s="428" t="s">
        <v>130</v>
      </c>
      <c r="CE11" s="373"/>
      <c r="CF11" s="373"/>
      <c r="CG11" s="373"/>
      <c r="CH11" s="373"/>
      <c r="CI11" s="373"/>
      <c r="CJ11" s="373"/>
      <c r="CK11" s="373"/>
      <c r="CL11" s="373"/>
      <c r="CM11" s="373"/>
      <c r="CN11" s="373"/>
      <c r="CO11" s="373"/>
      <c r="CP11" s="373"/>
      <c r="CQ11" s="373"/>
      <c r="CR11" s="373"/>
      <c r="CS11" s="429"/>
      <c r="CT11" s="524" t="s">
        <v>131</v>
      </c>
      <c r="CU11" s="525"/>
      <c r="CV11" s="525"/>
      <c r="CW11" s="525"/>
      <c r="CX11" s="525"/>
      <c r="CY11" s="525"/>
      <c r="CZ11" s="525"/>
      <c r="DA11" s="526"/>
      <c r="DB11" s="524" t="s">
        <v>131</v>
      </c>
      <c r="DC11" s="525"/>
      <c r="DD11" s="525"/>
      <c r="DE11" s="525"/>
      <c r="DF11" s="525"/>
      <c r="DG11" s="525"/>
      <c r="DH11" s="525"/>
      <c r="DI11" s="526"/>
    </row>
    <row r="12" spans="1:119" ht="18.75" customHeight="1" x14ac:dyDescent="0.15">
      <c r="A12" s="181"/>
      <c r="B12" s="527" t="s">
        <v>132</v>
      </c>
      <c r="C12" s="528"/>
      <c r="D12" s="528"/>
      <c r="E12" s="528"/>
      <c r="F12" s="528"/>
      <c r="G12" s="528"/>
      <c r="H12" s="528"/>
      <c r="I12" s="528"/>
      <c r="J12" s="528"/>
      <c r="K12" s="529"/>
      <c r="L12" s="536" t="s">
        <v>133</v>
      </c>
      <c r="M12" s="537"/>
      <c r="N12" s="537"/>
      <c r="O12" s="537"/>
      <c r="P12" s="537"/>
      <c r="Q12" s="538"/>
      <c r="R12" s="539">
        <v>4795</v>
      </c>
      <c r="S12" s="540"/>
      <c r="T12" s="540"/>
      <c r="U12" s="540"/>
      <c r="V12" s="541"/>
      <c r="W12" s="542" t="s">
        <v>1</v>
      </c>
      <c r="X12" s="470"/>
      <c r="Y12" s="470"/>
      <c r="Z12" s="470"/>
      <c r="AA12" s="470"/>
      <c r="AB12" s="543"/>
      <c r="AC12" s="544" t="s">
        <v>134</v>
      </c>
      <c r="AD12" s="545"/>
      <c r="AE12" s="545"/>
      <c r="AF12" s="545"/>
      <c r="AG12" s="546"/>
      <c r="AH12" s="544" t="s">
        <v>135</v>
      </c>
      <c r="AI12" s="545"/>
      <c r="AJ12" s="545"/>
      <c r="AK12" s="545"/>
      <c r="AL12" s="547"/>
      <c r="AM12" s="489" t="s">
        <v>136</v>
      </c>
      <c r="AN12" s="393"/>
      <c r="AO12" s="393"/>
      <c r="AP12" s="393"/>
      <c r="AQ12" s="393"/>
      <c r="AR12" s="393"/>
      <c r="AS12" s="393"/>
      <c r="AT12" s="394"/>
      <c r="AU12" s="469" t="s">
        <v>137</v>
      </c>
      <c r="AV12" s="470"/>
      <c r="AW12" s="470"/>
      <c r="AX12" s="470"/>
      <c r="AY12" s="399" t="s">
        <v>138</v>
      </c>
      <c r="AZ12" s="400"/>
      <c r="BA12" s="400"/>
      <c r="BB12" s="400"/>
      <c r="BC12" s="400"/>
      <c r="BD12" s="400"/>
      <c r="BE12" s="400"/>
      <c r="BF12" s="400"/>
      <c r="BG12" s="400"/>
      <c r="BH12" s="400"/>
      <c r="BI12" s="400"/>
      <c r="BJ12" s="400"/>
      <c r="BK12" s="400"/>
      <c r="BL12" s="400"/>
      <c r="BM12" s="401"/>
      <c r="BN12" s="419">
        <v>3458</v>
      </c>
      <c r="BO12" s="420"/>
      <c r="BP12" s="420"/>
      <c r="BQ12" s="420"/>
      <c r="BR12" s="420"/>
      <c r="BS12" s="420"/>
      <c r="BT12" s="420"/>
      <c r="BU12" s="421"/>
      <c r="BV12" s="419">
        <v>15926</v>
      </c>
      <c r="BW12" s="420"/>
      <c r="BX12" s="420"/>
      <c r="BY12" s="420"/>
      <c r="BZ12" s="420"/>
      <c r="CA12" s="420"/>
      <c r="CB12" s="420"/>
      <c r="CC12" s="421"/>
      <c r="CD12" s="428" t="s">
        <v>139</v>
      </c>
      <c r="CE12" s="373"/>
      <c r="CF12" s="373"/>
      <c r="CG12" s="373"/>
      <c r="CH12" s="373"/>
      <c r="CI12" s="373"/>
      <c r="CJ12" s="373"/>
      <c r="CK12" s="373"/>
      <c r="CL12" s="373"/>
      <c r="CM12" s="373"/>
      <c r="CN12" s="373"/>
      <c r="CO12" s="373"/>
      <c r="CP12" s="373"/>
      <c r="CQ12" s="373"/>
      <c r="CR12" s="373"/>
      <c r="CS12" s="429"/>
      <c r="CT12" s="524" t="s">
        <v>140</v>
      </c>
      <c r="CU12" s="525"/>
      <c r="CV12" s="525"/>
      <c r="CW12" s="525"/>
      <c r="CX12" s="525"/>
      <c r="CY12" s="525"/>
      <c r="CZ12" s="525"/>
      <c r="DA12" s="526"/>
      <c r="DB12" s="524" t="s">
        <v>140</v>
      </c>
      <c r="DC12" s="525"/>
      <c r="DD12" s="525"/>
      <c r="DE12" s="525"/>
      <c r="DF12" s="525"/>
      <c r="DG12" s="525"/>
      <c r="DH12" s="525"/>
      <c r="DI12" s="526"/>
    </row>
    <row r="13" spans="1:119" ht="18.75" customHeight="1" x14ac:dyDescent="0.15">
      <c r="A13" s="181"/>
      <c r="B13" s="530"/>
      <c r="C13" s="531"/>
      <c r="D13" s="531"/>
      <c r="E13" s="531"/>
      <c r="F13" s="531"/>
      <c r="G13" s="531"/>
      <c r="H13" s="531"/>
      <c r="I13" s="531"/>
      <c r="J13" s="531"/>
      <c r="K13" s="532"/>
      <c r="L13" s="190"/>
      <c r="M13" s="512" t="s">
        <v>141</v>
      </c>
      <c r="N13" s="513"/>
      <c r="O13" s="513"/>
      <c r="P13" s="513"/>
      <c r="Q13" s="514"/>
      <c r="R13" s="515">
        <v>4764</v>
      </c>
      <c r="S13" s="516"/>
      <c r="T13" s="516"/>
      <c r="U13" s="516"/>
      <c r="V13" s="517"/>
      <c r="W13" s="500" t="s">
        <v>142</v>
      </c>
      <c r="X13" s="433"/>
      <c r="Y13" s="433"/>
      <c r="Z13" s="433"/>
      <c r="AA13" s="433"/>
      <c r="AB13" s="434"/>
      <c r="AC13" s="395">
        <v>246</v>
      </c>
      <c r="AD13" s="396"/>
      <c r="AE13" s="396"/>
      <c r="AF13" s="396"/>
      <c r="AG13" s="397"/>
      <c r="AH13" s="395">
        <v>253</v>
      </c>
      <c r="AI13" s="396"/>
      <c r="AJ13" s="396"/>
      <c r="AK13" s="396"/>
      <c r="AL13" s="398"/>
      <c r="AM13" s="489" t="s">
        <v>143</v>
      </c>
      <c r="AN13" s="393"/>
      <c r="AO13" s="393"/>
      <c r="AP13" s="393"/>
      <c r="AQ13" s="393"/>
      <c r="AR13" s="393"/>
      <c r="AS13" s="393"/>
      <c r="AT13" s="394"/>
      <c r="AU13" s="469" t="s">
        <v>144</v>
      </c>
      <c r="AV13" s="470"/>
      <c r="AW13" s="470"/>
      <c r="AX13" s="470"/>
      <c r="AY13" s="399" t="s">
        <v>145</v>
      </c>
      <c r="AZ13" s="400"/>
      <c r="BA13" s="400"/>
      <c r="BB13" s="400"/>
      <c r="BC13" s="400"/>
      <c r="BD13" s="400"/>
      <c r="BE13" s="400"/>
      <c r="BF13" s="400"/>
      <c r="BG13" s="400"/>
      <c r="BH13" s="400"/>
      <c r="BI13" s="400"/>
      <c r="BJ13" s="400"/>
      <c r="BK13" s="400"/>
      <c r="BL13" s="400"/>
      <c r="BM13" s="401"/>
      <c r="BN13" s="419">
        <v>-39833</v>
      </c>
      <c r="BO13" s="420"/>
      <c r="BP13" s="420"/>
      <c r="BQ13" s="420"/>
      <c r="BR13" s="420"/>
      <c r="BS13" s="420"/>
      <c r="BT13" s="420"/>
      <c r="BU13" s="421"/>
      <c r="BV13" s="419">
        <v>1000499</v>
      </c>
      <c r="BW13" s="420"/>
      <c r="BX13" s="420"/>
      <c r="BY13" s="420"/>
      <c r="BZ13" s="420"/>
      <c r="CA13" s="420"/>
      <c r="CB13" s="420"/>
      <c r="CC13" s="421"/>
      <c r="CD13" s="428" t="s">
        <v>146</v>
      </c>
      <c r="CE13" s="373"/>
      <c r="CF13" s="373"/>
      <c r="CG13" s="373"/>
      <c r="CH13" s="373"/>
      <c r="CI13" s="373"/>
      <c r="CJ13" s="373"/>
      <c r="CK13" s="373"/>
      <c r="CL13" s="373"/>
      <c r="CM13" s="373"/>
      <c r="CN13" s="373"/>
      <c r="CO13" s="373"/>
      <c r="CP13" s="373"/>
      <c r="CQ13" s="373"/>
      <c r="CR13" s="373"/>
      <c r="CS13" s="429"/>
      <c r="CT13" s="389">
        <v>-0.3</v>
      </c>
      <c r="CU13" s="390"/>
      <c r="CV13" s="390"/>
      <c r="CW13" s="390"/>
      <c r="CX13" s="390"/>
      <c r="CY13" s="390"/>
      <c r="CZ13" s="390"/>
      <c r="DA13" s="391"/>
      <c r="DB13" s="389">
        <v>1.1000000000000001</v>
      </c>
      <c r="DC13" s="390"/>
      <c r="DD13" s="390"/>
      <c r="DE13" s="390"/>
      <c r="DF13" s="390"/>
      <c r="DG13" s="390"/>
      <c r="DH13" s="390"/>
      <c r="DI13" s="391"/>
    </row>
    <row r="14" spans="1:119" ht="18.75" customHeight="1" thickBot="1" x14ac:dyDescent="0.2">
      <c r="A14" s="181"/>
      <c r="B14" s="530"/>
      <c r="C14" s="531"/>
      <c r="D14" s="531"/>
      <c r="E14" s="531"/>
      <c r="F14" s="531"/>
      <c r="G14" s="531"/>
      <c r="H14" s="531"/>
      <c r="I14" s="531"/>
      <c r="J14" s="531"/>
      <c r="K14" s="532"/>
      <c r="L14" s="505" t="s">
        <v>147</v>
      </c>
      <c r="M14" s="522"/>
      <c r="N14" s="522"/>
      <c r="O14" s="522"/>
      <c r="P14" s="522"/>
      <c r="Q14" s="523"/>
      <c r="R14" s="515">
        <v>4970</v>
      </c>
      <c r="S14" s="516"/>
      <c r="T14" s="516"/>
      <c r="U14" s="516"/>
      <c r="V14" s="517"/>
      <c r="W14" s="518"/>
      <c r="X14" s="436"/>
      <c r="Y14" s="436"/>
      <c r="Z14" s="436"/>
      <c r="AA14" s="436"/>
      <c r="AB14" s="437"/>
      <c r="AC14" s="508">
        <v>12.4</v>
      </c>
      <c r="AD14" s="509"/>
      <c r="AE14" s="509"/>
      <c r="AF14" s="509"/>
      <c r="AG14" s="510"/>
      <c r="AH14" s="508">
        <v>12.1</v>
      </c>
      <c r="AI14" s="509"/>
      <c r="AJ14" s="509"/>
      <c r="AK14" s="509"/>
      <c r="AL14" s="511"/>
      <c r="AM14" s="489"/>
      <c r="AN14" s="393"/>
      <c r="AO14" s="393"/>
      <c r="AP14" s="393"/>
      <c r="AQ14" s="393"/>
      <c r="AR14" s="393"/>
      <c r="AS14" s="393"/>
      <c r="AT14" s="394"/>
      <c r="AU14" s="469"/>
      <c r="AV14" s="470"/>
      <c r="AW14" s="470"/>
      <c r="AX14" s="470"/>
      <c r="AY14" s="399"/>
      <c r="AZ14" s="400"/>
      <c r="BA14" s="400"/>
      <c r="BB14" s="400"/>
      <c r="BC14" s="400"/>
      <c r="BD14" s="400"/>
      <c r="BE14" s="400"/>
      <c r="BF14" s="400"/>
      <c r="BG14" s="400"/>
      <c r="BH14" s="400"/>
      <c r="BI14" s="400"/>
      <c r="BJ14" s="400"/>
      <c r="BK14" s="400"/>
      <c r="BL14" s="400"/>
      <c r="BM14" s="401"/>
      <c r="BN14" s="419"/>
      <c r="BO14" s="420"/>
      <c r="BP14" s="420"/>
      <c r="BQ14" s="420"/>
      <c r="BR14" s="420"/>
      <c r="BS14" s="420"/>
      <c r="BT14" s="420"/>
      <c r="BU14" s="421"/>
      <c r="BV14" s="419"/>
      <c r="BW14" s="420"/>
      <c r="BX14" s="420"/>
      <c r="BY14" s="420"/>
      <c r="BZ14" s="420"/>
      <c r="CA14" s="420"/>
      <c r="CB14" s="420"/>
      <c r="CC14" s="421"/>
      <c r="CD14" s="425" t="s">
        <v>148</v>
      </c>
      <c r="CE14" s="426"/>
      <c r="CF14" s="426"/>
      <c r="CG14" s="426"/>
      <c r="CH14" s="426"/>
      <c r="CI14" s="426"/>
      <c r="CJ14" s="426"/>
      <c r="CK14" s="426"/>
      <c r="CL14" s="426"/>
      <c r="CM14" s="426"/>
      <c r="CN14" s="426"/>
      <c r="CO14" s="426"/>
      <c r="CP14" s="426"/>
      <c r="CQ14" s="426"/>
      <c r="CR14" s="426"/>
      <c r="CS14" s="427"/>
      <c r="CT14" s="519" t="s">
        <v>140</v>
      </c>
      <c r="CU14" s="520"/>
      <c r="CV14" s="520"/>
      <c r="CW14" s="520"/>
      <c r="CX14" s="520"/>
      <c r="CY14" s="520"/>
      <c r="CZ14" s="520"/>
      <c r="DA14" s="521"/>
      <c r="DB14" s="519" t="s">
        <v>140</v>
      </c>
      <c r="DC14" s="520"/>
      <c r="DD14" s="520"/>
      <c r="DE14" s="520"/>
      <c r="DF14" s="520"/>
      <c r="DG14" s="520"/>
      <c r="DH14" s="520"/>
      <c r="DI14" s="521"/>
    </row>
    <row r="15" spans="1:119" ht="18.75" customHeight="1" x14ac:dyDescent="0.15">
      <c r="A15" s="181"/>
      <c r="B15" s="530"/>
      <c r="C15" s="531"/>
      <c r="D15" s="531"/>
      <c r="E15" s="531"/>
      <c r="F15" s="531"/>
      <c r="G15" s="531"/>
      <c r="H15" s="531"/>
      <c r="I15" s="531"/>
      <c r="J15" s="531"/>
      <c r="K15" s="532"/>
      <c r="L15" s="190"/>
      <c r="M15" s="512" t="s">
        <v>141</v>
      </c>
      <c r="N15" s="513"/>
      <c r="O15" s="513"/>
      <c r="P15" s="513"/>
      <c r="Q15" s="514"/>
      <c r="R15" s="515">
        <v>4930</v>
      </c>
      <c r="S15" s="516"/>
      <c r="T15" s="516"/>
      <c r="U15" s="516"/>
      <c r="V15" s="517"/>
      <c r="W15" s="500" t="s">
        <v>149</v>
      </c>
      <c r="X15" s="433"/>
      <c r="Y15" s="433"/>
      <c r="Z15" s="433"/>
      <c r="AA15" s="433"/>
      <c r="AB15" s="434"/>
      <c r="AC15" s="395">
        <v>623</v>
      </c>
      <c r="AD15" s="396"/>
      <c r="AE15" s="396"/>
      <c r="AF15" s="396"/>
      <c r="AG15" s="397"/>
      <c r="AH15" s="395">
        <v>695</v>
      </c>
      <c r="AI15" s="396"/>
      <c r="AJ15" s="396"/>
      <c r="AK15" s="396"/>
      <c r="AL15" s="398"/>
      <c r="AM15" s="489"/>
      <c r="AN15" s="393"/>
      <c r="AO15" s="393"/>
      <c r="AP15" s="393"/>
      <c r="AQ15" s="393"/>
      <c r="AR15" s="393"/>
      <c r="AS15" s="393"/>
      <c r="AT15" s="394"/>
      <c r="AU15" s="469"/>
      <c r="AV15" s="470"/>
      <c r="AW15" s="470"/>
      <c r="AX15" s="470"/>
      <c r="AY15" s="411" t="s">
        <v>150</v>
      </c>
      <c r="AZ15" s="412"/>
      <c r="BA15" s="412"/>
      <c r="BB15" s="412"/>
      <c r="BC15" s="412"/>
      <c r="BD15" s="412"/>
      <c r="BE15" s="412"/>
      <c r="BF15" s="412"/>
      <c r="BG15" s="412"/>
      <c r="BH15" s="412"/>
      <c r="BI15" s="412"/>
      <c r="BJ15" s="412"/>
      <c r="BK15" s="412"/>
      <c r="BL15" s="412"/>
      <c r="BM15" s="413"/>
      <c r="BN15" s="414">
        <v>740058</v>
      </c>
      <c r="BO15" s="415"/>
      <c r="BP15" s="415"/>
      <c r="BQ15" s="415"/>
      <c r="BR15" s="415"/>
      <c r="BS15" s="415"/>
      <c r="BT15" s="415"/>
      <c r="BU15" s="416"/>
      <c r="BV15" s="414">
        <v>707186</v>
      </c>
      <c r="BW15" s="415"/>
      <c r="BX15" s="415"/>
      <c r="BY15" s="415"/>
      <c r="BZ15" s="415"/>
      <c r="CA15" s="415"/>
      <c r="CB15" s="415"/>
      <c r="CC15" s="416"/>
      <c r="CD15" s="502" t="s">
        <v>151</v>
      </c>
      <c r="CE15" s="503"/>
      <c r="CF15" s="503"/>
      <c r="CG15" s="503"/>
      <c r="CH15" s="503"/>
      <c r="CI15" s="503"/>
      <c r="CJ15" s="503"/>
      <c r="CK15" s="503"/>
      <c r="CL15" s="503"/>
      <c r="CM15" s="503"/>
      <c r="CN15" s="503"/>
      <c r="CO15" s="503"/>
      <c r="CP15" s="503"/>
      <c r="CQ15" s="503"/>
      <c r="CR15" s="503"/>
      <c r="CS15" s="504"/>
      <c r="CT15" s="191"/>
      <c r="CU15" s="192"/>
      <c r="CV15" s="192"/>
      <c r="CW15" s="192"/>
      <c r="CX15" s="192"/>
      <c r="CY15" s="192"/>
      <c r="CZ15" s="192"/>
      <c r="DA15" s="193"/>
      <c r="DB15" s="191"/>
      <c r="DC15" s="192"/>
      <c r="DD15" s="192"/>
      <c r="DE15" s="192"/>
      <c r="DF15" s="192"/>
      <c r="DG15" s="192"/>
      <c r="DH15" s="192"/>
      <c r="DI15" s="193"/>
    </row>
    <row r="16" spans="1:119" ht="18.75" customHeight="1" x14ac:dyDescent="0.15">
      <c r="A16" s="181"/>
      <c r="B16" s="530"/>
      <c r="C16" s="531"/>
      <c r="D16" s="531"/>
      <c r="E16" s="531"/>
      <c r="F16" s="531"/>
      <c r="G16" s="531"/>
      <c r="H16" s="531"/>
      <c r="I16" s="531"/>
      <c r="J16" s="531"/>
      <c r="K16" s="532"/>
      <c r="L16" s="505" t="s">
        <v>152</v>
      </c>
      <c r="M16" s="506"/>
      <c r="N16" s="506"/>
      <c r="O16" s="506"/>
      <c r="P16" s="506"/>
      <c r="Q16" s="507"/>
      <c r="R16" s="497" t="s">
        <v>153</v>
      </c>
      <c r="S16" s="498"/>
      <c r="T16" s="498"/>
      <c r="U16" s="498"/>
      <c r="V16" s="499"/>
      <c r="W16" s="518"/>
      <c r="X16" s="436"/>
      <c r="Y16" s="436"/>
      <c r="Z16" s="436"/>
      <c r="AA16" s="436"/>
      <c r="AB16" s="437"/>
      <c r="AC16" s="508">
        <v>31.4</v>
      </c>
      <c r="AD16" s="509"/>
      <c r="AE16" s="509"/>
      <c r="AF16" s="509"/>
      <c r="AG16" s="510"/>
      <c r="AH16" s="508">
        <v>33.299999999999997</v>
      </c>
      <c r="AI16" s="509"/>
      <c r="AJ16" s="509"/>
      <c r="AK16" s="509"/>
      <c r="AL16" s="511"/>
      <c r="AM16" s="489"/>
      <c r="AN16" s="393"/>
      <c r="AO16" s="393"/>
      <c r="AP16" s="393"/>
      <c r="AQ16" s="393"/>
      <c r="AR16" s="393"/>
      <c r="AS16" s="393"/>
      <c r="AT16" s="394"/>
      <c r="AU16" s="469"/>
      <c r="AV16" s="470"/>
      <c r="AW16" s="470"/>
      <c r="AX16" s="470"/>
      <c r="AY16" s="399" t="s">
        <v>154</v>
      </c>
      <c r="AZ16" s="400"/>
      <c r="BA16" s="400"/>
      <c r="BB16" s="400"/>
      <c r="BC16" s="400"/>
      <c r="BD16" s="400"/>
      <c r="BE16" s="400"/>
      <c r="BF16" s="400"/>
      <c r="BG16" s="400"/>
      <c r="BH16" s="400"/>
      <c r="BI16" s="400"/>
      <c r="BJ16" s="400"/>
      <c r="BK16" s="400"/>
      <c r="BL16" s="400"/>
      <c r="BM16" s="401"/>
      <c r="BN16" s="419">
        <v>4276453</v>
      </c>
      <c r="BO16" s="420"/>
      <c r="BP16" s="420"/>
      <c r="BQ16" s="420"/>
      <c r="BR16" s="420"/>
      <c r="BS16" s="420"/>
      <c r="BT16" s="420"/>
      <c r="BU16" s="421"/>
      <c r="BV16" s="419">
        <v>4311023</v>
      </c>
      <c r="BW16" s="420"/>
      <c r="BX16" s="420"/>
      <c r="BY16" s="420"/>
      <c r="BZ16" s="420"/>
      <c r="CA16" s="420"/>
      <c r="CB16" s="420"/>
      <c r="CC16" s="421"/>
      <c r="CD16" s="194"/>
      <c r="CE16" s="417"/>
      <c r="CF16" s="417"/>
      <c r="CG16" s="417"/>
      <c r="CH16" s="417"/>
      <c r="CI16" s="417"/>
      <c r="CJ16" s="417"/>
      <c r="CK16" s="417"/>
      <c r="CL16" s="417"/>
      <c r="CM16" s="417"/>
      <c r="CN16" s="417"/>
      <c r="CO16" s="417"/>
      <c r="CP16" s="417"/>
      <c r="CQ16" s="417"/>
      <c r="CR16" s="417"/>
      <c r="CS16" s="418"/>
      <c r="CT16" s="389"/>
      <c r="CU16" s="390"/>
      <c r="CV16" s="390"/>
      <c r="CW16" s="390"/>
      <c r="CX16" s="390"/>
      <c r="CY16" s="390"/>
      <c r="CZ16" s="390"/>
      <c r="DA16" s="391"/>
      <c r="DB16" s="389"/>
      <c r="DC16" s="390"/>
      <c r="DD16" s="390"/>
      <c r="DE16" s="390"/>
      <c r="DF16" s="390"/>
      <c r="DG16" s="390"/>
      <c r="DH16" s="390"/>
      <c r="DI16" s="391"/>
    </row>
    <row r="17" spans="1:113" ht="18.75" customHeight="1" thickBot="1" x14ac:dyDescent="0.2">
      <c r="A17" s="181"/>
      <c r="B17" s="533"/>
      <c r="C17" s="534"/>
      <c r="D17" s="534"/>
      <c r="E17" s="534"/>
      <c r="F17" s="534"/>
      <c r="G17" s="534"/>
      <c r="H17" s="534"/>
      <c r="I17" s="534"/>
      <c r="J17" s="534"/>
      <c r="K17" s="535"/>
      <c r="L17" s="195"/>
      <c r="M17" s="494" t="s">
        <v>155</v>
      </c>
      <c r="N17" s="495"/>
      <c r="O17" s="495"/>
      <c r="P17" s="495"/>
      <c r="Q17" s="496"/>
      <c r="R17" s="497" t="s">
        <v>156</v>
      </c>
      <c r="S17" s="498"/>
      <c r="T17" s="498"/>
      <c r="U17" s="498"/>
      <c r="V17" s="499"/>
      <c r="W17" s="500" t="s">
        <v>157</v>
      </c>
      <c r="X17" s="433"/>
      <c r="Y17" s="433"/>
      <c r="Z17" s="433"/>
      <c r="AA17" s="433"/>
      <c r="AB17" s="434"/>
      <c r="AC17" s="395">
        <v>1113</v>
      </c>
      <c r="AD17" s="396"/>
      <c r="AE17" s="396"/>
      <c r="AF17" s="396"/>
      <c r="AG17" s="397"/>
      <c r="AH17" s="395">
        <v>1142</v>
      </c>
      <c r="AI17" s="396"/>
      <c r="AJ17" s="396"/>
      <c r="AK17" s="396"/>
      <c r="AL17" s="398"/>
      <c r="AM17" s="489"/>
      <c r="AN17" s="393"/>
      <c r="AO17" s="393"/>
      <c r="AP17" s="393"/>
      <c r="AQ17" s="393"/>
      <c r="AR17" s="393"/>
      <c r="AS17" s="393"/>
      <c r="AT17" s="394"/>
      <c r="AU17" s="469"/>
      <c r="AV17" s="470"/>
      <c r="AW17" s="470"/>
      <c r="AX17" s="470"/>
      <c r="AY17" s="399" t="s">
        <v>158</v>
      </c>
      <c r="AZ17" s="400"/>
      <c r="BA17" s="400"/>
      <c r="BB17" s="400"/>
      <c r="BC17" s="400"/>
      <c r="BD17" s="400"/>
      <c r="BE17" s="400"/>
      <c r="BF17" s="400"/>
      <c r="BG17" s="400"/>
      <c r="BH17" s="400"/>
      <c r="BI17" s="400"/>
      <c r="BJ17" s="400"/>
      <c r="BK17" s="400"/>
      <c r="BL17" s="400"/>
      <c r="BM17" s="401"/>
      <c r="BN17" s="419">
        <v>894680</v>
      </c>
      <c r="BO17" s="420"/>
      <c r="BP17" s="420"/>
      <c r="BQ17" s="420"/>
      <c r="BR17" s="420"/>
      <c r="BS17" s="420"/>
      <c r="BT17" s="420"/>
      <c r="BU17" s="421"/>
      <c r="BV17" s="419">
        <v>857026</v>
      </c>
      <c r="BW17" s="420"/>
      <c r="BX17" s="420"/>
      <c r="BY17" s="420"/>
      <c r="BZ17" s="420"/>
      <c r="CA17" s="420"/>
      <c r="CB17" s="420"/>
      <c r="CC17" s="421"/>
      <c r="CD17" s="194"/>
      <c r="CE17" s="417"/>
      <c r="CF17" s="417"/>
      <c r="CG17" s="417"/>
      <c r="CH17" s="417"/>
      <c r="CI17" s="417"/>
      <c r="CJ17" s="417"/>
      <c r="CK17" s="417"/>
      <c r="CL17" s="417"/>
      <c r="CM17" s="417"/>
      <c r="CN17" s="417"/>
      <c r="CO17" s="417"/>
      <c r="CP17" s="417"/>
      <c r="CQ17" s="417"/>
      <c r="CR17" s="417"/>
      <c r="CS17" s="418"/>
      <c r="CT17" s="389"/>
      <c r="CU17" s="390"/>
      <c r="CV17" s="390"/>
      <c r="CW17" s="390"/>
      <c r="CX17" s="390"/>
      <c r="CY17" s="390"/>
      <c r="CZ17" s="390"/>
      <c r="DA17" s="391"/>
      <c r="DB17" s="389"/>
      <c r="DC17" s="390"/>
      <c r="DD17" s="390"/>
      <c r="DE17" s="390"/>
      <c r="DF17" s="390"/>
      <c r="DG17" s="390"/>
      <c r="DH17" s="390"/>
      <c r="DI17" s="391"/>
    </row>
    <row r="18" spans="1:113" ht="18.75" customHeight="1" thickBot="1" x14ac:dyDescent="0.2">
      <c r="A18" s="181"/>
      <c r="B18" s="471" t="s">
        <v>159</v>
      </c>
      <c r="C18" s="472"/>
      <c r="D18" s="472"/>
      <c r="E18" s="473"/>
      <c r="F18" s="473"/>
      <c r="G18" s="473"/>
      <c r="H18" s="473"/>
      <c r="I18" s="473"/>
      <c r="J18" s="473"/>
      <c r="K18" s="473"/>
      <c r="L18" s="490">
        <v>333</v>
      </c>
      <c r="M18" s="490"/>
      <c r="N18" s="490"/>
      <c r="O18" s="490"/>
      <c r="P18" s="490"/>
      <c r="Q18" s="490"/>
      <c r="R18" s="491"/>
      <c r="S18" s="491"/>
      <c r="T18" s="491"/>
      <c r="U18" s="491"/>
      <c r="V18" s="492"/>
      <c r="W18" s="485"/>
      <c r="X18" s="486"/>
      <c r="Y18" s="486"/>
      <c r="Z18" s="486"/>
      <c r="AA18" s="486"/>
      <c r="AB18" s="501"/>
      <c r="AC18" s="383">
        <v>56.2</v>
      </c>
      <c r="AD18" s="384"/>
      <c r="AE18" s="384"/>
      <c r="AF18" s="384"/>
      <c r="AG18" s="493"/>
      <c r="AH18" s="383">
        <v>54.6</v>
      </c>
      <c r="AI18" s="384"/>
      <c r="AJ18" s="384"/>
      <c r="AK18" s="384"/>
      <c r="AL18" s="385"/>
      <c r="AM18" s="489"/>
      <c r="AN18" s="393"/>
      <c r="AO18" s="393"/>
      <c r="AP18" s="393"/>
      <c r="AQ18" s="393"/>
      <c r="AR18" s="393"/>
      <c r="AS18" s="393"/>
      <c r="AT18" s="394"/>
      <c r="AU18" s="469"/>
      <c r="AV18" s="470"/>
      <c r="AW18" s="470"/>
      <c r="AX18" s="470"/>
      <c r="AY18" s="399" t="s">
        <v>160</v>
      </c>
      <c r="AZ18" s="400"/>
      <c r="BA18" s="400"/>
      <c r="BB18" s="400"/>
      <c r="BC18" s="400"/>
      <c r="BD18" s="400"/>
      <c r="BE18" s="400"/>
      <c r="BF18" s="400"/>
      <c r="BG18" s="400"/>
      <c r="BH18" s="400"/>
      <c r="BI18" s="400"/>
      <c r="BJ18" s="400"/>
      <c r="BK18" s="400"/>
      <c r="BL18" s="400"/>
      <c r="BM18" s="401"/>
      <c r="BN18" s="419">
        <v>3616642</v>
      </c>
      <c r="BO18" s="420"/>
      <c r="BP18" s="420"/>
      <c r="BQ18" s="420"/>
      <c r="BR18" s="420"/>
      <c r="BS18" s="420"/>
      <c r="BT18" s="420"/>
      <c r="BU18" s="421"/>
      <c r="BV18" s="419">
        <v>3743998</v>
      </c>
      <c r="BW18" s="420"/>
      <c r="BX18" s="420"/>
      <c r="BY18" s="420"/>
      <c r="BZ18" s="420"/>
      <c r="CA18" s="420"/>
      <c r="CB18" s="420"/>
      <c r="CC18" s="421"/>
      <c r="CD18" s="194"/>
      <c r="CE18" s="417"/>
      <c r="CF18" s="417"/>
      <c r="CG18" s="417"/>
      <c r="CH18" s="417"/>
      <c r="CI18" s="417"/>
      <c r="CJ18" s="417"/>
      <c r="CK18" s="417"/>
      <c r="CL18" s="417"/>
      <c r="CM18" s="417"/>
      <c r="CN18" s="417"/>
      <c r="CO18" s="417"/>
      <c r="CP18" s="417"/>
      <c r="CQ18" s="417"/>
      <c r="CR18" s="417"/>
      <c r="CS18" s="418"/>
      <c r="CT18" s="389"/>
      <c r="CU18" s="390"/>
      <c r="CV18" s="390"/>
      <c r="CW18" s="390"/>
      <c r="CX18" s="390"/>
      <c r="CY18" s="390"/>
      <c r="CZ18" s="390"/>
      <c r="DA18" s="391"/>
      <c r="DB18" s="389"/>
      <c r="DC18" s="390"/>
      <c r="DD18" s="390"/>
      <c r="DE18" s="390"/>
      <c r="DF18" s="390"/>
      <c r="DG18" s="390"/>
      <c r="DH18" s="390"/>
      <c r="DI18" s="391"/>
    </row>
    <row r="19" spans="1:113" ht="18.75" customHeight="1" thickBot="1" x14ac:dyDescent="0.2">
      <c r="A19" s="181"/>
      <c r="B19" s="471" t="s">
        <v>161</v>
      </c>
      <c r="C19" s="472"/>
      <c r="D19" s="472"/>
      <c r="E19" s="473"/>
      <c r="F19" s="473"/>
      <c r="G19" s="473"/>
      <c r="H19" s="473"/>
      <c r="I19" s="473"/>
      <c r="J19" s="473"/>
      <c r="K19" s="473"/>
      <c r="L19" s="474">
        <v>14</v>
      </c>
      <c r="M19" s="474"/>
      <c r="N19" s="474"/>
      <c r="O19" s="474"/>
      <c r="P19" s="474"/>
      <c r="Q19" s="474"/>
      <c r="R19" s="475"/>
      <c r="S19" s="475"/>
      <c r="T19" s="475"/>
      <c r="U19" s="475"/>
      <c r="V19" s="476"/>
      <c r="W19" s="483"/>
      <c r="X19" s="484"/>
      <c r="Y19" s="484"/>
      <c r="Z19" s="484"/>
      <c r="AA19" s="484"/>
      <c r="AB19" s="484"/>
      <c r="AC19" s="487"/>
      <c r="AD19" s="487"/>
      <c r="AE19" s="487"/>
      <c r="AF19" s="487"/>
      <c r="AG19" s="487"/>
      <c r="AH19" s="487"/>
      <c r="AI19" s="487"/>
      <c r="AJ19" s="487"/>
      <c r="AK19" s="487"/>
      <c r="AL19" s="488"/>
      <c r="AM19" s="489"/>
      <c r="AN19" s="393"/>
      <c r="AO19" s="393"/>
      <c r="AP19" s="393"/>
      <c r="AQ19" s="393"/>
      <c r="AR19" s="393"/>
      <c r="AS19" s="393"/>
      <c r="AT19" s="394"/>
      <c r="AU19" s="469"/>
      <c r="AV19" s="470"/>
      <c r="AW19" s="470"/>
      <c r="AX19" s="470"/>
      <c r="AY19" s="399" t="s">
        <v>162</v>
      </c>
      <c r="AZ19" s="400"/>
      <c r="BA19" s="400"/>
      <c r="BB19" s="400"/>
      <c r="BC19" s="400"/>
      <c r="BD19" s="400"/>
      <c r="BE19" s="400"/>
      <c r="BF19" s="400"/>
      <c r="BG19" s="400"/>
      <c r="BH19" s="400"/>
      <c r="BI19" s="400"/>
      <c r="BJ19" s="400"/>
      <c r="BK19" s="400"/>
      <c r="BL19" s="400"/>
      <c r="BM19" s="401"/>
      <c r="BN19" s="419">
        <v>5603703</v>
      </c>
      <c r="BO19" s="420"/>
      <c r="BP19" s="420"/>
      <c r="BQ19" s="420"/>
      <c r="BR19" s="420"/>
      <c r="BS19" s="420"/>
      <c r="BT19" s="420"/>
      <c r="BU19" s="421"/>
      <c r="BV19" s="419">
        <v>6519370</v>
      </c>
      <c r="BW19" s="420"/>
      <c r="BX19" s="420"/>
      <c r="BY19" s="420"/>
      <c r="BZ19" s="420"/>
      <c r="CA19" s="420"/>
      <c r="CB19" s="420"/>
      <c r="CC19" s="421"/>
      <c r="CD19" s="194"/>
      <c r="CE19" s="417"/>
      <c r="CF19" s="417"/>
      <c r="CG19" s="417"/>
      <c r="CH19" s="417"/>
      <c r="CI19" s="417"/>
      <c r="CJ19" s="417"/>
      <c r="CK19" s="417"/>
      <c r="CL19" s="417"/>
      <c r="CM19" s="417"/>
      <c r="CN19" s="417"/>
      <c r="CO19" s="417"/>
      <c r="CP19" s="417"/>
      <c r="CQ19" s="417"/>
      <c r="CR19" s="417"/>
      <c r="CS19" s="418"/>
      <c r="CT19" s="389"/>
      <c r="CU19" s="390"/>
      <c r="CV19" s="390"/>
      <c r="CW19" s="390"/>
      <c r="CX19" s="390"/>
      <c r="CY19" s="390"/>
      <c r="CZ19" s="390"/>
      <c r="DA19" s="391"/>
      <c r="DB19" s="389"/>
      <c r="DC19" s="390"/>
      <c r="DD19" s="390"/>
      <c r="DE19" s="390"/>
      <c r="DF19" s="390"/>
      <c r="DG19" s="390"/>
      <c r="DH19" s="390"/>
      <c r="DI19" s="391"/>
    </row>
    <row r="20" spans="1:113" ht="18.75" customHeight="1" thickBot="1" x14ac:dyDescent="0.2">
      <c r="A20" s="181"/>
      <c r="B20" s="471" t="s">
        <v>163</v>
      </c>
      <c r="C20" s="472"/>
      <c r="D20" s="472"/>
      <c r="E20" s="473"/>
      <c r="F20" s="473"/>
      <c r="G20" s="473"/>
      <c r="H20" s="473"/>
      <c r="I20" s="473"/>
      <c r="J20" s="473"/>
      <c r="K20" s="473"/>
      <c r="L20" s="474">
        <v>2460</v>
      </c>
      <c r="M20" s="474"/>
      <c r="N20" s="474"/>
      <c r="O20" s="474"/>
      <c r="P20" s="474"/>
      <c r="Q20" s="474"/>
      <c r="R20" s="475"/>
      <c r="S20" s="475"/>
      <c r="T20" s="475"/>
      <c r="U20" s="475"/>
      <c r="V20" s="476"/>
      <c r="W20" s="485"/>
      <c r="X20" s="486"/>
      <c r="Y20" s="486"/>
      <c r="Z20" s="486"/>
      <c r="AA20" s="486"/>
      <c r="AB20" s="486"/>
      <c r="AC20" s="477"/>
      <c r="AD20" s="477"/>
      <c r="AE20" s="477"/>
      <c r="AF20" s="477"/>
      <c r="AG20" s="477"/>
      <c r="AH20" s="477"/>
      <c r="AI20" s="477"/>
      <c r="AJ20" s="477"/>
      <c r="AK20" s="477"/>
      <c r="AL20" s="478"/>
      <c r="AM20" s="479"/>
      <c r="AN20" s="375"/>
      <c r="AO20" s="375"/>
      <c r="AP20" s="375"/>
      <c r="AQ20" s="375"/>
      <c r="AR20" s="375"/>
      <c r="AS20" s="375"/>
      <c r="AT20" s="376"/>
      <c r="AU20" s="480"/>
      <c r="AV20" s="481"/>
      <c r="AW20" s="481"/>
      <c r="AX20" s="482"/>
      <c r="AY20" s="399"/>
      <c r="AZ20" s="400"/>
      <c r="BA20" s="400"/>
      <c r="BB20" s="400"/>
      <c r="BC20" s="400"/>
      <c r="BD20" s="400"/>
      <c r="BE20" s="400"/>
      <c r="BF20" s="400"/>
      <c r="BG20" s="400"/>
      <c r="BH20" s="400"/>
      <c r="BI20" s="400"/>
      <c r="BJ20" s="400"/>
      <c r="BK20" s="400"/>
      <c r="BL20" s="400"/>
      <c r="BM20" s="401"/>
      <c r="BN20" s="419"/>
      <c r="BO20" s="420"/>
      <c r="BP20" s="420"/>
      <c r="BQ20" s="420"/>
      <c r="BR20" s="420"/>
      <c r="BS20" s="420"/>
      <c r="BT20" s="420"/>
      <c r="BU20" s="421"/>
      <c r="BV20" s="419"/>
      <c r="BW20" s="420"/>
      <c r="BX20" s="420"/>
      <c r="BY20" s="420"/>
      <c r="BZ20" s="420"/>
      <c r="CA20" s="420"/>
      <c r="CB20" s="420"/>
      <c r="CC20" s="421"/>
      <c r="CD20" s="194"/>
      <c r="CE20" s="417"/>
      <c r="CF20" s="417"/>
      <c r="CG20" s="417"/>
      <c r="CH20" s="417"/>
      <c r="CI20" s="417"/>
      <c r="CJ20" s="417"/>
      <c r="CK20" s="417"/>
      <c r="CL20" s="417"/>
      <c r="CM20" s="417"/>
      <c r="CN20" s="417"/>
      <c r="CO20" s="417"/>
      <c r="CP20" s="417"/>
      <c r="CQ20" s="417"/>
      <c r="CR20" s="417"/>
      <c r="CS20" s="418"/>
      <c r="CT20" s="389"/>
      <c r="CU20" s="390"/>
      <c r="CV20" s="390"/>
      <c r="CW20" s="390"/>
      <c r="CX20" s="390"/>
      <c r="CY20" s="390"/>
      <c r="CZ20" s="390"/>
      <c r="DA20" s="391"/>
      <c r="DB20" s="389"/>
      <c r="DC20" s="390"/>
      <c r="DD20" s="390"/>
      <c r="DE20" s="390"/>
      <c r="DF20" s="390"/>
      <c r="DG20" s="390"/>
      <c r="DH20" s="390"/>
      <c r="DI20" s="391"/>
    </row>
    <row r="21" spans="1:113" ht="18.75" customHeight="1" thickBot="1" x14ac:dyDescent="0.2">
      <c r="A21" s="181"/>
      <c r="B21" s="449" t="s">
        <v>164</v>
      </c>
      <c r="C21" s="450"/>
      <c r="D21" s="450"/>
      <c r="E21" s="450"/>
      <c r="F21" s="450"/>
      <c r="G21" s="45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c r="AL21" s="450"/>
      <c r="AM21" s="450"/>
      <c r="AN21" s="450"/>
      <c r="AO21" s="450"/>
      <c r="AP21" s="450"/>
      <c r="AQ21" s="450"/>
      <c r="AR21" s="450"/>
      <c r="AS21" s="450"/>
      <c r="AT21" s="450"/>
      <c r="AU21" s="450"/>
      <c r="AV21" s="450"/>
      <c r="AW21" s="450"/>
      <c r="AX21" s="451"/>
      <c r="AY21" s="386"/>
      <c r="AZ21" s="387"/>
      <c r="BA21" s="387"/>
      <c r="BB21" s="387"/>
      <c r="BC21" s="387"/>
      <c r="BD21" s="387"/>
      <c r="BE21" s="387"/>
      <c r="BF21" s="387"/>
      <c r="BG21" s="387"/>
      <c r="BH21" s="387"/>
      <c r="BI21" s="387"/>
      <c r="BJ21" s="387"/>
      <c r="BK21" s="387"/>
      <c r="BL21" s="387"/>
      <c r="BM21" s="388"/>
      <c r="BN21" s="422"/>
      <c r="BO21" s="423"/>
      <c r="BP21" s="423"/>
      <c r="BQ21" s="423"/>
      <c r="BR21" s="423"/>
      <c r="BS21" s="423"/>
      <c r="BT21" s="423"/>
      <c r="BU21" s="424"/>
      <c r="BV21" s="422"/>
      <c r="BW21" s="423"/>
      <c r="BX21" s="423"/>
      <c r="BY21" s="423"/>
      <c r="BZ21" s="423"/>
      <c r="CA21" s="423"/>
      <c r="CB21" s="423"/>
      <c r="CC21" s="424"/>
      <c r="CD21" s="194"/>
      <c r="CE21" s="417"/>
      <c r="CF21" s="417"/>
      <c r="CG21" s="417"/>
      <c r="CH21" s="417"/>
      <c r="CI21" s="417"/>
      <c r="CJ21" s="417"/>
      <c r="CK21" s="417"/>
      <c r="CL21" s="417"/>
      <c r="CM21" s="417"/>
      <c r="CN21" s="417"/>
      <c r="CO21" s="417"/>
      <c r="CP21" s="417"/>
      <c r="CQ21" s="417"/>
      <c r="CR21" s="417"/>
      <c r="CS21" s="418"/>
      <c r="CT21" s="389"/>
      <c r="CU21" s="390"/>
      <c r="CV21" s="390"/>
      <c r="CW21" s="390"/>
      <c r="CX21" s="390"/>
      <c r="CY21" s="390"/>
      <c r="CZ21" s="390"/>
      <c r="DA21" s="391"/>
      <c r="DB21" s="389"/>
      <c r="DC21" s="390"/>
      <c r="DD21" s="390"/>
      <c r="DE21" s="390"/>
      <c r="DF21" s="390"/>
      <c r="DG21" s="390"/>
      <c r="DH21" s="390"/>
      <c r="DI21" s="391"/>
    </row>
    <row r="22" spans="1:113" ht="18.75" customHeight="1" x14ac:dyDescent="0.15">
      <c r="A22" s="181"/>
      <c r="B22" s="452" t="s">
        <v>165</v>
      </c>
      <c r="C22" s="453"/>
      <c r="D22" s="454"/>
      <c r="E22" s="461" t="s">
        <v>1</v>
      </c>
      <c r="F22" s="433"/>
      <c r="G22" s="433"/>
      <c r="H22" s="433"/>
      <c r="I22" s="433"/>
      <c r="J22" s="433"/>
      <c r="K22" s="434"/>
      <c r="L22" s="461" t="s">
        <v>166</v>
      </c>
      <c r="M22" s="433"/>
      <c r="N22" s="433"/>
      <c r="O22" s="433"/>
      <c r="P22" s="434"/>
      <c r="Q22" s="443" t="s">
        <v>167</v>
      </c>
      <c r="R22" s="444"/>
      <c r="S22" s="444"/>
      <c r="T22" s="444"/>
      <c r="U22" s="444"/>
      <c r="V22" s="462"/>
      <c r="W22" s="464" t="s">
        <v>168</v>
      </c>
      <c r="X22" s="453"/>
      <c r="Y22" s="454"/>
      <c r="Z22" s="461" t="s">
        <v>1</v>
      </c>
      <c r="AA22" s="433"/>
      <c r="AB22" s="433"/>
      <c r="AC22" s="433"/>
      <c r="AD22" s="433"/>
      <c r="AE22" s="433"/>
      <c r="AF22" s="433"/>
      <c r="AG22" s="434"/>
      <c r="AH22" s="432" t="s">
        <v>169</v>
      </c>
      <c r="AI22" s="433"/>
      <c r="AJ22" s="433"/>
      <c r="AK22" s="433"/>
      <c r="AL22" s="434"/>
      <c r="AM22" s="432" t="s">
        <v>170</v>
      </c>
      <c r="AN22" s="438"/>
      <c r="AO22" s="438"/>
      <c r="AP22" s="438"/>
      <c r="AQ22" s="438"/>
      <c r="AR22" s="439"/>
      <c r="AS22" s="443" t="s">
        <v>167</v>
      </c>
      <c r="AT22" s="444"/>
      <c r="AU22" s="444"/>
      <c r="AV22" s="444"/>
      <c r="AW22" s="444"/>
      <c r="AX22" s="445"/>
      <c r="AY22" s="411" t="s">
        <v>171</v>
      </c>
      <c r="AZ22" s="412"/>
      <c r="BA22" s="412"/>
      <c r="BB22" s="412"/>
      <c r="BC22" s="412"/>
      <c r="BD22" s="412"/>
      <c r="BE22" s="412"/>
      <c r="BF22" s="412"/>
      <c r="BG22" s="412"/>
      <c r="BH22" s="412"/>
      <c r="BI22" s="412"/>
      <c r="BJ22" s="412"/>
      <c r="BK22" s="412"/>
      <c r="BL22" s="412"/>
      <c r="BM22" s="413"/>
      <c r="BN22" s="414">
        <v>5588228</v>
      </c>
      <c r="BO22" s="415"/>
      <c r="BP22" s="415"/>
      <c r="BQ22" s="415"/>
      <c r="BR22" s="415"/>
      <c r="BS22" s="415"/>
      <c r="BT22" s="415"/>
      <c r="BU22" s="416"/>
      <c r="BV22" s="414">
        <v>5966491</v>
      </c>
      <c r="BW22" s="415"/>
      <c r="BX22" s="415"/>
      <c r="BY22" s="415"/>
      <c r="BZ22" s="415"/>
      <c r="CA22" s="415"/>
      <c r="CB22" s="415"/>
      <c r="CC22" s="416"/>
      <c r="CD22" s="194"/>
      <c r="CE22" s="417"/>
      <c r="CF22" s="417"/>
      <c r="CG22" s="417"/>
      <c r="CH22" s="417"/>
      <c r="CI22" s="417"/>
      <c r="CJ22" s="417"/>
      <c r="CK22" s="417"/>
      <c r="CL22" s="417"/>
      <c r="CM22" s="417"/>
      <c r="CN22" s="417"/>
      <c r="CO22" s="417"/>
      <c r="CP22" s="417"/>
      <c r="CQ22" s="417"/>
      <c r="CR22" s="417"/>
      <c r="CS22" s="418"/>
      <c r="CT22" s="389"/>
      <c r="CU22" s="390"/>
      <c r="CV22" s="390"/>
      <c r="CW22" s="390"/>
      <c r="CX22" s="390"/>
      <c r="CY22" s="390"/>
      <c r="CZ22" s="390"/>
      <c r="DA22" s="391"/>
      <c r="DB22" s="389"/>
      <c r="DC22" s="390"/>
      <c r="DD22" s="390"/>
      <c r="DE22" s="390"/>
      <c r="DF22" s="390"/>
      <c r="DG22" s="390"/>
      <c r="DH22" s="390"/>
      <c r="DI22" s="391"/>
    </row>
    <row r="23" spans="1:113" ht="18.75" customHeight="1" x14ac:dyDescent="0.15">
      <c r="A23" s="181"/>
      <c r="B23" s="455"/>
      <c r="C23" s="456"/>
      <c r="D23" s="457"/>
      <c r="E23" s="435"/>
      <c r="F23" s="436"/>
      <c r="G23" s="436"/>
      <c r="H23" s="436"/>
      <c r="I23" s="436"/>
      <c r="J23" s="436"/>
      <c r="K23" s="437"/>
      <c r="L23" s="435"/>
      <c r="M23" s="436"/>
      <c r="N23" s="436"/>
      <c r="O23" s="436"/>
      <c r="P23" s="437"/>
      <c r="Q23" s="446"/>
      <c r="R23" s="447"/>
      <c r="S23" s="447"/>
      <c r="T23" s="447"/>
      <c r="U23" s="447"/>
      <c r="V23" s="463"/>
      <c r="W23" s="465"/>
      <c r="X23" s="456"/>
      <c r="Y23" s="457"/>
      <c r="Z23" s="435"/>
      <c r="AA23" s="436"/>
      <c r="AB23" s="436"/>
      <c r="AC23" s="436"/>
      <c r="AD23" s="436"/>
      <c r="AE23" s="436"/>
      <c r="AF23" s="436"/>
      <c r="AG23" s="437"/>
      <c r="AH23" s="435"/>
      <c r="AI23" s="436"/>
      <c r="AJ23" s="436"/>
      <c r="AK23" s="436"/>
      <c r="AL23" s="437"/>
      <c r="AM23" s="440"/>
      <c r="AN23" s="441"/>
      <c r="AO23" s="441"/>
      <c r="AP23" s="441"/>
      <c r="AQ23" s="441"/>
      <c r="AR23" s="442"/>
      <c r="AS23" s="446"/>
      <c r="AT23" s="447"/>
      <c r="AU23" s="447"/>
      <c r="AV23" s="447"/>
      <c r="AW23" s="447"/>
      <c r="AX23" s="448"/>
      <c r="AY23" s="399" t="s">
        <v>172</v>
      </c>
      <c r="AZ23" s="400"/>
      <c r="BA23" s="400"/>
      <c r="BB23" s="400"/>
      <c r="BC23" s="400"/>
      <c r="BD23" s="400"/>
      <c r="BE23" s="400"/>
      <c r="BF23" s="400"/>
      <c r="BG23" s="400"/>
      <c r="BH23" s="400"/>
      <c r="BI23" s="400"/>
      <c r="BJ23" s="400"/>
      <c r="BK23" s="400"/>
      <c r="BL23" s="400"/>
      <c r="BM23" s="401"/>
      <c r="BN23" s="419">
        <v>4560034</v>
      </c>
      <c r="BO23" s="420"/>
      <c r="BP23" s="420"/>
      <c r="BQ23" s="420"/>
      <c r="BR23" s="420"/>
      <c r="BS23" s="420"/>
      <c r="BT23" s="420"/>
      <c r="BU23" s="421"/>
      <c r="BV23" s="419">
        <v>4851995</v>
      </c>
      <c r="BW23" s="420"/>
      <c r="BX23" s="420"/>
      <c r="BY23" s="420"/>
      <c r="BZ23" s="420"/>
      <c r="CA23" s="420"/>
      <c r="CB23" s="420"/>
      <c r="CC23" s="421"/>
      <c r="CD23" s="194"/>
      <c r="CE23" s="417"/>
      <c r="CF23" s="417"/>
      <c r="CG23" s="417"/>
      <c r="CH23" s="417"/>
      <c r="CI23" s="417"/>
      <c r="CJ23" s="417"/>
      <c r="CK23" s="417"/>
      <c r="CL23" s="417"/>
      <c r="CM23" s="417"/>
      <c r="CN23" s="417"/>
      <c r="CO23" s="417"/>
      <c r="CP23" s="417"/>
      <c r="CQ23" s="417"/>
      <c r="CR23" s="417"/>
      <c r="CS23" s="418"/>
      <c r="CT23" s="389"/>
      <c r="CU23" s="390"/>
      <c r="CV23" s="390"/>
      <c r="CW23" s="390"/>
      <c r="CX23" s="390"/>
      <c r="CY23" s="390"/>
      <c r="CZ23" s="390"/>
      <c r="DA23" s="391"/>
      <c r="DB23" s="389"/>
      <c r="DC23" s="390"/>
      <c r="DD23" s="390"/>
      <c r="DE23" s="390"/>
      <c r="DF23" s="390"/>
      <c r="DG23" s="390"/>
      <c r="DH23" s="390"/>
      <c r="DI23" s="391"/>
    </row>
    <row r="24" spans="1:113" ht="18.75" customHeight="1" thickBot="1" x14ac:dyDescent="0.2">
      <c r="A24" s="181"/>
      <c r="B24" s="455"/>
      <c r="C24" s="456"/>
      <c r="D24" s="457"/>
      <c r="E24" s="392" t="s">
        <v>173</v>
      </c>
      <c r="F24" s="393"/>
      <c r="G24" s="393"/>
      <c r="H24" s="393"/>
      <c r="I24" s="393"/>
      <c r="J24" s="393"/>
      <c r="K24" s="394"/>
      <c r="L24" s="395">
        <v>1</v>
      </c>
      <c r="M24" s="396"/>
      <c r="N24" s="396"/>
      <c r="O24" s="396"/>
      <c r="P24" s="397"/>
      <c r="Q24" s="395">
        <v>6800</v>
      </c>
      <c r="R24" s="396"/>
      <c r="S24" s="396"/>
      <c r="T24" s="396"/>
      <c r="U24" s="396"/>
      <c r="V24" s="397"/>
      <c r="W24" s="465"/>
      <c r="X24" s="456"/>
      <c r="Y24" s="457"/>
      <c r="Z24" s="392" t="s">
        <v>174</v>
      </c>
      <c r="AA24" s="393"/>
      <c r="AB24" s="393"/>
      <c r="AC24" s="393"/>
      <c r="AD24" s="393"/>
      <c r="AE24" s="393"/>
      <c r="AF24" s="393"/>
      <c r="AG24" s="394"/>
      <c r="AH24" s="395">
        <v>108</v>
      </c>
      <c r="AI24" s="396"/>
      <c r="AJ24" s="396"/>
      <c r="AK24" s="396"/>
      <c r="AL24" s="397"/>
      <c r="AM24" s="395">
        <v>337176</v>
      </c>
      <c r="AN24" s="396"/>
      <c r="AO24" s="396"/>
      <c r="AP24" s="396"/>
      <c r="AQ24" s="396"/>
      <c r="AR24" s="397"/>
      <c r="AS24" s="395">
        <v>3122</v>
      </c>
      <c r="AT24" s="396"/>
      <c r="AU24" s="396"/>
      <c r="AV24" s="396"/>
      <c r="AW24" s="396"/>
      <c r="AX24" s="398"/>
      <c r="AY24" s="386" t="s">
        <v>175</v>
      </c>
      <c r="AZ24" s="387"/>
      <c r="BA24" s="387"/>
      <c r="BB24" s="387"/>
      <c r="BC24" s="387"/>
      <c r="BD24" s="387"/>
      <c r="BE24" s="387"/>
      <c r="BF24" s="387"/>
      <c r="BG24" s="387"/>
      <c r="BH24" s="387"/>
      <c r="BI24" s="387"/>
      <c r="BJ24" s="387"/>
      <c r="BK24" s="387"/>
      <c r="BL24" s="387"/>
      <c r="BM24" s="388"/>
      <c r="BN24" s="419">
        <v>3949308</v>
      </c>
      <c r="BO24" s="420"/>
      <c r="BP24" s="420"/>
      <c r="BQ24" s="420"/>
      <c r="BR24" s="420"/>
      <c r="BS24" s="420"/>
      <c r="BT24" s="420"/>
      <c r="BU24" s="421"/>
      <c r="BV24" s="419">
        <v>4142404</v>
      </c>
      <c r="BW24" s="420"/>
      <c r="BX24" s="420"/>
      <c r="BY24" s="420"/>
      <c r="BZ24" s="420"/>
      <c r="CA24" s="420"/>
      <c r="CB24" s="420"/>
      <c r="CC24" s="421"/>
      <c r="CD24" s="194"/>
      <c r="CE24" s="417"/>
      <c r="CF24" s="417"/>
      <c r="CG24" s="417"/>
      <c r="CH24" s="417"/>
      <c r="CI24" s="417"/>
      <c r="CJ24" s="417"/>
      <c r="CK24" s="417"/>
      <c r="CL24" s="417"/>
      <c r="CM24" s="417"/>
      <c r="CN24" s="417"/>
      <c r="CO24" s="417"/>
      <c r="CP24" s="417"/>
      <c r="CQ24" s="417"/>
      <c r="CR24" s="417"/>
      <c r="CS24" s="418"/>
      <c r="CT24" s="389"/>
      <c r="CU24" s="390"/>
      <c r="CV24" s="390"/>
      <c r="CW24" s="390"/>
      <c r="CX24" s="390"/>
      <c r="CY24" s="390"/>
      <c r="CZ24" s="390"/>
      <c r="DA24" s="391"/>
      <c r="DB24" s="389"/>
      <c r="DC24" s="390"/>
      <c r="DD24" s="390"/>
      <c r="DE24" s="390"/>
      <c r="DF24" s="390"/>
      <c r="DG24" s="390"/>
      <c r="DH24" s="390"/>
      <c r="DI24" s="391"/>
    </row>
    <row r="25" spans="1:113" ht="18.75" customHeight="1" x14ac:dyDescent="0.15">
      <c r="A25" s="181"/>
      <c r="B25" s="455"/>
      <c r="C25" s="456"/>
      <c r="D25" s="457"/>
      <c r="E25" s="392" t="s">
        <v>176</v>
      </c>
      <c r="F25" s="393"/>
      <c r="G25" s="393"/>
      <c r="H25" s="393"/>
      <c r="I25" s="393"/>
      <c r="J25" s="393"/>
      <c r="K25" s="394"/>
      <c r="L25" s="395">
        <v>1</v>
      </c>
      <c r="M25" s="396"/>
      <c r="N25" s="396"/>
      <c r="O25" s="396"/>
      <c r="P25" s="397"/>
      <c r="Q25" s="395">
        <v>5870</v>
      </c>
      <c r="R25" s="396"/>
      <c r="S25" s="396"/>
      <c r="T25" s="396"/>
      <c r="U25" s="396"/>
      <c r="V25" s="397"/>
      <c r="W25" s="465"/>
      <c r="X25" s="456"/>
      <c r="Y25" s="457"/>
      <c r="Z25" s="392" t="s">
        <v>177</v>
      </c>
      <c r="AA25" s="393"/>
      <c r="AB25" s="393"/>
      <c r="AC25" s="393"/>
      <c r="AD25" s="393"/>
      <c r="AE25" s="393"/>
      <c r="AF25" s="393"/>
      <c r="AG25" s="394"/>
      <c r="AH25" s="395" t="s">
        <v>140</v>
      </c>
      <c r="AI25" s="396"/>
      <c r="AJ25" s="396"/>
      <c r="AK25" s="396"/>
      <c r="AL25" s="397"/>
      <c r="AM25" s="395" t="s">
        <v>140</v>
      </c>
      <c r="AN25" s="396"/>
      <c r="AO25" s="396"/>
      <c r="AP25" s="396"/>
      <c r="AQ25" s="396"/>
      <c r="AR25" s="397"/>
      <c r="AS25" s="395" t="s">
        <v>131</v>
      </c>
      <c r="AT25" s="396"/>
      <c r="AU25" s="396"/>
      <c r="AV25" s="396"/>
      <c r="AW25" s="396"/>
      <c r="AX25" s="398"/>
      <c r="AY25" s="411" t="s">
        <v>178</v>
      </c>
      <c r="AZ25" s="412"/>
      <c r="BA25" s="412"/>
      <c r="BB25" s="412"/>
      <c r="BC25" s="412"/>
      <c r="BD25" s="412"/>
      <c r="BE25" s="412"/>
      <c r="BF25" s="412"/>
      <c r="BG25" s="412"/>
      <c r="BH25" s="412"/>
      <c r="BI25" s="412"/>
      <c r="BJ25" s="412"/>
      <c r="BK25" s="412"/>
      <c r="BL25" s="412"/>
      <c r="BM25" s="413"/>
      <c r="BN25" s="414">
        <v>25670</v>
      </c>
      <c r="BO25" s="415"/>
      <c r="BP25" s="415"/>
      <c r="BQ25" s="415"/>
      <c r="BR25" s="415"/>
      <c r="BS25" s="415"/>
      <c r="BT25" s="415"/>
      <c r="BU25" s="416"/>
      <c r="BV25" s="414">
        <v>321183</v>
      </c>
      <c r="BW25" s="415"/>
      <c r="BX25" s="415"/>
      <c r="BY25" s="415"/>
      <c r="BZ25" s="415"/>
      <c r="CA25" s="415"/>
      <c r="CB25" s="415"/>
      <c r="CC25" s="416"/>
      <c r="CD25" s="194"/>
      <c r="CE25" s="417"/>
      <c r="CF25" s="417"/>
      <c r="CG25" s="417"/>
      <c r="CH25" s="417"/>
      <c r="CI25" s="417"/>
      <c r="CJ25" s="417"/>
      <c r="CK25" s="417"/>
      <c r="CL25" s="417"/>
      <c r="CM25" s="417"/>
      <c r="CN25" s="417"/>
      <c r="CO25" s="417"/>
      <c r="CP25" s="417"/>
      <c r="CQ25" s="417"/>
      <c r="CR25" s="417"/>
      <c r="CS25" s="418"/>
      <c r="CT25" s="389"/>
      <c r="CU25" s="390"/>
      <c r="CV25" s="390"/>
      <c r="CW25" s="390"/>
      <c r="CX25" s="390"/>
      <c r="CY25" s="390"/>
      <c r="CZ25" s="390"/>
      <c r="DA25" s="391"/>
      <c r="DB25" s="389"/>
      <c r="DC25" s="390"/>
      <c r="DD25" s="390"/>
      <c r="DE25" s="390"/>
      <c r="DF25" s="390"/>
      <c r="DG25" s="390"/>
      <c r="DH25" s="390"/>
      <c r="DI25" s="391"/>
    </row>
    <row r="26" spans="1:113" ht="18.75" customHeight="1" x14ac:dyDescent="0.15">
      <c r="A26" s="181"/>
      <c r="B26" s="455"/>
      <c r="C26" s="456"/>
      <c r="D26" s="457"/>
      <c r="E26" s="392" t="s">
        <v>179</v>
      </c>
      <c r="F26" s="393"/>
      <c r="G26" s="393"/>
      <c r="H26" s="393"/>
      <c r="I26" s="393"/>
      <c r="J26" s="393"/>
      <c r="K26" s="394"/>
      <c r="L26" s="395">
        <v>1</v>
      </c>
      <c r="M26" s="396"/>
      <c r="N26" s="396"/>
      <c r="O26" s="396"/>
      <c r="P26" s="397"/>
      <c r="Q26" s="395">
        <v>5520</v>
      </c>
      <c r="R26" s="396"/>
      <c r="S26" s="396"/>
      <c r="T26" s="396"/>
      <c r="U26" s="396"/>
      <c r="V26" s="397"/>
      <c r="W26" s="465"/>
      <c r="X26" s="456"/>
      <c r="Y26" s="457"/>
      <c r="Z26" s="392" t="s">
        <v>180</v>
      </c>
      <c r="AA26" s="430"/>
      <c r="AB26" s="430"/>
      <c r="AC26" s="430"/>
      <c r="AD26" s="430"/>
      <c r="AE26" s="430"/>
      <c r="AF26" s="430"/>
      <c r="AG26" s="431"/>
      <c r="AH26" s="395">
        <v>1</v>
      </c>
      <c r="AI26" s="396"/>
      <c r="AJ26" s="396"/>
      <c r="AK26" s="396"/>
      <c r="AL26" s="397"/>
      <c r="AM26" s="395" t="s">
        <v>181</v>
      </c>
      <c r="AN26" s="396"/>
      <c r="AO26" s="396"/>
      <c r="AP26" s="396"/>
      <c r="AQ26" s="396"/>
      <c r="AR26" s="397"/>
      <c r="AS26" s="395" t="s">
        <v>181</v>
      </c>
      <c r="AT26" s="396"/>
      <c r="AU26" s="396"/>
      <c r="AV26" s="396"/>
      <c r="AW26" s="396"/>
      <c r="AX26" s="398"/>
      <c r="AY26" s="428" t="s">
        <v>182</v>
      </c>
      <c r="AZ26" s="373"/>
      <c r="BA26" s="373"/>
      <c r="BB26" s="373"/>
      <c r="BC26" s="373"/>
      <c r="BD26" s="373"/>
      <c r="BE26" s="373"/>
      <c r="BF26" s="373"/>
      <c r="BG26" s="373"/>
      <c r="BH26" s="373"/>
      <c r="BI26" s="373"/>
      <c r="BJ26" s="373"/>
      <c r="BK26" s="373"/>
      <c r="BL26" s="373"/>
      <c r="BM26" s="429"/>
      <c r="BN26" s="419" t="s">
        <v>131</v>
      </c>
      <c r="BO26" s="420"/>
      <c r="BP26" s="420"/>
      <c r="BQ26" s="420"/>
      <c r="BR26" s="420"/>
      <c r="BS26" s="420"/>
      <c r="BT26" s="420"/>
      <c r="BU26" s="421"/>
      <c r="BV26" s="419" t="s">
        <v>131</v>
      </c>
      <c r="BW26" s="420"/>
      <c r="BX26" s="420"/>
      <c r="BY26" s="420"/>
      <c r="BZ26" s="420"/>
      <c r="CA26" s="420"/>
      <c r="CB26" s="420"/>
      <c r="CC26" s="421"/>
      <c r="CD26" s="194"/>
      <c r="CE26" s="417"/>
      <c r="CF26" s="417"/>
      <c r="CG26" s="417"/>
      <c r="CH26" s="417"/>
      <c r="CI26" s="417"/>
      <c r="CJ26" s="417"/>
      <c r="CK26" s="417"/>
      <c r="CL26" s="417"/>
      <c r="CM26" s="417"/>
      <c r="CN26" s="417"/>
      <c r="CO26" s="417"/>
      <c r="CP26" s="417"/>
      <c r="CQ26" s="417"/>
      <c r="CR26" s="417"/>
      <c r="CS26" s="418"/>
      <c r="CT26" s="389"/>
      <c r="CU26" s="390"/>
      <c r="CV26" s="390"/>
      <c r="CW26" s="390"/>
      <c r="CX26" s="390"/>
      <c r="CY26" s="390"/>
      <c r="CZ26" s="390"/>
      <c r="DA26" s="391"/>
      <c r="DB26" s="389"/>
      <c r="DC26" s="390"/>
      <c r="DD26" s="390"/>
      <c r="DE26" s="390"/>
      <c r="DF26" s="390"/>
      <c r="DG26" s="390"/>
      <c r="DH26" s="390"/>
      <c r="DI26" s="391"/>
    </row>
    <row r="27" spans="1:113" ht="18.75" customHeight="1" thickBot="1" x14ac:dyDescent="0.2">
      <c r="A27" s="181"/>
      <c r="B27" s="455"/>
      <c r="C27" s="456"/>
      <c r="D27" s="457"/>
      <c r="E27" s="392" t="s">
        <v>183</v>
      </c>
      <c r="F27" s="393"/>
      <c r="G27" s="393"/>
      <c r="H27" s="393"/>
      <c r="I27" s="393"/>
      <c r="J27" s="393"/>
      <c r="K27" s="394"/>
      <c r="L27" s="395">
        <v>1</v>
      </c>
      <c r="M27" s="396"/>
      <c r="N27" s="396"/>
      <c r="O27" s="396"/>
      <c r="P27" s="397"/>
      <c r="Q27" s="395">
        <v>2520</v>
      </c>
      <c r="R27" s="396"/>
      <c r="S27" s="396"/>
      <c r="T27" s="396"/>
      <c r="U27" s="396"/>
      <c r="V27" s="397"/>
      <c r="W27" s="465"/>
      <c r="X27" s="456"/>
      <c r="Y27" s="457"/>
      <c r="Z27" s="392" t="s">
        <v>184</v>
      </c>
      <c r="AA27" s="393"/>
      <c r="AB27" s="393"/>
      <c r="AC27" s="393"/>
      <c r="AD27" s="393"/>
      <c r="AE27" s="393"/>
      <c r="AF27" s="393"/>
      <c r="AG27" s="394"/>
      <c r="AH27" s="395" t="s">
        <v>131</v>
      </c>
      <c r="AI27" s="396"/>
      <c r="AJ27" s="396"/>
      <c r="AK27" s="396"/>
      <c r="AL27" s="397"/>
      <c r="AM27" s="395" t="s">
        <v>131</v>
      </c>
      <c r="AN27" s="396"/>
      <c r="AO27" s="396"/>
      <c r="AP27" s="396"/>
      <c r="AQ27" s="396"/>
      <c r="AR27" s="397"/>
      <c r="AS27" s="395" t="s">
        <v>131</v>
      </c>
      <c r="AT27" s="396"/>
      <c r="AU27" s="396"/>
      <c r="AV27" s="396"/>
      <c r="AW27" s="396"/>
      <c r="AX27" s="398"/>
      <c r="AY27" s="425" t="s">
        <v>185</v>
      </c>
      <c r="AZ27" s="426"/>
      <c r="BA27" s="426"/>
      <c r="BB27" s="426"/>
      <c r="BC27" s="426"/>
      <c r="BD27" s="426"/>
      <c r="BE27" s="426"/>
      <c r="BF27" s="426"/>
      <c r="BG27" s="426"/>
      <c r="BH27" s="426"/>
      <c r="BI27" s="426"/>
      <c r="BJ27" s="426"/>
      <c r="BK27" s="426"/>
      <c r="BL27" s="426"/>
      <c r="BM27" s="427"/>
      <c r="BN27" s="422" t="s">
        <v>131</v>
      </c>
      <c r="BO27" s="423"/>
      <c r="BP27" s="423"/>
      <c r="BQ27" s="423"/>
      <c r="BR27" s="423"/>
      <c r="BS27" s="423"/>
      <c r="BT27" s="423"/>
      <c r="BU27" s="424"/>
      <c r="BV27" s="422" t="s">
        <v>131</v>
      </c>
      <c r="BW27" s="423"/>
      <c r="BX27" s="423"/>
      <c r="BY27" s="423"/>
      <c r="BZ27" s="423"/>
      <c r="CA27" s="423"/>
      <c r="CB27" s="423"/>
      <c r="CC27" s="424"/>
      <c r="CD27" s="196"/>
      <c r="CE27" s="417"/>
      <c r="CF27" s="417"/>
      <c r="CG27" s="417"/>
      <c r="CH27" s="417"/>
      <c r="CI27" s="417"/>
      <c r="CJ27" s="417"/>
      <c r="CK27" s="417"/>
      <c r="CL27" s="417"/>
      <c r="CM27" s="417"/>
      <c r="CN27" s="417"/>
      <c r="CO27" s="417"/>
      <c r="CP27" s="417"/>
      <c r="CQ27" s="417"/>
      <c r="CR27" s="417"/>
      <c r="CS27" s="418"/>
      <c r="CT27" s="389"/>
      <c r="CU27" s="390"/>
      <c r="CV27" s="390"/>
      <c r="CW27" s="390"/>
      <c r="CX27" s="390"/>
      <c r="CY27" s="390"/>
      <c r="CZ27" s="390"/>
      <c r="DA27" s="391"/>
      <c r="DB27" s="389"/>
      <c r="DC27" s="390"/>
      <c r="DD27" s="390"/>
      <c r="DE27" s="390"/>
      <c r="DF27" s="390"/>
      <c r="DG27" s="390"/>
      <c r="DH27" s="390"/>
      <c r="DI27" s="391"/>
    </row>
    <row r="28" spans="1:113" ht="18.75" customHeight="1" x14ac:dyDescent="0.15">
      <c r="A28" s="181"/>
      <c r="B28" s="455"/>
      <c r="C28" s="456"/>
      <c r="D28" s="457"/>
      <c r="E28" s="392" t="s">
        <v>186</v>
      </c>
      <c r="F28" s="393"/>
      <c r="G28" s="393"/>
      <c r="H28" s="393"/>
      <c r="I28" s="393"/>
      <c r="J28" s="393"/>
      <c r="K28" s="394"/>
      <c r="L28" s="395">
        <v>1</v>
      </c>
      <c r="M28" s="396"/>
      <c r="N28" s="396"/>
      <c r="O28" s="396"/>
      <c r="P28" s="397"/>
      <c r="Q28" s="395">
        <v>2040</v>
      </c>
      <c r="R28" s="396"/>
      <c r="S28" s="396"/>
      <c r="T28" s="396"/>
      <c r="U28" s="396"/>
      <c r="V28" s="397"/>
      <c r="W28" s="465"/>
      <c r="X28" s="456"/>
      <c r="Y28" s="457"/>
      <c r="Z28" s="392" t="s">
        <v>187</v>
      </c>
      <c r="AA28" s="393"/>
      <c r="AB28" s="393"/>
      <c r="AC28" s="393"/>
      <c r="AD28" s="393"/>
      <c r="AE28" s="393"/>
      <c r="AF28" s="393"/>
      <c r="AG28" s="394"/>
      <c r="AH28" s="395" t="s">
        <v>131</v>
      </c>
      <c r="AI28" s="396"/>
      <c r="AJ28" s="396"/>
      <c r="AK28" s="396"/>
      <c r="AL28" s="397"/>
      <c r="AM28" s="395" t="s">
        <v>131</v>
      </c>
      <c r="AN28" s="396"/>
      <c r="AO28" s="396"/>
      <c r="AP28" s="396"/>
      <c r="AQ28" s="396"/>
      <c r="AR28" s="397"/>
      <c r="AS28" s="395" t="s">
        <v>140</v>
      </c>
      <c r="AT28" s="396"/>
      <c r="AU28" s="396"/>
      <c r="AV28" s="396"/>
      <c r="AW28" s="396"/>
      <c r="AX28" s="398"/>
      <c r="AY28" s="402" t="s">
        <v>188</v>
      </c>
      <c r="AZ28" s="403"/>
      <c r="BA28" s="403"/>
      <c r="BB28" s="404"/>
      <c r="BC28" s="411" t="s">
        <v>50</v>
      </c>
      <c r="BD28" s="412"/>
      <c r="BE28" s="412"/>
      <c r="BF28" s="412"/>
      <c r="BG28" s="412"/>
      <c r="BH28" s="412"/>
      <c r="BI28" s="412"/>
      <c r="BJ28" s="412"/>
      <c r="BK28" s="412"/>
      <c r="BL28" s="412"/>
      <c r="BM28" s="413"/>
      <c r="BN28" s="414">
        <v>899929</v>
      </c>
      <c r="BO28" s="415"/>
      <c r="BP28" s="415"/>
      <c r="BQ28" s="415"/>
      <c r="BR28" s="415"/>
      <c r="BS28" s="415"/>
      <c r="BT28" s="415"/>
      <c r="BU28" s="416"/>
      <c r="BV28" s="414">
        <v>902652</v>
      </c>
      <c r="BW28" s="415"/>
      <c r="BX28" s="415"/>
      <c r="BY28" s="415"/>
      <c r="BZ28" s="415"/>
      <c r="CA28" s="415"/>
      <c r="CB28" s="415"/>
      <c r="CC28" s="416"/>
      <c r="CD28" s="194"/>
      <c r="CE28" s="417"/>
      <c r="CF28" s="417"/>
      <c r="CG28" s="417"/>
      <c r="CH28" s="417"/>
      <c r="CI28" s="417"/>
      <c r="CJ28" s="417"/>
      <c r="CK28" s="417"/>
      <c r="CL28" s="417"/>
      <c r="CM28" s="417"/>
      <c r="CN28" s="417"/>
      <c r="CO28" s="417"/>
      <c r="CP28" s="417"/>
      <c r="CQ28" s="417"/>
      <c r="CR28" s="417"/>
      <c r="CS28" s="418"/>
      <c r="CT28" s="389"/>
      <c r="CU28" s="390"/>
      <c r="CV28" s="390"/>
      <c r="CW28" s="390"/>
      <c r="CX28" s="390"/>
      <c r="CY28" s="390"/>
      <c r="CZ28" s="390"/>
      <c r="DA28" s="391"/>
      <c r="DB28" s="389"/>
      <c r="DC28" s="390"/>
      <c r="DD28" s="390"/>
      <c r="DE28" s="390"/>
      <c r="DF28" s="390"/>
      <c r="DG28" s="390"/>
      <c r="DH28" s="390"/>
      <c r="DI28" s="391"/>
    </row>
    <row r="29" spans="1:113" ht="18.75" customHeight="1" x14ac:dyDescent="0.15">
      <c r="A29" s="181"/>
      <c r="B29" s="455"/>
      <c r="C29" s="456"/>
      <c r="D29" s="457"/>
      <c r="E29" s="392" t="s">
        <v>189</v>
      </c>
      <c r="F29" s="393"/>
      <c r="G29" s="393"/>
      <c r="H29" s="393"/>
      <c r="I29" s="393"/>
      <c r="J29" s="393"/>
      <c r="K29" s="394"/>
      <c r="L29" s="395">
        <v>8</v>
      </c>
      <c r="M29" s="396"/>
      <c r="N29" s="396"/>
      <c r="O29" s="396"/>
      <c r="P29" s="397"/>
      <c r="Q29" s="395">
        <v>1810</v>
      </c>
      <c r="R29" s="396"/>
      <c r="S29" s="396"/>
      <c r="T29" s="396"/>
      <c r="U29" s="396"/>
      <c r="V29" s="397"/>
      <c r="W29" s="466"/>
      <c r="X29" s="467"/>
      <c r="Y29" s="468"/>
      <c r="Z29" s="392" t="s">
        <v>190</v>
      </c>
      <c r="AA29" s="393"/>
      <c r="AB29" s="393"/>
      <c r="AC29" s="393"/>
      <c r="AD29" s="393"/>
      <c r="AE29" s="393"/>
      <c r="AF29" s="393"/>
      <c r="AG29" s="394"/>
      <c r="AH29" s="395">
        <v>108</v>
      </c>
      <c r="AI29" s="396"/>
      <c r="AJ29" s="396"/>
      <c r="AK29" s="396"/>
      <c r="AL29" s="397"/>
      <c r="AM29" s="395">
        <v>337176</v>
      </c>
      <c r="AN29" s="396"/>
      <c r="AO29" s="396"/>
      <c r="AP29" s="396"/>
      <c r="AQ29" s="396"/>
      <c r="AR29" s="397"/>
      <c r="AS29" s="395">
        <v>3122</v>
      </c>
      <c r="AT29" s="396"/>
      <c r="AU29" s="396"/>
      <c r="AV29" s="396"/>
      <c r="AW29" s="396"/>
      <c r="AX29" s="398"/>
      <c r="AY29" s="405"/>
      <c r="AZ29" s="406"/>
      <c r="BA29" s="406"/>
      <c r="BB29" s="407"/>
      <c r="BC29" s="399" t="s">
        <v>191</v>
      </c>
      <c r="BD29" s="400"/>
      <c r="BE29" s="400"/>
      <c r="BF29" s="400"/>
      <c r="BG29" s="400"/>
      <c r="BH29" s="400"/>
      <c r="BI29" s="400"/>
      <c r="BJ29" s="400"/>
      <c r="BK29" s="400"/>
      <c r="BL29" s="400"/>
      <c r="BM29" s="401"/>
      <c r="BN29" s="419">
        <v>1223770</v>
      </c>
      <c r="BO29" s="420"/>
      <c r="BP29" s="420"/>
      <c r="BQ29" s="420"/>
      <c r="BR29" s="420"/>
      <c r="BS29" s="420"/>
      <c r="BT29" s="420"/>
      <c r="BU29" s="421"/>
      <c r="BV29" s="419">
        <v>999632</v>
      </c>
      <c r="BW29" s="420"/>
      <c r="BX29" s="420"/>
      <c r="BY29" s="420"/>
      <c r="BZ29" s="420"/>
      <c r="CA29" s="420"/>
      <c r="CB29" s="420"/>
      <c r="CC29" s="421"/>
      <c r="CD29" s="196"/>
      <c r="CE29" s="417"/>
      <c r="CF29" s="417"/>
      <c r="CG29" s="417"/>
      <c r="CH29" s="417"/>
      <c r="CI29" s="417"/>
      <c r="CJ29" s="417"/>
      <c r="CK29" s="417"/>
      <c r="CL29" s="417"/>
      <c r="CM29" s="417"/>
      <c r="CN29" s="417"/>
      <c r="CO29" s="417"/>
      <c r="CP29" s="417"/>
      <c r="CQ29" s="417"/>
      <c r="CR29" s="417"/>
      <c r="CS29" s="418"/>
      <c r="CT29" s="389"/>
      <c r="CU29" s="390"/>
      <c r="CV29" s="390"/>
      <c r="CW29" s="390"/>
      <c r="CX29" s="390"/>
      <c r="CY29" s="390"/>
      <c r="CZ29" s="390"/>
      <c r="DA29" s="391"/>
      <c r="DB29" s="389"/>
      <c r="DC29" s="390"/>
      <c r="DD29" s="390"/>
      <c r="DE29" s="390"/>
      <c r="DF29" s="390"/>
      <c r="DG29" s="390"/>
      <c r="DH29" s="390"/>
      <c r="DI29" s="391"/>
    </row>
    <row r="30" spans="1:113" ht="18.75" customHeight="1" thickBot="1" x14ac:dyDescent="0.2">
      <c r="A30" s="181"/>
      <c r="B30" s="458"/>
      <c r="C30" s="459"/>
      <c r="D30" s="460"/>
      <c r="E30" s="374"/>
      <c r="F30" s="375"/>
      <c r="G30" s="375"/>
      <c r="H30" s="375"/>
      <c r="I30" s="375"/>
      <c r="J30" s="375"/>
      <c r="K30" s="376"/>
      <c r="L30" s="377"/>
      <c r="M30" s="378"/>
      <c r="N30" s="378"/>
      <c r="O30" s="378"/>
      <c r="P30" s="379"/>
      <c r="Q30" s="377"/>
      <c r="R30" s="378"/>
      <c r="S30" s="378"/>
      <c r="T30" s="378"/>
      <c r="U30" s="378"/>
      <c r="V30" s="379"/>
      <c r="W30" s="380" t="s">
        <v>192</v>
      </c>
      <c r="X30" s="381"/>
      <c r="Y30" s="381"/>
      <c r="Z30" s="381"/>
      <c r="AA30" s="381"/>
      <c r="AB30" s="381"/>
      <c r="AC30" s="381"/>
      <c r="AD30" s="381"/>
      <c r="AE30" s="381"/>
      <c r="AF30" s="381"/>
      <c r="AG30" s="382"/>
      <c r="AH30" s="383">
        <v>94.7</v>
      </c>
      <c r="AI30" s="384"/>
      <c r="AJ30" s="384"/>
      <c r="AK30" s="384"/>
      <c r="AL30" s="384"/>
      <c r="AM30" s="384"/>
      <c r="AN30" s="384"/>
      <c r="AO30" s="384"/>
      <c r="AP30" s="384"/>
      <c r="AQ30" s="384"/>
      <c r="AR30" s="384"/>
      <c r="AS30" s="384"/>
      <c r="AT30" s="384"/>
      <c r="AU30" s="384"/>
      <c r="AV30" s="384"/>
      <c r="AW30" s="384"/>
      <c r="AX30" s="385"/>
      <c r="AY30" s="408"/>
      <c r="AZ30" s="409"/>
      <c r="BA30" s="409"/>
      <c r="BB30" s="410"/>
      <c r="BC30" s="386" t="s">
        <v>52</v>
      </c>
      <c r="BD30" s="387"/>
      <c r="BE30" s="387"/>
      <c r="BF30" s="387"/>
      <c r="BG30" s="387"/>
      <c r="BH30" s="387"/>
      <c r="BI30" s="387"/>
      <c r="BJ30" s="387"/>
      <c r="BK30" s="387"/>
      <c r="BL30" s="387"/>
      <c r="BM30" s="388"/>
      <c r="BN30" s="422">
        <v>3024035</v>
      </c>
      <c r="BO30" s="423"/>
      <c r="BP30" s="423"/>
      <c r="BQ30" s="423"/>
      <c r="BR30" s="423"/>
      <c r="BS30" s="423"/>
      <c r="BT30" s="423"/>
      <c r="BU30" s="424"/>
      <c r="BV30" s="422">
        <v>2835956</v>
      </c>
      <c r="BW30" s="423"/>
      <c r="BX30" s="423"/>
      <c r="BY30" s="423"/>
      <c r="BZ30" s="423"/>
      <c r="CA30" s="423"/>
      <c r="CB30" s="423"/>
      <c r="CC30" s="424"/>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15">
      <c r="A31" s="181"/>
      <c r="B31" s="203"/>
      <c r="DI31" s="204"/>
    </row>
    <row r="32" spans="1:113" ht="13.5" customHeight="1" x14ac:dyDescent="0.15">
      <c r="A32" s="181"/>
      <c r="B32" s="205"/>
      <c r="C32" s="372" t="s">
        <v>193</v>
      </c>
      <c r="D32" s="372"/>
      <c r="E32" s="372"/>
      <c r="F32" s="372"/>
      <c r="G32" s="372"/>
      <c r="H32" s="372"/>
      <c r="I32" s="372"/>
      <c r="J32" s="372"/>
      <c r="K32" s="372"/>
      <c r="L32" s="372"/>
      <c r="M32" s="372"/>
      <c r="N32" s="372"/>
      <c r="O32" s="372"/>
      <c r="P32" s="372"/>
      <c r="Q32" s="372"/>
      <c r="R32" s="372"/>
      <c r="S32" s="372"/>
      <c r="U32" s="373" t="s">
        <v>194</v>
      </c>
      <c r="V32" s="373"/>
      <c r="W32" s="373"/>
      <c r="X32" s="373"/>
      <c r="Y32" s="373"/>
      <c r="Z32" s="373"/>
      <c r="AA32" s="373"/>
      <c r="AB32" s="373"/>
      <c r="AC32" s="373"/>
      <c r="AD32" s="373"/>
      <c r="AE32" s="373"/>
      <c r="AF32" s="373"/>
      <c r="AG32" s="373"/>
      <c r="AH32" s="373"/>
      <c r="AI32" s="373"/>
      <c r="AJ32" s="373"/>
      <c r="AK32" s="373"/>
      <c r="AM32" s="373" t="s">
        <v>195</v>
      </c>
      <c r="AN32" s="373"/>
      <c r="AO32" s="373"/>
      <c r="AP32" s="373"/>
      <c r="AQ32" s="373"/>
      <c r="AR32" s="373"/>
      <c r="AS32" s="373"/>
      <c r="AT32" s="373"/>
      <c r="AU32" s="373"/>
      <c r="AV32" s="373"/>
      <c r="AW32" s="373"/>
      <c r="AX32" s="373"/>
      <c r="AY32" s="373"/>
      <c r="AZ32" s="373"/>
      <c r="BA32" s="373"/>
      <c r="BB32" s="373"/>
      <c r="BC32" s="373"/>
      <c r="BE32" s="373" t="s">
        <v>196</v>
      </c>
      <c r="BF32" s="373"/>
      <c r="BG32" s="373"/>
      <c r="BH32" s="373"/>
      <c r="BI32" s="373"/>
      <c r="BJ32" s="373"/>
      <c r="BK32" s="373"/>
      <c r="BL32" s="373"/>
      <c r="BM32" s="373"/>
      <c r="BN32" s="373"/>
      <c r="BO32" s="373"/>
      <c r="BP32" s="373"/>
      <c r="BQ32" s="373"/>
      <c r="BR32" s="373"/>
      <c r="BS32" s="373"/>
      <c r="BT32" s="373"/>
      <c r="BU32" s="373"/>
      <c r="BW32" s="373" t="s">
        <v>197</v>
      </c>
      <c r="BX32" s="373"/>
      <c r="BY32" s="373"/>
      <c r="BZ32" s="373"/>
      <c r="CA32" s="373"/>
      <c r="CB32" s="373"/>
      <c r="CC32" s="373"/>
      <c r="CD32" s="373"/>
      <c r="CE32" s="373"/>
      <c r="CF32" s="373"/>
      <c r="CG32" s="373"/>
      <c r="CH32" s="373"/>
      <c r="CI32" s="373"/>
      <c r="CJ32" s="373"/>
      <c r="CK32" s="373"/>
      <c r="CL32" s="373"/>
      <c r="CM32" s="373"/>
      <c r="CO32" s="373" t="s">
        <v>198</v>
      </c>
      <c r="CP32" s="373"/>
      <c r="CQ32" s="373"/>
      <c r="CR32" s="373"/>
      <c r="CS32" s="373"/>
      <c r="CT32" s="373"/>
      <c r="CU32" s="373"/>
      <c r="CV32" s="373"/>
      <c r="CW32" s="373"/>
      <c r="CX32" s="373"/>
      <c r="CY32" s="373"/>
      <c r="CZ32" s="373"/>
      <c r="DA32" s="373"/>
      <c r="DB32" s="373"/>
      <c r="DC32" s="373"/>
      <c r="DD32" s="373"/>
      <c r="DE32" s="373"/>
      <c r="DI32" s="204"/>
    </row>
    <row r="33" spans="1:113" ht="13.5" customHeight="1" x14ac:dyDescent="0.15">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201</v>
      </c>
      <c r="X33" s="370"/>
      <c r="Y33" s="370"/>
      <c r="Z33" s="370"/>
      <c r="AA33" s="370"/>
      <c r="AB33" s="370"/>
      <c r="AC33" s="370"/>
      <c r="AD33" s="370"/>
      <c r="AE33" s="370"/>
      <c r="AF33" s="370"/>
      <c r="AG33" s="370"/>
      <c r="AH33" s="370"/>
      <c r="AI33" s="370"/>
      <c r="AJ33" s="370"/>
      <c r="AK33" s="370"/>
      <c r="AL33" s="206"/>
      <c r="AM33" s="371" t="s">
        <v>199</v>
      </c>
      <c r="AN33" s="371"/>
      <c r="AO33" s="370" t="s">
        <v>201</v>
      </c>
      <c r="AP33" s="370"/>
      <c r="AQ33" s="370"/>
      <c r="AR33" s="370"/>
      <c r="AS33" s="370"/>
      <c r="AT33" s="370"/>
      <c r="AU33" s="370"/>
      <c r="AV33" s="370"/>
      <c r="AW33" s="370"/>
      <c r="AX33" s="370"/>
      <c r="AY33" s="370"/>
      <c r="AZ33" s="370"/>
      <c r="BA33" s="370"/>
      <c r="BB33" s="370"/>
      <c r="BC33" s="370"/>
      <c r="BD33" s="207"/>
      <c r="BE33" s="370" t="s">
        <v>202</v>
      </c>
      <c r="BF33" s="370"/>
      <c r="BG33" s="370" t="s">
        <v>203</v>
      </c>
      <c r="BH33" s="370"/>
      <c r="BI33" s="370"/>
      <c r="BJ33" s="370"/>
      <c r="BK33" s="370"/>
      <c r="BL33" s="370"/>
      <c r="BM33" s="370"/>
      <c r="BN33" s="370"/>
      <c r="BO33" s="370"/>
      <c r="BP33" s="370"/>
      <c r="BQ33" s="370"/>
      <c r="BR33" s="370"/>
      <c r="BS33" s="370"/>
      <c r="BT33" s="370"/>
      <c r="BU33" s="370"/>
      <c r="BV33" s="207"/>
      <c r="BW33" s="371" t="s">
        <v>202</v>
      </c>
      <c r="BX33" s="371"/>
      <c r="BY33" s="370" t="s">
        <v>204</v>
      </c>
      <c r="BZ33" s="370"/>
      <c r="CA33" s="370"/>
      <c r="CB33" s="370"/>
      <c r="CC33" s="370"/>
      <c r="CD33" s="370"/>
      <c r="CE33" s="370"/>
      <c r="CF33" s="370"/>
      <c r="CG33" s="370"/>
      <c r="CH33" s="370"/>
      <c r="CI33" s="370"/>
      <c r="CJ33" s="370"/>
      <c r="CK33" s="370"/>
      <c r="CL33" s="370"/>
      <c r="CM33" s="370"/>
      <c r="CN33" s="206"/>
      <c r="CO33" s="371" t="s">
        <v>205</v>
      </c>
      <c r="CP33" s="371"/>
      <c r="CQ33" s="370" t="s">
        <v>206</v>
      </c>
      <c r="CR33" s="370"/>
      <c r="CS33" s="370"/>
      <c r="CT33" s="370"/>
      <c r="CU33" s="370"/>
      <c r="CV33" s="370"/>
      <c r="CW33" s="370"/>
      <c r="CX33" s="370"/>
      <c r="CY33" s="370"/>
      <c r="CZ33" s="370"/>
      <c r="DA33" s="370"/>
      <c r="DB33" s="370"/>
      <c r="DC33" s="370"/>
      <c r="DD33" s="370"/>
      <c r="DE33" s="370"/>
      <c r="DF33" s="206"/>
      <c r="DG33" s="369" t="s">
        <v>207</v>
      </c>
      <c r="DH33" s="369"/>
      <c r="DI33" s="208"/>
    </row>
    <row r="34" spans="1:113" ht="32.25" customHeight="1" x14ac:dyDescent="0.15">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2</v>
      </c>
      <c r="V34" s="367"/>
      <c r="W34" s="368" t="str">
        <f>IF('各会計、関係団体の財政状況及び健全化判断比率'!B28="","",'各会計、関係団体の財政状況及び健全化判断比率'!B28)</f>
        <v>国民健康保険特別会計</v>
      </c>
      <c r="X34" s="368"/>
      <c r="Y34" s="368"/>
      <c r="Z34" s="368"/>
      <c r="AA34" s="368"/>
      <c r="AB34" s="368"/>
      <c r="AC34" s="368"/>
      <c r="AD34" s="368"/>
      <c r="AE34" s="368"/>
      <c r="AF34" s="368"/>
      <c r="AG34" s="368"/>
      <c r="AH34" s="368"/>
      <c r="AI34" s="368"/>
      <c r="AJ34" s="368"/>
      <c r="AK34" s="368"/>
      <c r="AL34" s="181"/>
      <c r="AM34" s="367" t="str">
        <f>IF(AO34="","",MAX(C34:D43,U34:V43)+1)</f>
        <v/>
      </c>
      <c r="AN34" s="367"/>
      <c r="AO34" s="368"/>
      <c r="AP34" s="368"/>
      <c r="AQ34" s="368"/>
      <c r="AR34" s="368"/>
      <c r="AS34" s="368"/>
      <c r="AT34" s="368"/>
      <c r="AU34" s="368"/>
      <c r="AV34" s="368"/>
      <c r="AW34" s="368"/>
      <c r="AX34" s="368"/>
      <c r="AY34" s="368"/>
      <c r="AZ34" s="368"/>
      <c r="BA34" s="368"/>
      <c r="BB34" s="368"/>
      <c r="BC34" s="368"/>
      <c r="BD34" s="181"/>
      <c r="BE34" s="367">
        <f>IF(BG34="","",MAX(C34:D43,U34:V43,AM34:AN43)+1)</f>
        <v>6</v>
      </c>
      <c r="BF34" s="367"/>
      <c r="BG34" s="368" t="str">
        <f>IF('各会計、関係団体の財政状況及び健全化判断比率'!B32="","",'各会計、関係団体の財政状況及び健全化判断比率'!B32)</f>
        <v>簡易水道事業特別会計</v>
      </c>
      <c r="BH34" s="368"/>
      <c r="BI34" s="368"/>
      <c r="BJ34" s="368"/>
      <c r="BK34" s="368"/>
      <c r="BL34" s="368"/>
      <c r="BM34" s="368"/>
      <c r="BN34" s="368"/>
      <c r="BO34" s="368"/>
      <c r="BP34" s="368"/>
      <c r="BQ34" s="368"/>
      <c r="BR34" s="368"/>
      <c r="BS34" s="368"/>
      <c r="BT34" s="368"/>
      <c r="BU34" s="368"/>
      <c r="BV34" s="181"/>
      <c r="BW34" s="367">
        <f>IF(BY34="","",MAX(C34:D43,U34:V43,AM34:AN43,BE34:BF43)+1)</f>
        <v>8</v>
      </c>
      <c r="BX34" s="367"/>
      <c r="BY34" s="368" t="str">
        <f>IF('各会計、関係団体の財政状況及び健全化判断比率'!B68="","",'各会計、関係団体の財政状況及び健全化判断比率'!B68)</f>
        <v>高吾北広域町村事務組合（一般会計）</v>
      </c>
      <c r="BZ34" s="368"/>
      <c r="CA34" s="368"/>
      <c r="CB34" s="368"/>
      <c r="CC34" s="368"/>
      <c r="CD34" s="368"/>
      <c r="CE34" s="368"/>
      <c r="CF34" s="368"/>
      <c r="CG34" s="368"/>
      <c r="CH34" s="368"/>
      <c r="CI34" s="368"/>
      <c r="CJ34" s="368"/>
      <c r="CK34" s="368"/>
      <c r="CL34" s="368"/>
      <c r="CM34" s="368"/>
      <c r="CN34" s="181"/>
      <c r="CO34" s="367">
        <f>IF(CQ34="","",MAX(C34:D43,U34:V43,AM34:AN43,BE34:BF43,BW34:BX43)+1)</f>
        <v>18</v>
      </c>
      <c r="CP34" s="367"/>
      <c r="CQ34" s="368" t="str">
        <f>IF('各会計、関係団体の財政状況及び健全化判断比率'!BS7="","",'各会計、関係団体の財政状況及び健全化判断比率'!BS7)</f>
        <v>アプロス㈱</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
      </c>
      <c r="DH34" s="365"/>
      <c r="DI34" s="208"/>
    </row>
    <row r="35" spans="1:113" ht="32.25" customHeight="1" x14ac:dyDescent="0.15">
      <c r="A35" s="181"/>
      <c r="B35" s="205"/>
      <c r="C35" s="367" t="str">
        <f>IF(E35="","",C34+1)</f>
        <v/>
      </c>
      <c r="D35" s="367"/>
      <c r="E35" s="368" t="str">
        <f>IF('各会計、関係団体の財政状況及び健全化判断比率'!B8="","",'各会計、関係団体の財政状況及び健全化判断比率'!B8)</f>
        <v/>
      </c>
      <c r="F35" s="368"/>
      <c r="G35" s="368"/>
      <c r="H35" s="368"/>
      <c r="I35" s="368"/>
      <c r="J35" s="368"/>
      <c r="K35" s="368"/>
      <c r="L35" s="368"/>
      <c r="M35" s="368"/>
      <c r="N35" s="368"/>
      <c r="O35" s="368"/>
      <c r="P35" s="368"/>
      <c r="Q35" s="368"/>
      <c r="R35" s="368"/>
      <c r="S35" s="368"/>
      <c r="T35" s="181"/>
      <c r="U35" s="367">
        <f>IF(W35="","",U34+1)</f>
        <v>3</v>
      </c>
      <c r="V35" s="367"/>
      <c r="W35" s="368" t="str">
        <f>IF('各会計、関係団体の財政状況及び健全化判断比率'!B29="","",'各会計、関係団体の財政状況及び健全化判断比率'!B29)</f>
        <v>国民健康保険直診勘定特別会計</v>
      </c>
      <c r="X35" s="368"/>
      <c r="Y35" s="368"/>
      <c r="Z35" s="368"/>
      <c r="AA35" s="368"/>
      <c r="AB35" s="368"/>
      <c r="AC35" s="368"/>
      <c r="AD35" s="368"/>
      <c r="AE35" s="368"/>
      <c r="AF35" s="368"/>
      <c r="AG35" s="368"/>
      <c r="AH35" s="368"/>
      <c r="AI35" s="368"/>
      <c r="AJ35" s="368"/>
      <c r="AK35" s="368"/>
      <c r="AL35" s="181"/>
      <c r="AM35" s="367" t="str">
        <f t="shared" ref="AM35:AM43" si="0">IF(AO35="","",AM34+1)</f>
        <v/>
      </c>
      <c r="AN35" s="367"/>
      <c r="AO35" s="368"/>
      <c r="AP35" s="368"/>
      <c r="AQ35" s="368"/>
      <c r="AR35" s="368"/>
      <c r="AS35" s="368"/>
      <c r="AT35" s="368"/>
      <c r="AU35" s="368"/>
      <c r="AV35" s="368"/>
      <c r="AW35" s="368"/>
      <c r="AX35" s="368"/>
      <c r="AY35" s="368"/>
      <c r="AZ35" s="368"/>
      <c r="BA35" s="368"/>
      <c r="BB35" s="368"/>
      <c r="BC35" s="368"/>
      <c r="BD35" s="181"/>
      <c r="BE35" s="367">
        <f t="shared" ref="BE35:BE43" si="1">IF(BG35="","",BE34+1)</f>
        <v>7</v>
      </c>
      <c r="BF35" s="367"/>
      <c r="BG35" s="368" t="str">
        <f>IF('各会計、関係団体の財政状況及び健全化判断比率'!B33="","",'各会計、関係団体の財政状況及び健全化判断比率'!B33)</f>
        <v>農業集落排水事業特別会計</v>
      </c>
      <c r="BH35" s="368"/>
      <c r="BI35" s="368"/>
      <c r="BJ35" s="368"/>
      <c r="BK35" s="368"/>
      <c r="BL35" s="368"/>
      <c r="BM35" s="368"/>
      <c r="BN35" s="368"/>
      <c r="BO35" s="368"/>
      <c r="BP35" s="368"/>
      <c r="BQ35" s="368"/>
      <c r="BR35" s="368"/>
      <c r="BS35" s="368"/>
      <c r="BT35" s="368"/>
      <c r="BU35" s="368"/>
      <c r="BV35" s="181"/>
      <c r="BW35" s="367">
        <f t="shared" ref="BW35:BW43" si="2">IF(BY35="","",BW34+1)</f>
        <v>9</v>
      </c>
      <c r="BX35" s="367"/>
      <c r="BY35" s="368" t="str">
        <f>IF('各会計、関係団体の財政状況及び健全化判断比率'!B69="","",'各会計、関係団体の財政状況及び健全化判断比率'!B69)</f>
        <v>高吾北広域町村事務組合（特別養護老人ホーム特別会計）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15">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4</v>
      </c>
      <c r="V36" s="367"/>
      <c r="W36" s="368" t="str">
        <f>IF('各会計、関係団体の財政状況及び健全化判断比率'!B30="","",'各会計、関係団体の財政状況及び健全化判断比率'!B30)</f>
        <v>介護保険特別会計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10</v>
      </c>
      <c r="BX36" s="367"/>
      <c r="BY36" s="368" t="str">
        <f>IF('各会計、関係団体の財政状況及び健全化判断比率'!B70="","",'各会計、関係団体の財政状況及び健全化判断比率'!B70)</f>
        <v>高吾北広域町村事務組合（養護老人ホーム特別会計）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15">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5</v>
      </c>
      <c r="V37" s="367"/>
      <c r="W37" s="368" t="str">
        <f>IF('各会計、関係団体の財政状況及び健全化判断比率'!B31="","",'各会計、関係団体の財政状況及び健全化判断比率'!B31)</f>
        <v>後期高齢者医療特別会計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11</v>
      </c>
      <c r="BX37" s="367"/>
      <c r="BY37" s="368" t="str">
        <f>IF('各会計、関係団体の財政状況及び健全化判断比率'!B71="","",'各会計、関係団体の財政状況及び健全化判断比率'!B71)</f>
        <v>高吾北広域町村事務組合（障害者支援施設特別会計）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15">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t="str">
        <f t="shared" si="4"/>
        <v/>
      </c>
      <c r="V38" s="367"/>
      <c r="W38" s="368"/>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12</v>
      </c>
      <c r="BX38" s="367"/>
      <c r="BY38" s="368" t="str">
        <f>IF('各会計、関係団体の財政状況及び健全化判断比率'!B72="","",'各会計、関係団体の財政状況及び健全化判断比率'!B72)</f>
        <v>高吾北広域町村事務組合（ふるさと市町村圏特別会計）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15">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13</v>
      </c>
      <c r="BX39" s="367"/>
      <c r="BY39" s="368" t="str">
        <f>IF('各会計、関係団体の財政状況及び健全化判断比率'!B73="","",'各会計、関係団体の財政状況及び健全化判断比率'!B73)</f>
        <v>高知県広域食肉センター事務組合（一般会計）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15">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14</v>
      </c>
      <c r="BX40" s="367"/>
      <c r="BY40" s="368" t="str">
        <f>IF('各会計、関係団体の財政状況及び健全化判断比率'!B74="","",'各会計、関係団体の財政状況及び健全化判断比率'!B74)</f>
        <v>こうち人づくり広域連合（一般会計）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15">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15</v>
      </c>
      <c r="BX41" s="367"/>
      <c r="BY41" s="368" t="str">
        <f>IF('各会計、関係団体の財政状況及び健全化判断比率'!B75="","",'各会計、関係団体の財政状況及び健全化判断比率'!B75)</f>
        <v>高知県市町村総合事務組合（一般会計）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15">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16</v>
      </c>
      <c r="BX42" s="367"/>
      <c r="BY42" s="368" t="str">
        <f>IF('各会計、関係団体の財政状況及び健全化判断比率'!B76="","",'各会計、関係団体の財政状況及び健全化判断比率'!B76)</f>
        <v>高知県市町村総合事務組合（交通災害共済事業特別会計）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15">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17</v>
      </c>
      <c r="BX43" s="367"/>
      <c r="BY43" s="368" t="str">
        <f>IF('各会計、関係団体の財政状況及び健全化判断比率'!B77="","",'各会計、関係団体の財政状況及び健全化判断比率'!B77)</f>
        <v>高知県後期高齢者医療広域連合（一般会計）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15"/>
    <row r="46" spans="1:113" x14ac:dyDescent="0.15">
      <c r="B46" s="180" t="s">
        <v>208</v>
      </c>
      <c r="E46" s="364" t="s">
        <v>209</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15">
      <c r="E47" s="364" t="s">
        <v>210</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15">
      <c r="E48" s="364" t="s">
        <v>211</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15">
      <c r="E49" s="366" t="s">
        <v>212</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15">
      <c r="E50" s="364" t="s">
        <v>213</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15">
      <c r="E51" s="364" t="s">
        <v>214</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15">
      <c r="E52" s="364" t="s">
        <v>215</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15">
      <c r="E53" s="364" t="s">
        <v>216</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15"/>
    <row r="55" spans="5:113" x14ac:dyDescent="0.15"/>
    <row r="56" spans="5:113" x14ac:dyDescent="0.15"/>
  </sheetData>
  <sheetProtection algorithmName="SHA-512" hashValue="Qf26Y5In7WA12QxVRly6aeRQzCSaRrKAis5nUEL9uJVftXOJ3DEutltmdBUEmQSUlUCZ1x81Cl7kj7RgQY7t6A==" saltValue="iMWsFEIcGk5CVtqBflCJ0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CE22:CS23"/>
    <mergeCell ref="CT22:DA23"/>
    <mergeCell ref="DB22:DI23"/>
    <mergeCell ref="AY23:BM23"/>
    <mergeCell ref="BN23:BU23"/>
    <mergeCell ref="BV23:CC23"/>
    <mergeCell ref="AH22:AL23"/>
    <mergeCell ref="AM22:AR23"/>
    <mergeCell ref="AS22:AX23"/>
    <mergeCell ref="AY22:BM22"/>
    <mergeCell ref="BN22:BU22"/>
    <mergeCell ref="BV22:CC22"/>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2:CM42"/>
    <mergeCell ref="CO42:CP42"/>
    <mergeCell ref="CQ42:DE42"/>
    <mergeCell ref="DG42:DH42"/>
    <mergeCell ref="C43:D43"/>
    <mergeCell ref="E43:S43"/>
    <mergeCell ref="U43:V43"/>
    <mergeCell ref="W43:AK43"/>
    <mergeCell ref="AM43:AN43"/>
    <mergeCell ref="AO43:BC43"/>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151" t="s">
        <v>555</v>
      </c>
      <c r="D34" s="1151"/>
      <c r="E34" s="1152"/>
      <c r="F34" s="32">
        <v>6.49</v>
      </c>
      <c r="G34" s="33">
        <v>7.98</v>
      </c>
      <c r="H34" s="33">
        <v>8.23</v>
      </c>
      <c r="I34" s="33">
        <v>9.5399999999999991</v>
      </c>
      <c r="J34" s="34">
        <v>8.99</v>
      </c>
      <c r="K34" s="22"/>
      <c r="L34" s="22"/>
      <c r="M34" s="22"/>
      <c r="N34" s="22"/>
      <c r="O34" s="22"/>
      <c r="P34" s="22"/>
    </row>
    <row r="35" spans="1:16" ht="39" customHeight="1" x14ac:dyDescent="0.15">
      <c r="A35" s="22"/>
      <c r="B35" s="35"/>
      <c r="C35" s="1145" t="s">
        <v>556</v>
      </c>
      <c r="D35" s="1146"/>
      <c r="E35" s="1147"/>
      <c r="F35" s="36">
        <v>0.37</v>
      </c>
      <c r="G35" s="37">
        <v>0.39</v>
      </c>
      <c r="H35" s="37">
        <v>0.26</v>
      </c>
      <c r="I35" s="37">
        <v>0.45</v>
      </c>
      <c r="J35" s="38">
        <v>1.07</v>
      </c>
      <c r="K35" s="22"/>
      <c r="L35" s="22"/>
      <c r="M35" s="22"/>
      <c r="N35" s="22"/>
      <c r="O35" s="22"/>
      <c r="P35" s="22"/>
    </row>
    <row r="36" spans="1:16" ht="39" customHeight="1" x14ac:dyDescent="0.15">
      <c r="A36" s="22"/>
      <c r="B36" s="35"/>
      <c r="C36" s="1145" t="s">
        <v>557</v>
      </c>
      <c r="D36" s="1146"/>
      <c r="E36" s="1147"/>
      <c r="F36" s="36">
        <v>0.04</v>
      </c>
      <c r="G36" s="37">
        <v>0.02</v>
      </c>
      <c r="H36" s="37">
        <v>0</v>
      </c>
      <c r="I36" s="37">
        <v>0.21</v>
      </c>
      <c r="J36" s="38">
        <v>0.49</v>
      </c>
      <c r="K36" s="22"/>
      <c r="L36" s="22"/>
      <c r="M36" s="22"/>
      <c r="N36" s="22"/>
      <c r="O36" s="22"/>
      <c r="P36" s="22"/>
    </row>
    <row r="37" spans="1:16" ht="39" customHeight="1" x14ac:dyDescent="0.15">
      <c r="A37" s="22"/>
      <c r="B37" s="35"/>
      <c r="C37" s="1145" t="s">
        <v>558</v>
      </c>
      <c r="D37" s="1146"/>
      <c r="E37" s="1147"/>
      <c r="F37" s="36" t="s">
        <v>507</v>
      </c>
      <c r="G37" s="37" t="s">
        <v>507</v>
      </c>
      <c r="H37" s="37" t="s">
        <v>507</v>
      </c>
      <c r="I37" s="37" t="s">
        <v>507</v>
      </c>
      <c r="J37" s="38">
        <v>0.15</v>
      </c>
      <c r="K37" s="22"/>
      <c r="L37" s="22"/>
      <c r="M37" s="22"/>
      <c r="N37" s="22"/>
      <c r="O37" s="22"/>
      <c r="P37" s="22"/>
    </row>
    <row r="38" spans="1:16" ht="39" customHeight="1" x14ac:dyDescent="0.15">
      <c r="A38" s="22"/>
      <c r="B38" s="35"/>
      <c r="C38" s="1145" t="s">
        <v>559</v>
      </c>
      <c r="D38" s="1146"/>
      <c r="E38" s="1147"/>
      <c r="F38" s="36">
        <v>0.02</v>
      </c>
      <c r="G38" s="37">
        <v>0.03</v>
      </c>
      <c r="H38" s="37">
        <v>0.02</v>
      </c>
      <c r="I38" s="37">
        <v>0.02</v>
      </c>
      <c r="J38" s="38">
        <v>0.02</v>
      </c>
      <c r="K38" s="22"/>
      <c r="L38" s="22"/>
      <c r="M38" s="22"/>
      <c r="N38" s="22"/>
      <c r="O38" s="22"/>
      <c r="P38" s="22"/>
    </row>
    <row r="39" spans="1:16" ht="39" customHeight="1" x14ac:dyDescent="0.15">
      <c r="A39" s="22"/>
      <c r="B39" s="35"/>
      <c r="C39" s="1145" t="s">
        <v>560</v>
      </c>
      <c r="D39" s="1146"/>
      <c r="E39" s="1147"/>
      <c r="F39" s="36">
        <v>0.01</v>
      </c>
      <c r="G39" s="37">
        <v>0.01</v>
      </c>
      <c r="H39" s="37">
        <v>0.01</v>
      </c>
      <c r="I39" s="37">
        <v>0.01</v>
      </c>
      <c r="J39" s="38">
        <v>0.02</v>
      </c>
      <c r="K39" s="22"/>
      <c r="L39" s="22"/>
      <c r="M39" s="22"/>
      <c r="N39" s="22"/>
      <c r="O39" s="22"/>
      <c r="P39" s="22"/>
    </row>
    <row r="40" spans="1:16" ht="39" customHeight="1" x14ac:dyDescent="0.15">
      <c r="A40" s="22"/>
      <c r="B40" s="35"/>
      <c r="C40" s="1145" t="s">
        <v>561</v>
      </c>
      <c r="D40" s="1146"/>
      <c r="E40" s="1147"/>
      <c r="F40" s="36">
        <v>0.15</v>
      </c>
      <c r="G40" s="37">
        <v>0.01</v>
      </c>
      <c r="H40" s="37">
        <v>0.01</v>
      </c>
      <c r="I40" s="37">
        <v>0.01</v>
      </c>
      <c r="J40" s="38">
        <v>0.01</v>
      </c>
      <c r="K40" s="22"/>
      <c r="L40" s="22"/>
      <c r="M40" s="22"/>
      <c r="N40" s="22"/>
      <c r="O40" s="22"/>
      <c r="P40" s="22"/>
    </row>
    <row r="41" spans="1:16" ht="39" customHeight="1" x14ac:dyDescent="0.15">
      <c r="A41" s="22"/>
      <c r="B41" s="35"/>
      <c r="C41" s="1145"/>
      <c r="D41" s="1146"/>
      <c r="E41" s="1147"/>
      <c r="F41" s="36"/>
      <c r="G41" s="37"/>
      <c r="H41" s="37"/>
      <c r="I41" s="37"/>
      <c r="J41" s="38"/>
      <c r="K41" s="22"/>
      <c r="L41" s="22"/>
      <c r="M41" s="22"/>
      <c r="N41" s="22"/>
      <c r="O41" s="22"/>
      <c r="P41" s="22"/>
    </row>
    <row r="42" spans="1:16" ht="39" customHeight="1" x14ac:dyDescent="0.15">
      <c r="A42" s="22"/>
      <c r="B42" s="39"/>
      <c r="C42" s="1145" t="s">
        <v>562</v>
      </c>
      <c r="D42" s="1146"/>
      <c r="E42" s="1147"/>
      <c r="F42" s="36" t="s">
        <v>507</v>
      </c>
      <c r="G42" s="37" t="s">
        <v>507</v>
      </c>
      <c r="H42" s="37" t="s">
        <v>507</v>
      </c>
      <c r="I42" s="37" t="s">
        <v>507</v>
      </c>
      <c r="J42" s="38" t="s">
        <v>507</v>
      </c>
      <c r="K42" s="22"/>
      <c r="L42" s="22"/>
      <c r="M42" s="22"/>
      <c r="N42" s="22"/>
      <c r="O42" s="22"/>
      <c r="P42" s="22"/>
    </row>
    <row r="43" spans="1:16" ht="39" customHeight="1" thickBot="1" x14ac:dyDescent="0.2">
      <c r="A43" s="22"/>
      <c r="B43" s="40"/>
      <c r="C43" s="1148" t="s">
        <v>563</v>
      </c>
      <c r="D43" s="1149"/>
      <c r="E43" s="1150"/>
      <c r="F43" s="41">
        <v>0.03</v>
      </c>
      <c r="G43" s="42">
        <v>0.03</v>
      </c>
      <c r="H43" s="42">
        <v>0.04</v>
      </c>
      <c r="I43" s="42">
        <v>0.02</v>
      </c>
      <c r="J43" s="43" t="s">
        <v>507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qELnf8ZpG+4AsXgaLl8YutfhaXG0+URQ2N04sdkh99264d4H8+vL4tqm+UiSMg/wv6KWBThN1qsd6vanntXJ0Q==" saltValue="BdJw8VCkVcEzKjUfo3mxb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4"/>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176" t="s">
        <v>11</v>
      </c>
      <c r="C45" s="1177"/>
      <c r="D45" s="58"/>
      <c r="E45" s="1182" t="s">
        <v>12</v>
      </c>
      <c r="F45" s="1182"/>
      <c r="G45" s="1182"/>
      <c r="H45" s="1182"/>
      <c r="I45" s="1182"/>
      <c r="J45" s="1183"/>
      <c r="K45" s="59">
        <v>1004</v>
      </c>
      <c r="L45" s="60">
        <v>1111</v>
      </c>
      <c r="M45" s="60">
        <v>1091</v>
      </c>
      <c r="N45" s="60">
        <v>957</v>
      </c>
      <c r="O45" s="61">
        <v>846</v>
      </c>
      <c r="P45" s="48"/>
      <c r="Q45" s="48"/>
      <c r="R45" s="48"/>
      <c r="S45" s="48"/>
      <c r="T45" s="48"/>
      <c r="U45" s="48"/>
    </row>
    <row r="46" spans="1:21" ht="30.75" customHeight="1" x14ac:dyDescent="0.15">
      <c r="A46" s="48"/>
      <c r="B46" s="1178"/>
      <c r="C46" s="1179"/>
      <c r="D46" s="62"/>
      <c r="E46" s="1155" t="s">
        <v>13</v>
      </c>
      <c r="F46" s="1155"/>
      <c r="G46" s="1155"/>
      <c r="H46" s="1155"/>
      <c r="I46" s="1155"/>
      <c r="J46" s="1156"/>
      <c r="K46" s="63" t="s">
        <v>507</v>
      </c>
      <c r="L46" s="64" t="s">
        <v>507</v>
      </c>
      <c r="M46" s="64" t="s">
        <v>507</v>
      </c>
      <c r="N46" s="64" t="s">
        <v>507</v>
      </c>
      <c r="O46" s="65" t="s">
        <v>507</v>
      </c>
      <c r="P46" s="48"/>
      <c r="Q46" s="48"/>
      <c r="R46" s="48"/>
      <c r="S46" s="48"/>
      <c r="T46" s="48"/>
      <c r="U46" s="48"/>
    </row>
    <row r="47" spans="1:21" ht="30.75" customHeight="1" x14ac:dyDescent="0.15">
      <c r="A47" s="48"/>
      <c r="B47" s="1178"/>
      <c r="C47" s="1179"/>
      <c r="D47" s="62"/>
      <c r="E47" s="1155" t="s">
        <v>14</v>
      </c>
      <c r="F47" s="1155"/>
      <c r="G47" s="1155"/>
      <c r="H47" s="1155"/>
      <c r="I47" s="1155"/>
      <c r="J47" s="1156"/>
      <c r="K47" s="63" t="s">
        <v>507</v>
      </c>
      <c r="L47" s="64" t="s">
        <v>507</v>
      </c>
      <c r="M47" s="64" t="s">
        <v>507</v>
      </c>
      <c r="N47" s="64" t="s">
        <v>507</v>
      </c>
      <c r="O47" s="65" t="s">
        <v>507</v>
      </c>
      <c r="P47" s="48"/>
      <c r="Q47" s="48"/>
      <c r="R47" s="48"/>
      <c r="S47" s="48"/>
      <c r="T47" s="48"/>
      <c r="U47" s="48"/>
    </row>
    <row r="48" spans="1:21" ht="30.75" customHeight="1" x14ac:dyDescent="0.15">
      <c r="A48" s="48"/>
      <c r="B48" s="1178"/>
      <c r="C48" s="1179"/>
      <c r="D48" s="62"/>
      <c r="E48" s="1155" t="s">
        <v>15</v>
      </c>
      <c r="F48" s="1155"/>
      <c r="G48" s="1155"/>
      <c r="H48" s="1155"/>
      <c r="I48" s="1155"/>
      <c r="J48" s="1156"/>
      <c r="K48" s="63">
        <v>54</v>
      </c>
      <c r="L48" s="64">
        <v>47</v>
      </c>
      <c r="M48" s="64">
        <v>45</v>
      </c>
      <c r="N48" s="64">
        <v>51</v>
      </c>
      <c r="O48" s="65">
        <v>50</v>
      </c>
      <c r="P48" s="48"/>
      <c r="Q48" s="48"/>
      <c r="R48" s="48"/>
      <c r="S48" s="48"/>
      <c r="T48" s="48"/>
      <c r="U48" s="48"/>
    </row>
    <row r="49" spans="1:21" ht="30.75" customHeight="1" x14ac:dyDescent="0.15">
      <c r="A49" s="48"/>
      <c r="B49" s="1178"/>
      <c r="C49" s="1179"/>
      <c r="D49" s="62"/>
      <c r="E49" s="1155" t="s">
        <v>16</v>
      </c>
      <c r="F49" s="1155"/>
      <c r="G49" s="1155"/>
      <c r="H49" s="1155"/>
      <c r="I49" s="1155"/>
      <c r="J49" s="1156"/>
      <c r="K49" s="63">
        <v>10</v>
      </c>
      <c r="L49" s="64">
        <v>10</v>
      </c>
      <c r="M49" s="64">
        <v>12</v>
      </c>
      <c r="N49" s="64">
        <v>12</v>
      </c>
      <c r="O49" s="65">
        <v>21</v>
      </c>
      <c r="P49" s="48"/>
      <c r="Q49" s="48"/>
      <c r="R49" s="48"/>
      <c r="S49" s="48"/>
      <c r="T49" s="48"/>
      <c r="U49" s="48"/>
    </row>
    <row r="50" spans="1:21" ht="30.75" customHeight="1" x14ac:dyDescent="0.15">
      <c r="A50" s="48"/>
      <c r="B50" s="1178"/>
      <c r="C50" s="1179"/>
      <c r="D50" s="62"/>
      <c r="E50" s="1155" t="s">
        <v>17</v>
      </c>
      <c r="F50" s="1155"/>
      <c r="G50" s="1155"/>
      <c r="H50" s="1155"/>
      <c r="I50" s="1155"/>
      <c r="J50" s="1156"/>
      <c r="K50" s="63" t="s">
        <v>507</v>
      </c>
      <c r="L50" s="64" t="s">
        <v>507</v>
      </c>
      <c r="M50" s="64" t="s">
        <v>507</v>
      </c>
      <c r="N50" s="64" t="s">
        <v>507</v>
      </c>
      <c r="O50" s="65" t="s">
        <v>507</v>
      </c>
      <c r="P50" s="48"/>
      <c r="Q50" s="48"/>
      <c r="R50" s="48"/>
      <c r="S50" s="48"/>
      <c r="T50" s="48"/>
      <c r="U50" s="48"/>
    </row>
    <row r="51" spans="1:21" ht="30.75" customHeight="1" x14ac:dyDescent="0.15">
      <c r="A51" s="48"/>
      <c r="B51" s="1180"/>
      <c r="C51" s="1181"/>
      <c r="D51" s="66"/>
      <c r="E51" s="1155" t="s">
        <v>18</v>
      </c>
      <c r="F51" s="1155"/>
      <c r="G51" s="1155"/>
      <c r="H51" s="1155"/>
      <c r="I51" s="1155"/>
      <c r="J51" s="1156"/>
      <c r="K51" s="63" t="s">
        <v>507</v>
      </c>
      <c r="L51" s="64">
        <v>0</v>
      </c>
      <c r="M51" s="64">
        <v>0</v>
      </c>
      <c r="N51" s="64">
        <v>0</v>
      </c>
      <c r="O51" s="65">
        <v>0</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1046</v>
      </c>
      <c r="L52" s="64">
        <v>1117</v>
      </c>
      <c r="M52" s="64">
        <v>1079</v>
      </c>
      <c r="N52" s="64">
        <v>1026</v>
      </c>
      <c r="O52" s="65">
        <v>1017</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22</v>
      </c>
      <c r="L53" s="69">
        <v>51</v>
      </c>
      <c r="M53" s="69">
        <v>69</v>
      </c>
      <c r="N53" s="69">
        <v>-6</v>
      </c>
      <c r="O53" s="70">
        <v>-100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t="s">
        <v>24</v>
      </c>
      <c r="C55" s="48"/>
      <c r="D55" s="48"/>
      <c r="E55" s="48"/>
      <c r="F55" s="48"/>
      <c r="G55" s="48"/>
      <c r="H55" s="48"/>
      <c r="I55" s="48"/>
      <c r="J55" s="48"/>
      <c r="K55" s="48"/>
      <c r="L55" s="48"/>
      <c r="M55" s="48"/>
      <c r="N55" s="48"/>
      <c r="O55" s="48"/>
      <c r="P55" s="48"/>
      <c r="Q55" s="48"/>
      <c r="R55" s="48"/>
      <c r="S55" s="48"/>
      <c r="T55" s="48"/>
      <c r="U55" s="48"/>
    </row>
    <row r="56" spans="1:21" ht="24" customHeight="1" thickBot="1" x14ac:dyDescent="0.2">
      <c r="A56" s="48"/>
      <c r="B56" s="72" t="s">
        <v>25</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15">
      <c r="B58" s="1161" t="s">
        <v>26</v>
      </c>
      <c r="C58" s="1162"/>
      <c r="D58" s="1167" t="s">
        <v>27</v>
      </c>
      <c r="E58" s="1168"/>
      <c r="F58" s="1168"/>
      <c r="G58" s="1168"/>
      <c r="H58" s="1168"/>
      <c r="I58" s="1168"/>
      <c r="J58" s="1169"/>
      <c r="K58" s="83"/>
      <c r="L58" s="84"/>
      <c r="M58" s="84"/>
      <c r="N58" s="84"/>
      <c r="O58" s="85"/>
    </row>
    <row r="59" spans="1:21" ht="31.5" customHeight="1" x14ac:dyDescent="0.15">
      <c r="B59" s="1163"/>
      <c r="C59" s="1164"/>
      <c r="D59" s="1170" t="s">
        <v>28</v>
      </c>
      <c r="E59" s="1171"/>
      <c r="F59" s="1171"/>
      <c r="G59" s="1171"/>
      <c r="H59" s="1171"/>
      <c r="I59" s="1171"/>
      <c r="J59" s="1172"/>
      <c r="K59" s="86"/>
      <c r="L59" s="87"/>
      <c r="M59" s="87"/>
      <c r="N59" s="87"/>
      <c r="O59" s="88"/>
    </row>
    <row r="60" spans="1:21" ht="31.5" customHeight="1" thickBot="1" x14ac:dyDescent="0.2">
      <c r="B60" s="1165"/>
      <c r="C60" s="1166"/>
      <c r="D60" s="1173" t="s">
        <v>29</v>
      </c>
      <c r="E60" s="1174"/>
      <c r="F60" s="1174"/>
      <c r="G60" s="1174"/>
      <c r="H60" s="1174"/>
      <c r="I60" s="1174"/>
      <c r="J60" s="1175"/>
      <c r="K60" s="89"/>
      <c r="L60" s="90"/>
      <c r="M60" s="90"/>
      <c r="N60" s="90"/>
      <c r="O60" s="91"/>
    </row>
    <row r="61" spans="1:21" ht="24" customHeight="1" x14ac:dyDescent="0.15">
      <c r="B61" s="92"/>
      <c r="C61" s="92"/>
      <c r="D61" s="93" t="s">
        <v>30</v>
      </c>
      <c r="E61" s="94"/>
      <c r="F61" s="94"/>
      <c r="G61" s="94"/>
      <c r="H61" s="94"/>
      <c r="I61" s="94"/>
      <c r="J61" s="94"/>
      <c r="K61" s="94"/>
      <c r="L61" s="94"/>
      <c r="M61" s="94"/>
      <c r="N61" s="94"/>
      <c r="O61" s="94"/>
    </row>
    <row r="62" spans="1:21" ht="24" customHeight="1" x14ac:dyDescent="0.15">
      <c r="B62" s="95"/>
      <c r="C62" s="95"/>
      <c r="D62" s="93" t="s">
        <v>31</v>
      </c>
      <c r="E62" s="94"/>
      <c r="F62" s="94"/>
      <c r="G62" s="94"/>
      <c r="H62" s="94"/>
      <c r="I62" s="94"/>
      <c r="J62" s="94"/>
      <c r="K62" s="94"/>
      <c r="L62" s="94"/>
      <c r="M62" s="94"/>
      <c r="N62" s="94"/>
      <c r="O62" s="94"/>
    </row>
    <row r="63" spans="1:21" ht="24" customHeight="1" x14ac:dyDescent="0.15">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15">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cCyP138D15t+QN09Y9UOhZMKtoHjFECDJnHJVIkDFWFKHuFl9HPLN+D3qQIVMuqXvBy4Ocp56laURcxGbt8TSg==" saltValue="sjoZQp1WbIR16WWPbQ/aiA=="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6" customWidth="1"/>
    <col min="2" max="3" width="12.625" style="96" customWidth="1"/>
    <col min="4" max="4" width="11.625" style="96" customWidth="1"/>
    <col min="5" max="8" width="10.375" style="96" customWidth="1"/>
    <col min="9" max="13" width="16.375" style="96" customWidth="1"/>
    <col min="14" max="19" width="12.625" style="96" customWidth="1"/>
    <col min="20" max="16384" width="0" style="96"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7" t="s">
        <v>9</v>
      </c>
    </row>
    <row r="40" spans="2:13" ht="27.75" customHeight="1" thickBot="1" x14ac:dyDescent="0.2">
      <c r="B40" s="98" t="s">
        <v>10</v>
      </c>
      <c r="C40" s="99"/>
      <c r="D40" s="99"/>
      <c r="E40" s="100"/>
      <c r="F40" s="100"/>
      <c r="G40" s="100"/>
      <c r="H40" s="101" t="s">
        <v>2</v>
      </c>
      <c r="I40" s="102" t="s">
        <v>549</v>
      </c>
      <c r="J40" s="103" t="s">
        <v>550</v>
      </c>
      <c r="K40" s="103" t="s">
        <v>551</v>
      </c>
      <c r="L40" s="103" t="s">
        <v>552</v>
      </c>
      <c r="M40" s="104" t="s">
        <v>553</v>
      </c>
    </row>
    <row r="41" spans="2:13" ht="27.75" customHeight="1" x14ac:dyDescent="0.15">
      <c r="B41" s="1196" t="s">
        <v>32</v>
      </c>
      <c r="C41" s="1197"/>
      <c r="D41" s="105"/>
      <c r="E41" s="1198" t="s">
        <v>33</v>
      </c>
      <c r="F41" s="1198"/>
      <c r="G41" s="1198"/>
      <c r="H41" s="1199"/>
      <c r="I41" s="355">
        <v>8538</v>
      </c>
      <c r="J41" s="356">
        <v>7876</v>
      </c>
      <c r="K41" s="356">
        <v>7098</v>
      </c>
      <c r="L41" s="356">
        <v>5966</v>
      </c>
      <c r="M41" s="357">
        <v>5588</v>
      </c>
    </row>
    <row r="42" spans="2:13" ht="27.75" customHeight="1" x14ac:dyDescent="0.15">
      <c r="B42" s="1186"/>
      <c r="C42" s="1187"/>
      <c r="D42" s="106"/>
      <c r="E42" s="1190" t="s">
        <v>34</v>
      </c>
      <c r="F42" s="1190"/>
      <c r="G42" s="1190"/>
      <c r="H42" s="1191"/>
      <c r="I42" s="358" t="s">
        <v>507</v>
      </c>
      <c r="J42" s="359" t="s">
        <v>507</v>
      </c>
      <c r="K42" s="359" t="s">
        <v>507</v>
      </c>
      <c r="L42" s="359" t="s">
        <v>507</v>
      </c>
      <c r="M42" s="360" t="s">
        <v>507</v>
      </c>
    </row>
    <row r="43" spans="2:13" ht="27.75" customHeight="1" x14ac:dyDescent="0.15">
      <c r="B43" s="1186"/>
      <c r="C43" s="1187"/>
      <c r="D43" s="106"/>
      <c r="E43" s="1190" t="s">
        <v>35</v>
      </c>
      <c r="F43" s="1190"/>
      <c r="G43" s="1190"/>
      <c r="H43" s="1191"/>
      <c r="I43" s="358">
        <v>504</v>
      </c>
      <c r="J43" s="359">
        <v>503</v>
      </c>
      <c r="K43" s="359">
        <v>458</v>
      </c>
      <c r="L43" s="359">
        <v>449</v>
      </c>
      <c r="M43" s="360">
        <v>595</v>
      </c>
    </row>
    <row r="44" spans="2:13" ht="27.75" customHeight="1" x14ac:dyDescent="0.15">
      <c r="B44" s="1186"/>
      <c r="C44" s="1187"/>
      <c r="D44" s="106"/>
      <c r="E44" s="1190" t="s">
        <v>36</v>
      </c>
      <c r="F44" s="1190"/>
      <c r="G44" s="1190"/>
      <c r="H44" s="1191"/>
      <c r="I44" s="358">
        <v>176</v>
      </c>
      <c r="J44" s="359">
        <v>239</v>
      </c>
      <c r="K44" s="359">
        <v>233</v>
      </c>
      <c r="L44" s="359">
        <v>240</v>
      </c>
      <c r="M44" s="360">
        <v>228</v>
      </c>
    </row>
    <row r="45" spans="2:13" ht="27.75" customHeight="1" x14ac:dyDescent="0.15">
      <c r="B45" s="1186"/>
      <c r="C45" s="1187"/>
      <c r="D45" s="106"/>
      <c r="E45" s="1190" t="s">
        <v>37</v>
      </c>
      <c r="F45" s="1190"/>
      <c r="G45" s="1190"/>
      <c r="H45" s="1191"/>
      <c r="I45" s="358">
        <v>1103</v>
      </c>
      <c r="J45" s="359">
        <v>1017</v>
      </c>
      <c r="K45" s="359">
        <v>922</v>
      </c>
      <c r="L45" s="359">
        <v>1024</v>
      </c>
      <c r="M45" s="360">
        <v>1000</v>
      </c>
    </row>
    <row r="46" spans="2:13" ht="27.75" customHeight="1" x14ac:dyDescent="0.15">
      <c r="B46" s="1186"/>
      <c r="C46" s="1187"/>
      <c r="D46" s="107"/>
      <c r="E46" s="1190" t="s">
        <v>38</v>
      </c>
      <c r="F46" s="1190"/>
      <c r="G46" s="1190"/>
      <c r="H46" s="1191"/>
      <c r="I46" s="358" t="s">
        <v>507</v>
      </c>
      <c r="J46" s="359" t="s">
        <v>507</v>
      </c>
      <c r="K46" s="359" t="s">
        <v>507</v>
      </c>
      <c r="L46" s="359" t="s">
        <v>507</v>
      </c>
      <c r="M46" s="360" t="s">
        <v>507</v>
      </c>
    </row>
    <row r="47" spans="2:13" ht="27.75" customHeight="1" x14ac:dyDescent="0.15">
      <c r="B47" s="1186"/>
      <c r="C47" s="1187"/>
      <c r="D47" s="108"/>
      <c r="E47" s="1200" t="s">
        <v>39</v>
      </c>
      <c r="F47" s="1201"/>
      <c r="G47" s="1201"/>
      <c r="H47" s="1202"/>
      <c r="I47" s="358" t="s">
        <v>507</v>
      </c>
      <c r="J47" s="359" t="s">
        <v>507</v>
      </c>
      <c r="K47" s="359" t="s">
        <v>507</v>
      </c>
      <c r="L47" s="359" t="s">
        <v>507</v>
      </c>
      <c r="M47" s="360" t="s">
        <v>507</v>
      </c>
    </row>
    <row r="48" spans="2:13" ht="27.75" customHeight="1" x14ac:dyDescent="0.15">
      <c r="B48" s="1186"/>
      <c r="C48" s="1187"/>
      <c r="D48" s="106"/>
      <c r="E48" s="1190" t="s">
        <v>40</v>
      </c>
      <c r="F48" s="1190"/>
      <c r="G48" s="1190"/>
      <c r="H48" s="1191"/>
      <c r="I48" s="358" t="s">
        <v>507</v>
      </c>
      <c r="J48" s="359" t="s">
        <v>507</v>
      </c>
      <c r="K48" s="359" t="s">
        <v>507</v>
      </c>
      <c r="L48" s="359" t="s">
        <v>507</v>
      </c>
      <c r="M48" s="360" t="s">
        <v>507</v>
      </c>
    </row>
    <row r="49" spans="2:13" ht="27.75" customHeight="1" x14ac:dyDescent="0.15">
      <c r="B49" s="1188"/>
      <c r="C49" s="1189"/>
      <c r="D49" s="106"/>
      <c r="E49" s="1190" t="s">
        <v>41</v>
      </c>
      <c r="F49" s="1190"/>
      <c r="G49" s="1190"/>
      <c r="H49" s="1191"/>
      <c r="I49" s="358" t="s">
        <v>507</v>
      </c>
      <c r="J49" s="359" t="s">
        <v>507</v>
      </c>
      <c r="K49" s="359" t="s">
        <v>507</v>
      </c>
      <c r="L49" s="359" t="s">
        <v>507</v>
      </c>
      <c r="M49" s="360" t="s">
        <v>507</v>
      </c>
    </row>
    <row r="50" spans="2:13" ht="27.75" customHeight="1" x14ac:dyDescent="0.15">
      <c r="B50" s="1184" t="s">
        <v>42</v>
      </c>
      <c r="C50" s="1185"/>
      <c r="D50" s="109"/>
      <c r="E50" s="1190" t="s">
        <v>43</v>
      </c>
      <c r="F50" s="1190"/>
      <c r="G50" s="1190"/>
      <c r="H50" s="1191"/>
      <c r="I50" s="358">
        <v>4879</v>
      </c>
      <c r="J50" s="359">
        <v>4623</v>
      </c>
      <c r="K50" s="359">
        <v>4154</v>
      </c>
      <c r="L50" s="359">
        <v>3728</v>
      </c>
      <c r="M50" s="360">
        <v>4001</v>
      </c>
    </row>
    <row r="51" spans="2:13" ht="27.75" customHeight="1" x14ac:dyDescent="0.15">
      <c r="B51" s="1186"/>
      <c r="C51" s="1187"/>
      <c r="D51" s="106"/>
      <c r="E51" s="1190" t="s">
        <v>44</v>
      </c>
      <c r="F51" s="1190"/>
      <c r="G51" s="1190"/>
      <c r="H51" s="1191"/>
      <c r="I51" s="358">
        <v>77</v>
      </c>
      <c r="J51" s="359">
        <v>62</v>
      </c>
      <c r="K51" s="359">
        <v>52</v>
      </c>
      <c r="L51" s="359">
        <v>32</v>
      </c>
      <c r="M51" s="360">
        <v>14</v>
      </c>
    </row>
    <row r="52" spans="2:13" ht="27.75" customHeight="1" x14ac:dyDescent="0.15">
      <c r="B52" s="1188"/>
      <c r="C52" s="1189"/>
      <c r="D52" s="106"/>
      <c r="E52" s="1190" t="s">
        <v>45</v>
      </c>
      <c r="F52" s="1190"/>
      <c r="G52" s="1190"/>
      <c r="H52" s="1191"/>
      <c r="I52" s="358">
        <v>8289</v>
      </c>
      <c r="J52" s="359">
        <v>7603</v>
      </c>
      <c r="K52" s="359">
        <v>7230</v>
      </c>
      <c r="L52" s="359">
        <v>6957</v>
      </c>
      <c r="M52" s="360">
        <v>6670</v>
      </c>
    </row>
    <row r="53" spans="2:13" ht="27.75" customHeight="1" thickBot="1" x14ac:dyDescent="0.2">
      <c r="B53" s="1192" t="s">
        <v>46</v>
      </c>
      <c r="C53" s="1193"/>
      <c r="D53" s="110"/>
      <c r="E53" s="1194" t="s">
        <v>47</v>
      </c>
      <c r="F53" s="1194"/>
      <c r="G53" s="1194"/>
      <c r="H53" s="1195"/>
      <c r="I53" s="361">
        <v>-2924</v>
      </c>
      <c r="J53" s="362">
        <v>-2653</v>
      </c>
      <c r="K53" s="362">
        <v>-2725</v>
      </c>
      <c r="L53" s="362">
        <v>-3038</v>
      </c>
      <c r="M53" s="363">
        <v>-3274</v>
      </c>
    </row>
    <row r="54" spans="2:13" ht="27.75" customHeight="1" x14ac:dyDescent="0.15">
      <c r="B54" s="111" t="s">
        <v>48</v>
      </c>
      <c r="C54" s="112"/>
      <c r="D54" s="112"/>
      <c r="E54" s="113"/>
      <c r="F54" s="113"/>
      <c r="G54" s="113"/>
      <c r="H54" s="113"/>
      <c r="I54" s="114"/>
      <c r="J54" s="114"/>
      <c r="K54" s="114"/>
      <c r="L54" s="114"/>
      <c r="M54" s="114"/>
    </row>
    <row r="55" spans="2:13" x14ac:dyDescent="0.15"/>
  </sheetData>
  <sheetProtection algorithmName="SHA-512" hashValue="Jv5IlJ/CtrwAphwo3ZtPN5Oqb3FhBNi3ybpN5X5DjMrt1+RjCF442oeImJw+5G8HIl1CpTDXTQNZe2rCJe+pwg==" saltValue="aHgcuJ2JhF7fN7UniHGdC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70" zoomScaleNormal="70" zoomScaleSheetLayoutView="100" workbookViewId="0">
      <selection activeCell="C58" sqref="C58:H62"/>
    </sheetView>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5" t="s">
        <v>49</v>
      </c>
    </row>
    <row r="54" spans="2:8" ht="29.25" customHeight="1" thickBot="1" x14ac:dyDescent="0.25">
      <c r="B54" s="116" t="s">
        <v>1</v>
      </c>
      <c r="C54" s="117"/>
      <c r="D54" s="117"/>
      <c r="E54" s="118" t="s">
        <v>2</v>
      </c>
      <c r="F54" s="119" t="s">
        <v>551</v>
      </c>
      <c r="G54" s="119" t="s">
        <v>552</v>
      </c>
      <c r="H54" s="120" t="s">
        <v>553</v>
      </c>
    </row>
    <row r="55" spans="2:8" ht="52.5" customHeight="1" x14ac:dyDescent="0.15">
      <c r="B55" s="121"/>
      <c r="C55" s="1211" t="s">
        <v>50</v>
      </c>
      <c r="D55" s="1211"/>
      <c r="E55" s="1212"/>
      <c r="F55" s="122">
        <v>918</v>
      </c>
      <c r="G55" s="122">
        <v>903</v>
      </c>
      <c r="H55" s="123">
        <v>900</v>
      </c>
    </row>
    <row r="56" spans="2:8" ht="52.5" customHeight="1" x14ac:dyDescent="0.15">
      <c r="B56" s="124"/>
      <c r="C56" s="1213" t="s">
        <v>51</v>
      </c>
      <c r="D56" s="1213"/>
      <c r="E56" s="1214"/>
      <c r="F56" s="125">
        <v>1700</v>
      </c>
      <c r="G56" s="125">
        <v>1000</v>
      </c>
      <c r="H56" s="126">
        <v>1224</v>
      </c>
    </row>
    <row r="57" spans="2:8" ht="53.25" customHeight="1" x14ac:dyDescent="0.15">
      <c r="B57" s="124"/>
      <c r="C57" s="1215" t="s">
        <v>52</v>
      </c>
      <c r="D57" s="1215"/>
      <c r="E57" s="1216"/>
      <c r="F57" s="127">
        <v>2708</v>
      </c>
      <c r="G57" s="127">
        <v>2836</v>
      </c>
      <c r="H57" s="128">
        <v>3024</v>
      </c>
    </row>
    <row r="58" spans="2:8" ht="45.75" customHeight="1" x14ac:dyDescent="0.15">
      <c r="B58" s="129"/>
      <c r="C58" s="1203" t="s">
        <v>583</v>
      </c>
      <c r="D58" s="1204"/>
      <c r="E58" s="1205"/>
      <c r="F58" s="130">
        <v>1371</v>
      </c>
      <c r="G58" s="130">
        <v>1360</v>
      </c>
      <c r="H58" s="131">
        <v>1361</v>
      </c>
    </row>
    <row r="59" spans="2:8" ht="45.75" customHeight="1" x14ac:dyDescent="0.15">
      <c r="B59" s="129"/>
      <c r="C59" s="1203" t="s">
        <v>584</v>
      </c>
      <c r="D59" s="1204"/>
      <c r="E59" s="1205"/>
      <c r="F59" s="130">
        <v>583</v>
      </c>
      <c r="G59" s="130">
        <v>583</v>
      </c>
      <c r="H59" s="131">
        <v>664</v>
      </c>
    </row>
    <row r="60" spans="2:8" ht="45.75" customHeight="1" x14ac:dyDescent="0.15">
      <c r="B60" s="129"/>
      <c r="C60" s="1203" t="s">
        <v>585</v>
      </c>
      <c r="D60" s="1204"/>
      <c r="E60" s="1205"/>
      <c r="F60" s="130">
        <v>92</v>
      </c>
      <c r="G60" s="130">
        <v>172</v>
      </c>
      <c r="H60" s="131">
        <v>173</v>
      </c>
    </row>
    <row r="61" spans="2:8" ht="45.75" customHeight="1" x14ac:dyDescent="0.15">
      <c r="B61" s="129"/>
      <c r="C61" s="1203" t="s">
        <v>586</v>
      </c>
      <c r="D61" s="1204"/>
      <c r="E61" s="1205"/>
      <c r="F61" s="130">
        <v>67</v>
      </c>
      <c r="G61" s="130">
        <v>147</v>
      </c>
      <c r="H61" s="131">
        <v>147</v>
      </c>
    </row>
    <row r="62" spans="2:8" ht="45.75" customHeight="1" thickBot="1" x14ac:dyDescent="0.2">
      <c r="B62" s="132"/>
      <c r="C62" s="1206" t="s">
        <v>587</v>
      </c>
      <c r="D62" s="1207"/>
      <c r="E62" s="1208"/>
      <c r="F62" s="133">
        <v>120</v>
      </c>
      <c r="G62" s="133">
        <v>111</v>
      </c>
      <c r="H62" s="134">
        <v>111</v>
      </c>
    </row>
    <row r="63" spans="2:8" ht="52.5" customHeight="1" thickBot="1" x14ac:dyDescent="0.2">
      <c r="B63" s="135"/>
      <c r="C63" s="1209" t="s">
        <v>53</v>
      </c>
      <c r="D63" s="1209"/>
      <c r="E63" s="1210"/>
      <c r="F63" s="136">
        <v>5325</v>
      </c>
      <c r="G63" s="136">
        <v>4738</v>
      </c>
      <c r="H63" s="137">
        <v>5148</v>
      </c>
    </row>
    <row r="64" spans="2:8" x14ac:dyDescent="0.15"/>
  </sheetData>
  <sheetProtection algorithmName="SHA-512" hashValue="WZisXSkv0Gn9mlTTSFzphJBG/umtdJrt2xKcFWQCtZBhviXas0i1heUNWeMSHgOIfJ2dwOa93rwiz7SJZyDqVw==" saltValue="b0+ML+EK7J5WD3TbU8WLx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44" customWidth="1"/>
    <col min="2" max="8" width="13.375" style="144" customWidth="1"/>
    <col min="9" max="16384" width="11.125" style="144"/>
  </cols>
  <sheetData>
    <row r="1" spans="1:8" x14ac:dyDescent="0.15">
      <c r="A1" s="138"/>
      <c r="B1" s="139"/>
      <c r="C1" s="140"/>
      <c r="D1" s="141"/>
      <c r="E1" s="142"/>
      <c r="F1" s="142"/>
      <c r="G1" s="142"/>
      <c r="H1" s="143"/>
    </row>
    <row r="2" spans="1:8" x14ac:dyDescent="0.15">
      <c r="A2" s="145"/>
      <c r="B2" s="146"/>
      <c r="C2" s="147"/>
      <c r="D2" s="148" t="s">
        <v>54</v>
      </c>
      <c r="E2" s="149"/>
      <c r="F2" s="150" t="s">
        <v>546</v>
      </c>
      <c r="G2" s="151"/>
      <c r="H2" s="152"/>
    </row>
    <row r="3" spans="1:8" x14ac:dyDescent="0.15">
      <c r="A3" s="148" t="s">
        <v>539</v>
      </c>
      <c r="B3" s="153"/>
      <c r="C3" s="154"/>
      <c r="D3" s="155">
        <v>182846</v>
      </c>
      <c r="E3" s="156"/>
      <c r="F3" s="157">
        <v>114790</v>
      </c>
      <c r="G3" s="158"/>
      <c r="H3" s="159"/>
    </row>
    <row r="4" spans="1:8" x14ac:dyDescent="0.15">
      <c r="A4" s="160"/>
      <c r="B4" s="161"/>
      <c r="C4" s="162"/>
      <c r="D4" s="163">
        <v>107575</v>
      </c>
      <c r="E4" s="164"/>
      <c r="F4" s="165">
        <v>55601</v>
      </c>
      <c r="G4" s="166"/>
      <c r="H4" s="167"/>
    </row>
    <row r="5" spans="1:8" x14ac:dyDescent="0.15">
      <c r="A5" s="148" t="s">
        <v>541</v>
      </c>
      <c r="B5" s="153"/>
      <c r="C5" s="154"/>
      <c r="D5" s="155">
        <v>200032</v>
      </c>
      <c r="E5" s="156"/>
      <c r="F5" s="157">
        <v>126262</v>
      </c>
      <c r="G5" s="158"/>
      <c r="H5" s="159"/>
    </row>
    <row r="6" spans="1:8" x14ac:dyDescent="0.15">
      <c r="A6" s="160"/>
      <c r="B6" s="161"/>
      <c r="C6" s="162"/>
      <c r="D6" s="163">
        <v>96952</v>
      </c>
      <c r="E6" s="164"/>
      <c r="F6" s="165">
        <v>56769</v>
      </c>
      <c r="G6" s="166"/>
      <c r="H6" s="167"/>
    </row>
    <row r="7" spans="1:8" x14ac:dyDescent="0.15">
      <c r="A7" s="148" t="s">
        <v>542</v>
      </c>
      <c r="B7" s="153"/>
      <c r="C7" s="154"/>
      <c r="D7" s="155">
        <v>262573</v>
      </c>
      <c r="E7" s="156"/>
      <c r="F7" s="157">
        <v>263613</v>
      </c>
      <c r="G7" s="158"/>
      <c r="H7" s="159"/>
    </row>
    <row r="8" spans="1:8" x14ac:dyDescent="0.15">
      <c r="A8" s="160"/>
      <c r="B8" s="161"/>
      <c r="C8" s="162"/>
      <c r="D8" s="163">
        <v>128161</v>
      </c>
      <c r="E8" s="164"/>
      <c r="F8" s="165">
        <v>128823</v>
      </c>
      <c r="G8" s="166"/>
      <c r="H8" s="167"/>
    </row>
    <row r="9" spans="1:8" x14ac:dyDescent="0.15">
      <c r="A9" s="148" t="s">
        <v>543</v>
      </c>
      <c r="B9" s="153"/>
      <c r="C9" s="154"/>
      <c r="D9" s="155">
        <v>261360</v>
      </c>
      <c r="E9" s="156"/>
      <c r="F9" s="157">
        <v>330026</v>
      </c>
      <c r="G9" s="158"/>
      <c r="H9" s="159"/>
    </row>
    <row r="10" spans="1:8" x14ac:dyDescent="0.15">
      <c r="A10" s="160"/>
      <c r="B10" s="161"/>
      <c r="C10" s="162"/>
      <c r="D10" s="163">
        <v>140104</v>
      </c>
      <c r="E10" s="164"/>
      <c r="F10" s="165">
        <v>141075</v>
      </c>
      <c r="G10" s="166"/>
      <c r="H10" s="167"/>
    </row>
    <row r="11" spans="1:8" x14ac:dyDescent="0.15">
      <c r="A11" s="148" t="s">
        <v>544</v>
      </c>
      <c r="B11" s="153"/>
      <c r="C11" s="154"/>
      <c r="D11" s="155">
        <v>217077</v>
      </c>
      <c r="E11" s="156"/>
      <c r="F11" s="157">
        <v>278179</v>
      </c>
      <c r="G11" s="158"/>
      <c r="H11" s="159"/>
    </row>
    <row r="12" spans="1:8" x14ac:dyDescent="0.15">
      <c r="A12" s="160"/>
      <c r="B12" s="161"/>
      <c r="C12" s="168"/>
      <c r="D12" s="163">
        <v>92848</v>
      </c>
      <c r="E12" s="164"/>
      <c r="F12" s="165">
        <v>122182</v>
      </c>
      <c r="G12" s="166"/>
      <c r="H12" s="167"/>
    </row>
    <row r="13" spans="1:8" x14ac:dyDescent="0.15">
      <c r="A13" s="148"/>
      <c r="B13" s="153"/>
      <c r="C13" s="169"/>
      <c r="D13" s="170">
        <v>224778</v>
      </c>
      <c r="E13" s="171"/>
      <c r="F13" s="172">
        <v>222574</v>
      </c>
      <c r="G13" s="173"/>
      <c r="H13" s="159"/>
    </row>
    <row r="14" spans="1:8" x14ac:dyDescent="0.15">
      <c r="A14" s="160"/>
      <c r="B14" s="161"/>
      <c r="C14" s="162"/>
      <c r="D14" s="163">
        <v>113128</v>
      </c>
      <c r="E14" s="164"/>
      <c r="F14" s="165">
        <v>100890</v>
      </c>
      <c r="G14" s="166"/>
      <c r="H14" s="167"/>
    </row>
    <row r="17" spans="1:11" x14ac:dyDescent="0.15">
      <c r="A17" s="144" t="s">
        <v>55</v>
      </c>
    </row>
    <row r="18" spans="1:11" x14ac:dyDescent="0.15">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15">
      <c r="A19" s="174" t="s">
        <v>56</v>
      </c>
      <c r="B19" s="174">
        <f>ROUND(VALUE(SUBSTITUTE(実質収支比率等に係る経年分析!F$48,"▲","-")),2)</f>
        <v>6.49</v>
      </c>
      <c r="C19" s="174">
        <f>ROUND(VALUE(SUBSTITUTE(実質収支比率等に係る経年分析!G$48,"▲","-")),2)</f>
        <v>7.98</v>
      </c>
      <c r="D19" s="174">
        <f>ROUND(VALUE(SUBSTITUTE(実質収支比率等に係る経年分析!H$48,"▲","-")),2)</f>
        <v>8.23</v>
      </c>
      <c r="E19" s="174">
        <f>ROUND(VALUE(SUBSTITUTE(実質収支比率等に係る経年分析!I$48,"▲","-")),2)</f>
        <v>9.5399999999999991</v>
      </c>
      <c r="F19" s="174">
        <f>ROUND(VALUE(SUBSTITUTE(実質収支比率等に係る経年分析!J$48,"▲","-")),2)</f>
        <v>9</v>
      </c>
    </row>
    <row r="20" spans="1:11" x14ac:dyDescent="0.15">
      <c r="A20" s="174" t="s">
        <v>57</v>
      </c>
      <c r="B20" s="174">
        <f>ROUND(VALUE(SUBSTITUTE(実質収支比率等に係る経年分析!F$47,"▲","-")),2)</f>
        <v>23.21</v>
      </c>
      <c r="C20" s="174">
        <f>ROUND(VALUE(SUBSTITUTE(実質収支比率等に係る経年分析!G$47,"▲","-")),2)</f>
        <v>22.56</v>
      </c>
      <c r="D20" s="174">
        <f>ROUND(VALUE(SUBSTITUTE(実質収支比率等に係る経年分析!H$47,"▲","-")),2)</f>
        <v>20.61</v>
      </c>
      <c r="E20" s="174">
        <f>ROUND(VALUE(SUBSTITUTE(実質収支比率等に係る経年分析!I$47,"▲","-")),2)</f>
        <v>19.61</v>
      </c>
      <c r="F20" s="174">
        <f>ROUND(VALUE(SUBSTITUTE(実質収支比率等に係る経年分析!J$47,"▲","-")),2)</f>
        <v>20.14</v>
      </c>
    </row>
    <row r="21" spans="1:11" x14ac:dyDescent="0.15">
      <c r="A21" s="174" t="s">
        <v>58</v>
      </c>
      <c r="B21" s="174">
        <f>IF(ISNUMBER(VALUE(SUBSTITUTE(実質収支比率等に係る経年分析!F$49,"▲","-"))),ROUND(VALUE(SUBSTITUTE(実質収支比率等に係る経年分析!F$49,"▲","-")),2),NA())</f>
        <v>7.7</v>
      </c>
      <c r="C21" s="174">
        <f>IF(ISNUMBER(VALUE(SUBSTITUTE(実質収支比率等に係る経年分析!G$49,"▲","-"))),ROUND(VALUE(SUBSTITUTE(実質収支比率等に係る経年分析!G$49,"▲","-")),2),NA())</f>
        <v>4.28</v>
      </c>
      <c r="D21" s="174">
        <f>IF(ISNUMBER(VALUE(SUBSTITUTE(実質収支比率等に係る経年分析!H$49,"▲","-"))),ROUND(VALUE(SUBSTITUTE(実質収支比率等に係る経年分析!H$49,"▲","-")),2),NA())</f>
        <v>8.7200000000000006</v>
      </c>
      <c r="E21" s="174">
        <f>IF(ISNUMBER(VALUE(SUBSTITUTE(実質収支比率等に係る経年分析!I$49,"▲","-"))),ROUND(VALUE(SUBSTITUTE(実質収支比率等に係る経年分析!I$49,"▲","-")),2),NA())</f>
        <v>21.74</v>
      </c>
      <c r="F21" s="174">
        <f>IF(ISNUMBER(VALUE(SUBSTITUTE(実質収支比率等に係る経年分析!J$49,"▲","-"))),ROUND(VALUE(SUBSTITUTE(実質収支比率等に係る経年分析!J$49,"▲","-")),2),NA())</f>
        <v>-0.89</v>
      </c>
    </row>
    <row r="24" spans="1:11" x14ac:dyDescent="0.15">
      <c r="A24" s="144" t="s">
        <v>59</v>
      </c>
    </row>
    <row r="25" spans="1:11" x14ac:dyDescent="0.15">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15">
      <c r="A26" s="175"/>
      <c r="B26" s="175" t="s">
        <v>60</v>
      </c>
      <c r="C26" s="175" t="s">
        <v>61</v>
      </c>
      <c r="D26" s="175" t="s">
        <v>60</v>
      </c>
      <c r="E26" s="175" t="s">
        <v>61</v>
      </c>
      <c r="F26" s="175" t="s">
        <v>60</v>
      </c>
      <c r="G26" s="175" t="s">
        <v>61</v>
      </c>
      <c r="H26" s="175" t="s">
        <v>60</v>
      </c>
      <c r="I26" s="175" t="s">
        <v>61</v>
      </c>
      <c r="J26" s="175" t="s">
        <v>60</v>
      </c>
      <c r="K26" s="175" t="s">
        <v>61</v>
      </c>
    </row>
    <row r="27" spans="1:11" x14ac:dyDescent="0.15">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0.03</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0.04</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0.02</v>
      </c>
      <c r="J27" s="175" t="e">
        <f>IF(ROUND(VALUE(SUBSTITUTE(連結実質赤字比率に係る赤字・黒字の構成分析!J$43,"▲", "-")), 2) &lt; 0, ABS(ROUND(VALUE(SUBSTITUTE(連結実質赤字比率に係る赤字・黒字の構成分析!J$43,"▲", "-")), 2)), NA())</f>
        <v>#VALUE!</v>
      </c>
      <c r="K27" s="175" t="e">
        <f>IF(ROUND(VALUE(SUBSTITUTE(連結実質赤字比率に係る赤字・黒字の構成分析!J$43,"▲", "-")), 2) &gt;= 0, ABS(ROUND(VALUE(SUBSTITUTE(連結実質赤字比率に係る赤字・黒字の構成分析!J$43,"▲", "-")), 2)), NA())</f>
        <v>#VALUE!</v>
      </c>
    </row>
    <row r="28" spans="1:11" x14ac:dyDescent="0.15">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15">
      <c r="A29" s="175" t="e">
        <f>IF(連結実質赤字比率に係る赤字・黒字の構成分析!C$41="",NA(),連結実質赤字比率に係る赤字・黒字の構成分析!C$41)</f>
        <v>#N/A</v>
      </c>
      <c r="B29" s="175" t="e">
        <f>IF(ROUND(VALUE(SUBSTITUTE(連結実質赤字比率に係る赤字・黒字の構成分析!F$41,"▲", "-")), 2) &lt; 0, ABS(ROUND(VALUE(SUBSTITUTE(連結実質赤字比率に係る赤字・黒字の構成分析!F$41,"▲", "-")), 2)), NA())</f>
        <v>#VALUE!</v>
      </c>
      <c r="C29" s="175" t="e">
        <f>IF(ROUND(VALUE(SUBSTITUTE(連結実質赤字比率に係る赤字・黒字の構成分析!F$41,"▲", "-")), 2) &gt;= 0, ABS(ROUND(VALUE(SUBSTITUTE(連結実質赤字比率に係る赤字・黒字の構成分析!F$41,"▲", "-")), 2)), NA())</f>
        <v>#VALUE!</v>
      </c>
      <c r="D29" s="175" t="e">
        <f>IF(ROUND(VALUE(SUBSTITUTE(連結実質赤字比率に係る赤字・黒字の構成分析!G$41,"▲", "-")), 2) &lt; 0, ABS(ROUND(VALUE(SUBSTITUTE(連結実質赤字比率に係る赤字・黒字の構成分析!G$41,"▲", "-")), 2)), NA())</f>
        <v>#VALUE!</v>
      </c>
      <c r="E29" s="175" t="e">
        <f>IF(ROUND(VALUE(SUBSTITUTE(連結実質赤字比率に係る赤字・黒字の構成分析!G$41,"▲", "-")), 2) &gt;= 0, ABS(ROUND(VALUE(SUBSTITUTE(連結実質赤字比率に係る赤字・黒字の構成分析!G$41,"▲", "-")), 2)), NA())</f>
        <v>#VALUE!</v>
      </c>
      <c r="F29" s="175" t="e">
        <f>IF(ROUND(VALUE(SUBSTITUTE(連結実質赤字比率に係る赤字・黒字の構成分析!H$41,"▲", "-")), 2) &lt; 0, ABS(ROUND(VALUE(SUBSTITUTE(連結実質赤字比率に係る赤字・黒字の構成分析!H$41,"▲", "-")), 2)), NA())</f>
        <v>#VALUE!</v>
      </c>
      <c r="G29" s="175" t="e">
        <f>IF(ROUND(VALUE(SUBSTITUTE(連結実質赤字比率に係る赤字・黒字の構成分析!H$41,"▲", "-")), 2) &gt;= 0, ABS(ROUND(VALUE(SUBSTITUTE(連結実質赤字比率に係る赤字・黒字の構成分析!H$41,"▲", "-")), 2)), NA())</f>
        <v>#VALUE!</v>
      </c>
      <c r="H29" s="175" t="e">
        <f>IF(ROUND(VALUE(SUBSTITUTE(連結実質赤字比率に係る赤字・黒字の構成分析!I$41,"▲", "-")), 2) &lt; 0, ABS(ROUND(VALUE(SUBSTITUTE(連結実質赤字比率に係る赤字・黒字の構成分析!I$41,"▲", "-")), 2)), NA())</f>
        <v>#VALUE!</v>
      </c>
      <c r="I29" s="175" t="e">
        <f>IF(ROUND(VALUE(SUBSTITUTE(連結実質赤字比率に係る赤字・黒字の構成分析!I$41,"▲", "-")), 2) &gt;= 0, ABS(ROUND(VALUE(SUBSTITUTE(連結実質赤字比率に係る赤字・黒字の構成分析!I$41,"▲", "-")), 2)), NA())</f>
        <v>#VALUE!</v>
      </c>
      <c r="J29" s="175" t="e">
        <f>IF(ROUND(VALUE(SUBSTITUTE(連結実質赤字比率に係る赤字・黒字の構成分析!J$41,"▲", "-")), 2) &lt; 0, ABS(ROUND(VALUE(SUBSTITUTE(連結実質赤字比率に係る赤字・黒字の構成分析!J$41,"▲", "-")), 2)), NA())</f>
        <v>#VALUE!</v>
      </c>
      <c r="K29" s="175" t="e">
        <f>IF(ROUND(VALUE(SUBSTITUTE(連結実質赤字比率に係る赤字・黒字の構成分析!J$41,"▲", "-")), 2) &gt;= 0, ABS(ROUND(VALUE(SUBSTITUTE(連結実質赤字比率に係る赤字・黒字の構成分析!J$41,"▲", "-")), 2)), NA())</f>
        <v>#VALUE!</v>
      </c>
    </row>
    <row r="30" spans="1:11" x14ac:dyDescent="0.15">
      <c r="A30" s="175" t="str">
        <f>IF(連結実質赤字比率に係る赤字・黒字の構成分析!C$40="",NA(),連結実質赤字比率に係る赤字・黒字の構成分析!C$40)</f>
        <v>農業集落排水事業特別会計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0.15</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0.01</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0.01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0.01</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0.01</v>
      </c>
    </row>
    <row r="31" spans="1:11" x14ac:dyDescent="0.15">
      <c r="A31" s="175" t="str">
        <f>IF(連結実質赤字比率に係る赤字・黒字の構成分析!C$39="",NA(),連結実質赤字比率に係る赤字・黒字の構成分析!C$39)</f>
        <v>後期高齢者医療特別会計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0.01</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0.01</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0.01</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0.01</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0.02</v>
      </c>
    </row>
    <row r="32" spans="1:11" x14ac:dyDescent="0.15">
      <c r="A32" s="175" t="str">
        <f>IF(連結実質赤字比率に係る赤字・黒字の構成分析!C$38="",NA(),連結実質赤字比率に係る赤字・黒字の構成分析!C$38)</f>
        <v>簡易水道事業特別会計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0.02</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0.03</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0.02</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0.02</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0.02</v>
      </c>
    </row>
    <row r="33" spans="1:16" x14ac:dyDescent="0.15">
      <c r="A33" s="175" t="str">
        <f>IF(連結実質赤字比率に係る赤字・黒字の構成分析!C$37="",NA(),連結実質赤字比率に係る赤字・黒字の構成分析!C$37)</f>
        <v>国民健康保険直診勘定特別会計</v>
      </c>
      <c r="B33" s="175" t="e">
        <f>IF(ROUND(VALUE(SUBSTITUTE(連結実質赤字比率に係る赤字・黒字の構成分析!F$37,"▲", "-")), 2) &lt; 0, ABS(ROUND(VALUE(SUBSTITUTE(連結実質赤字比率に係る赤字・黒字の構成分析!F$37,"▲", "-")), 2)), NA())</f>
        <v>#VALUE!</v>
      </c>
      <c r="C33" s="175" t="e">
        <f>IF(ROUND(VALUE(SUBSTITUTE(連結実質赤字比率に係る赤字・黒字の構成分析!F$37,"▲", "-")), 2) &gt;= 0, ABS(ROUND(VALUE(SUBSTITUTE(連結実質赤字比率に係る赤字・黒字の構成分析!F$37,"▲", "-")), 2)), NA())</f>
        <v>#VALUE!</v>
      </c>
      <c r="D33" s="175" t="e">
        <f>IF(ROUND(VALUE(SUBSTITUTE(連結実質赤字比率に係る赤字・黒字の構成分析!G$37,"▲", "-")), 2) &lt; 0, ABS(ROUND(VALUE(SUBSTITUTE(連結実質赤字比率に係る赤字・黒字の構成分析!G$37,"▲", "-")), 2)), NA())</f>
        <v>#VALUE!</v>
      </c>
      <c r="E33" s="175" t="e">
        <f>IF(ROUND(VALUE(SUBSTITUTE(連結実質赤字比率に係る赤字・黒字の構成分析!G$37,"▲", "-")), 2) &gt;= 0, ABS(ROUND(VALUE(SUBSTITUTE(連結実質赤字比率に係る赤字・黒字の構成分析!G$37,"▲", "-")), 2)), NA())</f>
        <v>#VALUE!</v>
      </c>
      <c r="F33" s="175" t="e">
        <f>IF(ROUND(VALUE(SUBSTITUTE(連結実質赤字比率に係る赤字・黒字の構成分析!H$37,"▲", "-")), 2) &lt; 0, ABS(ROUND(VALUE(SUBSTITUTE(連結実質赤字比率に係る赤字・黒字の構成分析!H$37,"▲", "-")), 2)), NA())</f>
        <v>#VALUE!</v>
      </c>
      <c r="G33" s="175" t="e">
        <f>IF(ROUND(VALUE(SUBSTITUTE(連結実質赤字比率に係る赤字・黒字の構成分析!H$37,"▲", "-")), 2) &gt;= 0, ABS(ROUND(VALUE(SUBSTITUTE(連結実質赤字比率に係る赤字・黒字の構成分析!H$37,"▲", "-")), 2)), NA())</f>
        <v>#VALUE!</v>
      </c>
      <c r="H33" s="175" t="e">
        <f>IF(ROUND(VALUE(SUBSTITUTE(連結実質赤字比率に係る赤字・黒字の構成分析!I$37,"▲", "-")), 2) &lt; 0, ABS(ROUND(VALUE(SUBSTITUTE(連結実質赤字比率に係る赤字・黒字の構成分析!I$37,"▲", "-")), 2)), NA())</f>
        <v>#VALUE!</v>
      </c>
      <c r="I33" s="175" t="e">
        <f>IF(ROUND(VALUE(SUBSTITUTE(連結実質赤字比率に係る赤字・黒字の構成分析!I$37,"▲", "-")), 2) &gt;= 0, ABS(ROUND(VALUE(SUBSTITUTE(連結実質赤字比率に係る赤字・黒字の構成分析!I$37,"▲", "-")), 2)), NA())</f>
        <v>#VALUE!</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0.15</v>
      </c>
    </row>
    <row r="34" spans="1:16" x14ac:dyDescent="0.15">
      <c r="A34" s="175" t="str">
        <f>IF(連結実質赤字比率に係る赤字・黒字の構成分析!C$36="",NA(),連結実質赤字比率に係る赤字・黒字の構成分析!C$36)</f>
        <v>国民健康保険特別会計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0.04</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0.02</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0</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0.21</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0.49</v>
      </c>
    </row>
    <row r="35" spans="1:16" x14ac:dyDescent="0.15">
      <c r="A35" s="175" t="str">
        <f>IF(連結実質赤字比率に係る赤字・黒字の構成分析!C$35="",NA(),連結実質赤字比率に係る赤字・黒字の構成分析!C$35)</f>
        <v>介護保険特別会計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0.37</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0.39</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0.26</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0.45</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1.07</v>
      </c>
    </row>
    <row r="36" spans="1:16" x14ac:dyDescent="0.15">
      <c r="A36" s="175" t="str">
        <f>IF(連結実質赤字比率に係る赤字・黒字の構成分析!C$34="",NA(),連結実質赤字比率に係る赤字・黒字の構成分析!C$34)</f>
        <v>一般会計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6.49</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7.98</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8.23</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9.5399999999999991</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8.99</v>
      </c>
    </row>
    <row r="39" spans="1:16" x14ac:dyDescent="0.15">
      <c r="A39" s="144" t="s">
        <v>62</v>
      </c>
    </row>
    <row r="40" spans="1:16" x14ac:dyDescent="0.15">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15">
      <c r="A41" s="176"/>
      <c r="B41" s="176" t="s">
        <v>63</v>
      </c>
      <c r="C41" s="176"/>
      <c r="D41" s="176" t="s">
        <v>64</v>
      </c>
      <c r="E41" s="176" t="s">
        <v>63</v>
      </c>
      <c r="F41" s="176"/>
      <c r="G41" s="176" t="s">
        <v>64</v>
      </c>
      <c r="H41" s="176" t="s">
        <v>63</v>
      </c>
      <c r="I41" s="176"/>
      <c r="J41" s="176" t="s">
        <v>64</v>
      </c>
      <c r="K41" s="176" t="s">
        <v>63</v>
      </c>
      <c r="L41" s="176"/>
      <c r="M41" s="176" t="s">
        <v>64</v>
      </c>
      <c r="N41" s="176" t="s">
        <v>63</v>
      </c>
      <c r="O41" s="176"/>
      <c r="P41" s="176" t="s">
        <v>64</v>
      </c>
    </row>
    <row r="42" spans="1:16" x14ac:dyDescent="0.15">
      <c r="A42" s="176" t="s">
        <v>65</v>
      </c>
      <c r="B42" s="176"/>
      <c r="C42" s="176"/>
      <c r="D42" s="176">
        <f>'実質公債費比率（分子）の構造'!K$52</f>
        <v>1046</v>
      </c>
      <c r="E42" s="176"/>
      <c r="F42" s="176"/>
      <c r="G42" s="176">
        <f>'実質公債費比率（分子）の構造'!L$52</f>
        <v>1117</v>
      </c>
      <c r="H42" s="176"/>
      <c r="I42" s="176"/>
      <c r="J42" s="176">
        <f>'実質公債費比率（分子）の構造'!M$52</f>
        <v>1079</v>
      </c>
      <c r="K42" s="176"/>
      <c r="L42" s="176"/>
      <c r="M42" s="176">
        <f>'実質公債費比率（分子）の構造'!N$52</f>
        <v>1026</v>
      </c>
      <c r="N42" s="176"/>
      <c r="O42" s="176"/>
      <c r="P42" s="176">
        <f>'実質公債費比率（分子）の構造'!O$52</f>
        <v>1017</v>
      </c>
    </row>
    <row r="43" spans="1:16" x14ac:dyDescent="0.15">
      <c r="A43" s="176" t="s">
        <v>66</v>
      </c>
      <c r="B43" s="176" t="str">
        <f>'実質公債費比率（分子）の構造'!K$51</f>
        <v>-</v>
      </c>
      <c r="C43" s="176"/>
      <c r="D43" s="176"/>
      <c r="E43" s="176">
        <f>'実質公債費比率（分子）の構造'!L$51</f>
        <v>0</v>
      </c>
      <c r="F43" s="176"/>
      <c r="G43" s="176"/>
      <c r="H43" s="176">
        <f>'実質公債費比率（分子）の構造'!M$51</f>
        <v>0</v>
      </c>
      <c r="I43" s="176"/>
      <c r="J43" s="176"/>
      <c r="K43" s="176">
        <f>'実質公債費比率（分子）の構造'!N$51</f>
        <v>0</v>
      </c>
      <c r="L43" s="176"/>
      <c r="M43" s="176"/>
      <c r="N43" s="176">
        <f>'実質公債費比率（分子）の構造'!O$51</f>
        <v>0</v>
      </c>
      <c r="O43" s="176"/>
      <c r="P43" s="176"/>
    </row>
    <row r="44" spans="1:16" x14ac:dyDescent="0.15">
      <c r="A44" s="176" t="s">
        <v>67</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15">
      <c r="A45" s="176" t="s">
        <v>68</v>
      </c>
      <c r="B45" s="176">
        <f>'実質公債費比率（分子）の構造'!K$49</f>
        <v>10</v>
      </c>
      <c r="C45" s="176"/>
      <c r="D45" s="176"/>
      <c r="E45" s="176">
        <f>'実質公債費比率（分子）の構造'!L$49</f>
        <v>10</v>
      </c>
      <c r="F45" s="176"/>
      <c r="G45" s="176"/>
      <c r="H45" s="176">
        <f>'実質公債費比率（分子）の構造'!M$49</f>
        <v>12</v>
      </c>
      <c r="I45" s="176"/>
      <c r="J45" s="176"/>
      <c r="K45" s="176">
        <f>'実質公債費比率（分子）の構造'!N$49</f>
        <v>12</v>
      </c>
      <c r="L45" s="176"/>
      <c r="M45" s="176"/>
      <c r="N45" s="176">
        <f>'実質公債費比率（分子）の構造'!O$49</f>
        <v>21</v>
      </c>
      <c r="O45" s="176"/>
      <c r="P45" s="176"/>
    </row>
    <row r="46" spans="1:16" x14ac:dyDescent="0.15">
      <c r="A46" s="176" t="s">
        <v>69</v>
      </c>
      <c r="B46" s="176">
        <f>'実質公債費比率（分子）の構造'!K$48</f>
        <v>54</v>
      </c>
      <c r="C46" s="176"/>
      <c r="D46" s="176"/>
      <c r="E46" s="176">
        <f>'実質公債費比率（分子）の構造'!L$48</f>
        <v>47</v>
      </c>
      <c r="F46" s="176"/>
      <c r="G46" s="176"/>
      <c r="H46" s="176">
        <f>'実質公債費比率（分子）の構造'!M$48</f>
        <v>45</v>
      </c>
      <c r="I46" s="176"/>
      <c r="J46" s="176"/>
      <c r="K46" s="176">
        <f>'実質公債費比率（分子）の構造'!N$48</f>
        <v>51</v>
      </c>
      <c r="L46" s="176"/>
      <c r="M46" s="176"/>
      <c r="N46" s="176">
        <f>'実質公債費比率（分子）の構造'!O$48</f>
        <v>50</v>
      </c>
      <c r="O46" s="176"/>
      <c r="P46" s="176"/>
    </row>
    <row r="47" spans="1:16" x14ac:dyDescent="0.15">
      <c r="A47" s="176" t="s">
        <v>70</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15">
      <c r="A48" s="176" t="s">
        <v>71</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15">
      <c r="A49" s="176" t="s">
        <v>72</v>
      </c>
      <c r="B49" s="176">
        <f>'実質公債費比率（分子）の構造'!K$45</f>
        <v>1004</v>
      </c>
      <c r="C49" s="176"/>
      <c r="D49" s="176"/>
      <c r="E49" s="176">
        <f>'実質公債費比率（分子）の構造'!L$45</f>
        <v>1111</v>
      </c>
      <c r="F49" s="176"/>
      <c r="G49" s="176"/>
      <c r="H49" s="176">
        <f>'実質公債費比率（分子）の構造'!M$45</f>
        <v>1091</v>
      </c>
      <c r="I49" s="176"/>
      <c r="J49" s="176"/>
      <c r="K49" s="176">
        <f>'実質公債費比率（分子）の構造'!N$45</f>
        <v>957</v>
      </c>
      <c r="L49" s="176"/>
      <c r="M49" s="176"/>
      <c r="N49" s="176">
        <f>'実質公債費比率（分子）の構造'!O$45</f>
        <v>846</v>
      </c>
      <c r="O49" s="176"/>
      <c r="P49" s="176"/>
    </row>
    <row r="50" spans="1:16" x14ac:dyDescent="0.15">
      <c r="A50" s="176" t="s">
        <v>73</v>
      </c>
      <c r="B50" s="176" t="e">
        <f>NA()</f>
        <v>#N/A</v>
      </c>
      <c r="C50" s="176">
        <f>IF(ISNUMBER('実質公債費比率（分子）の構造'!K$53),'実質公債費比率（分子）の構造'!K$53,NA())</f>
        <v>22</v>
      </c>
      <c r="D50" s="176" t="e">
        <f>NA()</f>
        <v>#N/A</v>
      </c>
      <c r="E50" s="176" t="e">
        <f>NA()</f>
        <v>#N/A</v>
      </c>
      <c r="F50" s="176">
        <f>IF(ISNUMBER('実質公債費比率（分子）の構造'!L$53),'実質公債費比率（分子）の構造'!L$53,NA())</f>
        <v>51</v>
      </c>
      <c r="G50" s="176" t="e">
        <f>NA()</f>
        <v>#N/A</v>
      </c>
      <c r="H50" s="176" t="e">
        <f>NA()</f>
        <v>#N/A</v>
      </c>
      <c r="I50" s="176">
        <f>IF(ISNUMBER('実質公債費比率（分子）の構造'!M$53),'実質公債費比率（分子）の構造'!M$53,NA())</f>
        <v>69</v>
      </c>
      <c r="J50" s="176" t="e">
        <f>NA()</f>
        <v>#N/A</v>
      </c>
      <c r="K50" s="176" t="e">
        <f>NA()</f>
        <v>#N/A</v>
      </c>
      <c r="L50" s="176">
        <f>IF(ISNUMBER('実質公債費比率（分子）の構造'!N$53),'実質公債費比率（分子）の構造'!N$53,NA())</f>
        <v>-6</v>
      </c>
      <c r="M50" s="176" t="e">
        <f>NA()</f>
        <v>#N/A</v>
      </c>
      <c r="N50" s="176" t="e">
        <f>NA()</f>
        <v>#N/A</v>
      </c>
      <c r="O50" s="176">
        <f>IF(ISNUMBER('実質公債費比率（分子）の構造'!O$53),'実質公債費比率（分子）の構造'!O$53,NA())</f>
        <v>-100</v>
      </c>
      <c r="P50" s="176" t="e">
        <f>NA()</f>
        <v>#N/A</v>
      </c>
    </row>
    <row r="53" spans="1:16" x14ac:dyDescent="0.15">
      <c r="A53" s="144" t="s">
        <v>74</v>
      </c>
    </row>
    <row r="54" spans="1:16" x14ac:dyDescent="0.15">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15">
      <c r="A55" s="175"/>
      <c r="B55" s="175" t="s">
        <v>75</v>
      </c>
      <c r="C55" s="175"/>
      <c r="D55" s="175" t="s">
        <v>76</v>
      </c>
      <c r="E55" s="175" t="s">
        <v>75</v>
      </c>
      <c r="F55" s="175"/>
      <c r="G55" s="175" t="s">
        <v>76</v>
      </c>
      <c r="H55" s="175" t="s">
        <v>75</v>
      </c>
      <c r="I55" s="175"/>
      <c r="J55" s="175" t="s">
        <v>76</v>
      </c>
      <c r="K55" s="175" t="s">
        <v>75</v>
      </c>
      <c r="L55" s="175"/>
      <c r="M55" s="175" t="s">
        <v>76</v>
      </c>
      <c r="N55" s="175" t="s">
        <v>75</v>
      </c>
      <c r="O55" s="175"/>
      <c r="P55" s="175" t="s">
        <v>76</v>
      </c>
    </row>
    <row r="56" spans="1:16" x14ac:dyDescent="0.15">
      <c r="A56" s="175" t="s">
        <v>45</v>
      </c>
      <c r="B56" s="175"/>
      <c r="C56" s="175"/>
      <c r="D56" s="175">
        <f>'将来負担比率（分子）の構造'!I$52</f>
        <v>8289</v>
      </c>
      <c r="E56" s="175"/>
      <c r="F56" s="175"/>
      <c r="G56" s="175">
        <f>'将来負担比率（分子）の構造'!J$52</f>
        <v>7603</v>
      </c>
      <c r="H56" s="175"/>
      <c r="I56" s="175"/>
      <c r="J56" s="175">
        <f>'将来負担比率（分子）の構造'!K$52</f>
        <v>7230</v>
      </c>
      <c r="K56" s="175"/>
      <c r="L56" s="175"/>
      <c r="M56" s="175">
        <f>'将来負担比率（分子）の構造'!L$52</f>
        <v>6957</v>
      </c>
      <c r="N56" s="175"/>
      <c r="O56" s="175"/>
      <c r="P56" s="175">
        <f>'将来負担比率（分子）の構造'!M$52</f>
        <v>6670</v>
      </c>
    </row>
    <row r="57" spans="1:16" x14ac:dyDescent="0.15">
      <c r="A57" s="175" t="s">
        <v>44</v>
      </c>
      <c r="B57" s="175"/>
      <c r="C57" s="175"/>
      <c r="D57" s="175">
        <f>'将来負担比率（分子）の構造'!I$51</f>
        <v>77</v>
      </c>
      <c r="E57" s="175"/>
      <c r="F57" s="175"/>
      <c r="G57" s="175">
        <f>'将来負担比率（分子）の構造'!J$51</f>
        <v>62</v>
      </c>
      <c r="H57" s="175"/>
      <c r="I57" s="175"/>
      <c r="J57" s="175">
        <f>'将来負担比率（分子）の構造'!K$51</f>
        <v>52</v>
      </c>
      <c r="K57" s="175"/>
      <c r="L57" s="175"/>
      <c r="M57" s="175">
        <f>'将来負担比率（分子）の構造'!L$51</f>
        <v>32</v>
      </c>
      <c r="N57" s="175"/>
      <c r="O57" s="175"/>
      <c r="P57" s="175">
        <f>'将来負担比率（分子）の構造'!M$51</f>
        <v>14</v>
      </c>
    </row>
    <row r="58" spans="1:16" x14ac:dyDescent="0.15">
      <c r="A58" s="175" t="s">
        <v>43</v>
      </c>
      <c r="B58" s="175"/>
      <c r="C58" s="175"/>
      <c r="D58" s="175">
        <f>'将来負担比率（分子）の構造'!I$50</f>
        <v>4879</v>
      </c>
      <c r="E58" s="175"/>
      <c r="F58" s="175"/>
      <c r="G58" s="175">
        <f>'将来負担比率（分子）の構造'!J$50</f>
        <v>4623</v>
      </c>
      <c r="H58" s="175"/>
      <c r="I58" s="175"/>
      <c r="J58" s="175">
        <f>'将来負担比率（分子）の構造'!K$50</f>
        <v>4154</v>
      </c>
      <c r="K58" s="175"/>
      <c r="L58" s="175"/>
      <c r="M58" s="175">
        <f>'将来負担比率（分子）の構造'!L$50</f>
        <v>3728</v>
      </c>
      <c r="N58" s="175"/>
      <c r="O58" s="175"/>
      <c r="P58" s="175">
        <f>'将来負担比率（分子）の構造'!M$50</f>
        <v>4001</v>
      </c>
    </row>
    <row r="59" spans="1:16" x14ac:dyDescent="0.15">
      <c r="A59" s="175" t="s">
        <v>41</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15">
      <c r="A60" s="175" t="s">
        <v>40</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15">
      <c r="A61" s="175" t="s">
        <v>38</v>
      </c>
      <c r="B61" s="175" t="str">
        <f>'将来負担比率（分子）の構造'!I$46</f>
        <v>-</v>
      </c>
      <c r="C61" s="175"/>
      <c r="D61" s="175"/>
      <c r="E61" s="175" t="str">
        <f>'将来負担比率（分子）の構造'!J$46</f>
        <v>-</v>
      </c>
      <c r="F61" s="175"/>
      <c r="G61" s="175"/>
      <c r="H61" s="175" t="str">
        <f>'将来負担比率（分子）の構造'!K$46</f>
        <v>-</v>
      </c>
      <c r="I61" s="175"/>
      <c r="J61" s="175"/>
      <c r="K61" s="175" t="str">
        <f>'将来負担比率（分子）の構造'!L$46</f>
        <v>-</v>
      </c>
      <c r="L61" s="175"/>
      <c r="M61" s="175"/>
      <c r="N61" s="175" t="str">
        <f>'将来負担比率（分子）の構造'!M$46</f>
        <v>-</v>
      </c>
      <c r="O61" s="175"/>
      <c r="P61" s="175"/>
    </row>
    <row r="62" spans="1:16" x14ac:dyDescent="0.15">
      <c r="A62" s="175" t="s">
        <v>37</v>
      </c>
      <c r="B62" s="175">
        <f>'将来負担比率（分子）の構造'!I$45</f>
        <v>1103</v>
      </c>
      <c r="C62" s="175"/>
      <c r="D62" s="175"/>
      <c r="E62" s="175">
        <f>'将来負担比率（分子）の構造'!J$45</f>
        <v>1017</v>
      </c>
      <c r="F62" s="175"/>
      <c r="G62" s="175"/>
      <c r="H62" s="175">
        <f>'将来負担比率（分子）の構造'!K$45</f>
        <v>922</v>
      </c>
      <c r="I62" s="175"/>
      <c r="J62" s="175"/>
      <c r="K62" s="175">
        <f>'将来負担比率（分子）の構造'!L$45</f>
        <v>1024</v>
      </c>
      <c r="L62" s="175"/>
      <c r="M62" s="175"/>
      <c r="N62" s="175">
        <f>'将来負担比率（分子）の構造'!M$45</f>
        <v>1000</v>
      </c>
      <c r="O62" s="175"/>
      <c r="P62" s="175"/>
    </row>
    <row r="63" spans="1:16" x14ac:dyDescent="0.15">
      <c r="A63" s="175" t="s">
        <v>36</v>
      </c>
      <c r="B63" s="175">
        <f>'将来負担比率（分子）の構造'!I$44</f>
        <v>176</v>
      </c>
      <c r="C63" s="175"/>
      <c r="D63" s="175"/>
      <c r="E63" s="175">
        <f>'将来負担比率（分子）の構造'!J$44</f>
        <v>239</v>
      </c>
      <c r="F63" s="175"/>
      <c r="G63" s="175"/>
      <c r="H63" s="175">
        <f>'将来負担比率（分子）の構造'!K$44</f>
        <v>233</v>
      </c>
      <c r="I63" s="175"/>
      <c r="J63" s="175"/>
      <c r="K63" s="175">
        <f>'将来負担比率（分子）の構造'!L$44</f>
        <v>240</v>
      </c>
      <c r="L63" s="175"/>
      <c r="M63" s="175"/>
      <c r="N63" s="175">
        <f>'将来負担比率（分子）の構造'!M$44</f>
        <v>228</v>
      </c>
      <c r="O63" s="175"/>
      <c r="P63" s="175"/>
    </row>
    <row r="64" spans="1:16" x14ac:dyDescent="0.15">
      <c r="A64" s="175" t="s">
        <v>35</v>
      </c>
      <c r="B64" s="175">
        <f>'将来負担比率（分子）の構造'!I$43</f>
        <v>504</v>
      </c>
      <c r="C64" s="175"/>
      <c r="D64" s="175"/>
      <c r="E64" s="175">
        <f>'将来負担比率（分子）の構造'!J$43</f>
        <v>503</v>
      </c>
      <c r="F64" s="175"/>
      <c r="G64" s="175"/>
      <c r="H64" s="175">
        <f>'将来負担比率（分子）の構造'!K$43</f>
        <v>458</v>
      </c>
      <c r="I64" s="175"/>
      <c r="J64" s="175"/>
      <c r="K64" s="175">
        <f>'将来負担比率（分子）の構造'!L$43</f>
        <v>449</v>
      </c>
      <c r="L64" s="175"/>
      <c r="M64" s="175"/>
      <c r="N64" s="175">
        <f>'将来負担比率（分子）の構造'!M$43</f>
        <v>595</v>
      </c>
      <c r="O64" s="175"/>
      <c r="P64" s="175"/>
    </row>
    <row r="65" spans="1:16" x14ac:dyDescent="0.15">
      <c r="A65" s="175" t="s">
        <v>34</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15">
      <c r="A66" s="175" t="s">
        <v>33</v>
      </c>
      <c r="B66" s="175">
        <f>'将来負担比率（分子）の構造'!I$41</f>
        <v>8538</v>
      </c>
      <c r="C66" s="175"/>
      <c r="D66" s="175"/>
      <c r="E66" s="175">
        <f>'将来負担比率（分子）の構造'!J$41</f>
        <v>7876</v>
      </c>
      <c r="F66" s="175"/>
      <c r="G66" s="175"/>
      <c r="H66" s="175">
        <f>'将来負担比率（分子）の構造'!K$41</f>
        <v>7098</v>
      </c>
      <c r="I66" s="175"/>
      <c r="J66" s="175"/>
      <c r="K66" s="175">
        <f>'将来負担比率（分子）の構造'!L$41</f>
        <v>5966</v>
      </c>
      <c r="L66" s="175"/>
      <c r="M66" s="175"/>
      <c r="N66" s="175">
        <f>'将来負担比率（分子）の構造'!M$41</f>
        <v>5588</v>
      </c>
      <c r="O66" s="175"/>
      <c r="P66" s="175"/>
    </row>
    <row r="67" spans="1:16" x14ac:dyDescent="0.15">
      <c r="A67" s="175" t="s">
        <v>77</v>
      </c>
      <c r="B67" s="175" t="e">
        <f>NA()</f>
        <v>#N/A</v>
      </c>
      <c r="C67" s="175">
        <f>IF(ISNUMBER('将来負担比率（分子）の構造'!I$53), IF('将来負担比率（分子）の構造'!I$53 &lt; 0, 0, '将来負担比率（分子）の構造'!I$53), NA())</f>
        <v>0</v>
      </c>
      <c r="D67" s="175" t="e">
        <f>NA()</f>
        <v>#N/A</v>
      </c>
      <c r="E67" s="175" t="e">
        <f>NA()</f>
        <v>#N/A</v>
      </c>
      <c r="F67" s="175">
        <f>IF(ISNUMBER('将来負担比率（分子）の構造'!J$53), IF('将来負担比率（分子）の構造'!J$53 &lt; 0, 0, '将来負担比率（分子）の構造'!J$53), NA())</f>
        <v>0</v>
      </c>
      <c r="G67" s="175" t="e">
        <f>NA()</f>
        <v>#N/A</v>
      </c>
      <c r="H67" s="175" t="e">
        <f>NA()</f>
        <v>#N/A</v>
      </c>
      <c r="I67" s="175">
        <f>IF(ISNUMBER('将来負担比率（分子）の構造'!K$53), IF('将来負担比率（分子）の構造'!K$53 &lt; 0, 0, '将来負担比率（分子）の構造'!K$53), NA())</f>
        <v>0</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15">
      <c r="A70" s="177" t="s">
        <v>78</v>
      </c>
      <c r="B70" s="177"/>
      <c r="C70" s="177"/>
      <c r="D70" s="177"/>
      <c r="E70" s="177"/>
      <c r="F70" s="177"/>
    </row>
    <row r="71" spans="1:16" x14ac:dyDescent="0.15">
      <c r="A71" s="178"/>
      <c r="B71" s="178" t="str">
        <f>基金残高に係る経年分析!F54</f>
        <v>R02</v>
      </c>
      <c r="C71" s="178" t="str">
        <f>基金残高に係る経年分析!G54</f>
        <v>R03</v>
      </c>
      <c r="D71" s="178" t="str">
        <f>基金残高に係る経年分析!H54</f>
        <v>R04</v>
      </c>
    </row>
    <row r="72" spans="1:16" x14ac:dyDescent="0.15">
      <c r="A72" s="178" t="s">
        <v>79</v>
      </c>
      <c r="B72" s="179">
        <f>基金残高に係る経年分析!F55</f>
        <v>918</v>
      </c>
      <c r="C72" s="179">
        <f>基金残高に係る経年分析!G55</f>
        <v>903</v>
      </c>
      <c r="D72" s="179">
        <f>基金残高に係る経年分析!H55</f>
        <v>900</v>
      </c>
    </row>
    <row r="73" spans="1:16" x14ac:dyDescent="0.15">
      <c r="A73" s="178" t="s">
        <v>80</v>
      </c>
      <c r="B73" s="179">
        <f>基金残高に係る経年分析!F56</f>
        <v>1700</v>
      </c>
      <c r="C73" s="179">
        <f>基金残高に係る経年分析!G56</f>
        <v>1000</v>
      </c>
      <c r="D73" s="179">
        <f>基金残高に係る経年分析!H56</f>
        <v>1224</v>
      </c>
    </row>
    <row r="74" spans="1:16" x14ac:dyDescent="0.15">
      <c r="A74" s="178" t="s">
        <v>81</v>
      </c>
      <c r="B74" s="179">
        <f>基金残高に係る経年分析!F57</f>
        <v>2708</v>
      </c>
      <c r="C74" s="179">
        <f>基金残高に係る経年分析!G57</f>
        <v>2836</v>
      </c>
      <c r="D74" s="179">
        <f>基金残高に係る経年分析!H57</f>
        <v>3024</v>
      </c>
    </row>
  </sheetData>
  <sheetProtection algorithmName="SHA-512" hashValue="DZa+nA2hIw4EhIijLG79KedquqeQGV3pQAYKxO9g8anYU9XtNCe0p/8MM1vlJuCNJvuUni4LLvKY+xq4INpKug==" saltValue="oDDbzgvlRU5GlBT3Rr/7x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1" width="1.625" style="214" customWidth="1"/>
    <col min="2" max="2" width="2.375" style="214" customWidth="1"/>
    <col min="3" max="16" width="2.625" style="214" customWidth="1"/>
    <col min="17" max="17" width="2.375" style="214" customWidth="1"/>
    <col min="18" max="95" width="1.625" style="214" customWidth="1"/>
    <col min="96" max="133" width="1.625" style="226" customWidth="1"/>
    <col min="134" max="143" width="1.625" style="214" customWidth="1"/>
    <col min="144" max="16384" width="0" style="214" hidden="1"/>
  </cols>
  <sheetData>
    <row r="1" spans="2:143" ht="22.5" customHeight="1" thickBot="1" x14ac:dyDescent="0.2">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8" t="s">
        <v>217</v>
      </c>
      <c r="DI1" s="719"/>
      <c r="DJ1" s="719"/>
      <c r="DK1" s="719"/>
      <c r="DL1" s="719"/>
      <c r="DM1" s="719"/>
      <c r="DN1" s="720"/>
      <c r="DO1" s="214"/>
      <c r="DP1" s="718" t="s">
        <v>218</v>
      </c>
      <c r="DQ1" s="719"/>
      <c r="DR1" s="719"/>
      <c r="DS1" s="719"/>
      <c r="DT1" s="719"/>
      <c r="DU1" s="719"/>
      <c r="DV1" s="719"/>
      <c r="DW1" s="719"/>
      <c r="DX1" s="719"/>
      <c r="DY1" s="719"/>
      <c r="DZ1" s="719"/>
      <c r="EA1" s="719"/>
      <c r="EB1" s="719"/>
      <c r="EC1" s="720"/>
      <c r="ED1" s="213"/>
      <c r="EE1" s="213"/>
      <c r="EF1" s="213"/>
      <c r="EG1" s="213"/>
      <c r="EH1" s="213"/>
      <c r="EI1" s="213"/>
      <c r="EJ1" s="213"/>
      <c r="EK1" s="213"/>
      <c r="EL1" s="213"/>
      <c r="EM1" s="213"/>
    </row>
    <row r="2" spans="2:143" ht="22.5" customHeight="1" x14ac:dyDescent="0.15">
      <c r="B2" s="215" t="s">
        <v>219</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15">
      <c r="B3" s="679" t="s">
        <v>220</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221</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222</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15">
      <c r="B4" s="679" t="s">
        <v>1</v>
      </c>
      <c r="C4" s="680"/>
      <c r="D4" s="680"/>
      <c r="E4" s="680"/>
      <c r="F4" s="680"/>
      <c r="G4" s="680"/>
      <c r="H4" s="680"/>
      <c r="I4" s="680"/>
      <c r="J4" s="680"/>
      <c r="K4" s="680"/>
      <c r="L4" s="680"/>
      <c r="M4" s="680"/>
      <c r="N4" s="680"/>
      <c r="O4" s="680"/>
      <c r="P4" s="680"/>
      <c r="Q4" s="681"/>
      <c r="R4" s="679" t="s">
        <v>223</v>
      </c>
      <c r="S4" s="680"/>
      <c r="T4" s="680"/>
      <c r="U4" s="680"/>
      <c r="V4" s="680"/>
      <c r="W4" s="680"/>
      <c r="X4" s="680"/>
      <c r="Y4" s="681"/>
      <c r="Z4" s="679" t="s">
        <v>224</v>
      </c>
      <c r="AA4" s="680"/>
      <c r="AB4" s="680"/>
      <c r="AC4" s="681"/>
      <c r="AD4" s="679" t="s">
        <v>225</v>
      </c>
      <c r="AE4" s="680"/>
      <c r="AF4" s="680"/>
      <c r="AG4" s="680"/>
      <c r="AH4" s="680"/>
      <c r="AI4" s="680"/>
      <c r="AJ4" s="680"/>
      <c r="AK4" s="681"/>
      <c r="AL4" s="679" t="s">
        <v>224</v>
      </c>
      <c r="AM4" s="680"/>
      <c r="AN4" s="680"/>
      <c r="AO4" s="681"/>
      <c r="AP4" s="715" t="s">
        <v>226</v>
      </c>
      <c r="AQ4" s="715"/>
      <c r="AR4" s="715"/>
      <c r="AS4" s="715"/>
      <c r="AT4" s="715"/>
      <c r="AU4" s="715"/>
      <c r="AV4" s="715"/>
      <c r="AW4" s="715"/>
      <c r="AX4" s="715"/>
      <c r="AY4" s="715"/>
      <c r="AZ4" s="715"/>
      <c r="BA4" s="715"/>
      <c r="BB4" s="715"/>
      <c r="BC4" s="715"/>
      <c r="BD4" s="715"/>
      <c r="BE4" s="715"/>
      <c r="BF4" s="715"/>
      <c r="BG4" s="715" t="s">
        <v>227</v>
      </c>
      <c r="BH4" s="715"/>
      <c r="BI4" s="715"/>
      <c r="BJ4" s="715"/>
      <c r="BK4" s="715"/>
      <c r="BL4" s="715"/>
      <c r="BM4" s="715"/>
      <c r="BN4" s="715"/>
      <c r="BO4" s="715" t="s">
        <v>224</v>
      </c>
      <c r="BP4" s="715"/>
      <c r="BQ4" s="715"/>
      <c r="BR4" s="715"/>
      <c r="BS4" s="715" t="s">
        <v>228</v>
      </c>
      <c r="BT4" s="715"/>
      <c r="BU4" s="715"/>
      <c r="BV4" s="715"/>
      <c r="BW4" s="715"/>
      <c r="BX4" s="715"/>
      <c r="BY4" s="715"/>
      <c r="BZ4" s="715"/>
      <c r="CA4" s="715"/>
      <c r="CB4" s="715"/>
      <c r="CD4" s="679" t="s">
        <v>229</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15">
      <c r="B5" s="676" t="s">
        <v>230</v>
      </c>
      <c r="C5" s="677"/>
      <c r="D5" s="677"/>
      <c r="E5" s="677"/>
      <c r="F5" s="677"/>
      <c r="G5" s="677"/>
      <c r="H5" s="677"/>
      <c r="I5" s="677"/>
      <c r="J5" s="677"/>
      <c r="K5" s="677"/>
      <c r="L5" s="677"/>
      <c r="M5" s="677"/>
      <c r="N5" s="677"/>
      <c r="O5" s="677"/>
      <c r="P5" s="677"/>
      <c r="Q5" s="678"/>
      <c r="R5" s="673">
        <v>581316</v>
      </c>
      <c r="S5" s="674"/>
      <c r="T5" s="674"/>
      <c r="U5" s="674"/>
      <c r="V5" s="674"/>
      <c r="W5" s="674"/>
      <c r="X5" s="674"/>
      <c r="Y5" s="702"/>
      <c r="Z5" s="716">
        <v>8</v>
      </c>
      <c r="AA5" s="716"/>
      <c r="AB5" s="716"/>
      <c r="AC5" s="716"/>
      <c r="AD5" s="717">
        <v>581316</v>
      </c>
      <c r="AE5" s="717"/>
      <c r="AF5" s="717"/>
      <c r="AG5" s="717"/>
      <c r="AH5" s="717"/>
      <c r="AI5" s="717"/>
      <c r="AJ5" s="717"/>
      <c r="AK5" s="717"/>
      <c r="AL5" s="703">
        <v>13.1</v>
      </c>
      <c r="AM5" s="686"/>
      <c r="AN5" s="686"/>
      <c r="AO5" s="704"/>
      <c r="AP5" s="676" t="s">
        <v>231</v>
      </c>
      <c r="AQ5" s="677"/>
      <c r="AR5" s="677"/>
      <c r="AS5" s="677"/>
      <c r="AT5" s="677"/>
      <c r="AU5" s="677"/>
      <c r="AV5" s="677"/>
      <c r="AW5" s="677"/>
      <c r="AX5" s="677"/>
      <c r="AY5" s="677"/>
      <c r="AZ5" s="677"/>
      <c r="BA5" s="677"/>
      <c r="BB5" s="677"/>
      <c r="BC5" s="677"/>
      <c r="BD5" s="677"/>
      <c r="BE5" s="677"/>
      <c r="BF5" s="678"/>
      <c r="BG5" s="621">
        <v>581316</v>
      </c>
      <c r="BH5" s="622"/>
      <c r="BI5" s="622"/>
      <c r="BJ5" s="622"/>
      <c r="BK5" s="622"/>
      <c r="BL5" s="622"/>
      <c r="BM5" s="622"/>
      <c r="BN5" s="623"/>
      <c r="BO5" s="663">
        <v>100</v>
      </c>
      <c r="BP5" s="663"/>
      <c r="BQ5" s="663"/>
      <c r="BR5" s="663"/>
      <c r="BS5" s="664" t="s">
        <v>232</v>
      </c>
      <c r="BT5" s="664"/>
      <c r="BU5" s="664"/>
      <c r="BV5" s="664"/>
      <c r="BW5" s="664"/>
      <c r="BX5" s="664"/>
      <c r="BY5" s="664"/>
      <c r="BZ5" s="664"/>
      <c r="CA5" s="664"/>
      <c r="CB5" s="698"/>
      <c r="CD5" s="679" t="s">
        <v>226</v>
      </c>
      <c r="CE5" s="680"/>
      <c r="CF5" s="680"/>
      <c r="CG5" s="680"/>
      <c r="CH5" s="680"/>
      <c r="CI5" s="680"/>
      <c r="CJ5" s="680"/>
      <c r="CK5" s="680"/>
      <c r="CL5" s="680"/>
      <c r="CM5" s="680"/>
      <c r="CN5" s="680"/>
      <c r="CO5" s="680"/>
      <c r="CP5" s="680"/>
      <c r="CQ5" s="681"/>
      <c r="CR5" s="679" t="s">
        <v>233</v>
      </c>
      <c r="CS5" s="680"/>
      <c r="CT5" s="680"/>
      <c r="CU5" s="680"/>
      <c r="CV5" s="680"/>
      <c r="CW5" s="680"/>
      <c r="CX5" s="680"/>
      <c r="CY5" s="681"/>
      <c r="CZ5" s="679" t="s">
        <v>224</v>
      </c>
      <c r="DA5" s="680"/>
      <c r="DB5" s="680"/>
      <c r="DC5" s="681"/>
      <c r="DD5" s="679" t="s">
        <v>234</v>
      </c>
      <c r="DE5" s="680"/>
      <c r="DF5" s="680"/>
      <c r="DG5" s="680"/>
      <c r="DH5" s="680"/>
      <c r="DI5" s="680"/>
      <c r="DJ5" s="680"/>
      <c r="DK5" s="680"/>
      <c r="DL5" s="680"/>
      <c r="DM5" s="680"/>
      <c r="DN5" s="680"/>
      <c r="DO5" s="680"/>
      <c r="DP5" s="681"/>
      <c r="DQ5" s="679" t="s">
        <v>235</v>
      </c>
      <c r="DR5" s="680"/>
      <c r="DS5" s="680"/>
      <c r="DT5" s="680"/>
      <c r="DU5" s="680"/>
      <c r="DV5" s="680"/>
      <c r="DW5" s="680"/>
      <c r="DX5" s="680"/>
      <c r="DY5" s="680"/>
      <c r="DZ5" s="680"/>
      <c r="EA5" s="680"/>
      <c r="EB5" s="680"/>
      <c r="EC5" s="681"/>
    </row>
    <row r="6" spans="2:143" ht="11.25" customHeight="1" x14ac:dyDescent="0.15">
      <c r="B6" s="618" t="s">
        <v>236</v>
      </c>
      <c r="C6" s="619"/>
      <c r="D6" s="619"/>
      <c r="E6" s="619"/>
      <c r="F6" s="619"/>
      <c r="G6" s="619"/>
      <c r="H6" s="619"/>
      <c r="I6" s="619"/>
      <c r="J6" s="619"/>
      <c r="K6" s="619"/>
      <c r="L6" s="619"/>
      <c r="M6" s="619"/>
      <c r="N6" s="619"/>
      <c r="O6" s="619"/>
      <c r="P6" s="619"/>
      <c r="Q6" s="620"/>
      <c r="R6" s="621">
        <v>189629</v>
      </c>
      <c r="S6" s="622"/>
      <c r="T6" s="622"/>
      <c r="U6" s="622"/>
      <c r="V6" s="622"/>
      <c r="W6" s="622"/>
      <c r="X6" s="622"/>
      <c r="Y6" s="623"/>
      <c r="Z6" s="663">
        <v>2.6</v>
      </c>
      <c r="AA6" s="663"/>
      <c r="AB6" s="663"/>
      <c r="AC6" s="663"/>
      <c r="AD6" s="664">
        <v>189629</v>
      </c>
      <c r="AE6" s="664"/>
      <c r="AF6" s="664"/>
      <c r="AG6" s="664"/>
      <c r="AH6" s="664"/>
      <c r="AI6" s="664"/>
      <c r="AJ6" s="664"/>
      <c r="AK6" s="664"/>
      <c r="AL6" s="624">
        <v>4.3</v>
      </c>
      <c r="AM6" s="625"/>
      <c r="AN6" s="625"/>
      <c r="AO6" s="665"/>
      <c r="AP6" s="618" t="s">
        <v>237</v>
      </c>
      <c r="AQ6" s="619"/>
      <c r="AR6" s="619"/>
      <c r="AS6" s="619"/>
      <c r="AT6" s="619"/>
      <c r="AU6" s="619"/>
      <c r="AV6" s="619"/>
      <c r="AW6" s="619"/>
      <c r="AX6" s="619"/>
      <c r="AY6" s="619"/>
      <c r="AZ6" s="619"/>
      <c r="BA6" s="619"/>
      <c r="BB6" s="619"/>
      <c r="BC6" s="619"/>
      <c r="BD6" s="619"/>
      <c r="BE6" s="619"/>
      <c r="BF6" s="620"/>
      <c r="BG6" s="621">
        <v>581316</v>
      </c>
      <c r="BH6" s="622"/>
      <c r="BI6" s="622"/>
      <c r="BJ6" s="622"/>
      <c r="BK6" s="622"/>
      <c r="BL6" s="622"/>
      <c r="BM6" s="622"/>
      <c r="BN6" s="623"/>
      <c r="BO6" s="663">
        <v>100</v>
      </c>
      <c r="BP6" s="663"/>
      <c r="BQ6" s="663"/>
      <c r="BR6" s="663"/>
      <c r="BS6" s="664" t="s">
        <v>232</v>
      </c>
      <c r="BT6" s="664"/>
      <c r="BU6" s="664"/>
      <c r="BV6" s="664"/>
      <c r="BW6" s="664"/>
      <c r="BX6" s="664"/>
      <c r="BY6" s="664"/>
      <c r="BZ6" s="664"/>
      <c r="CA6" s="664"/>
      <c r="CB6" s="698"/>
      <c r="CD6" s="676" t="s">
        <v>238</v>
      </c>
      <c r="CE6" s="677"/>
      <c r="CF6" s="677"/>
      <c r="CG6" s="677"/>
      <c r="CH6" s="677"/>
      <c r="CI6" s="677"/>
      <c r="CJ6" s="677"/>
      <c r="CK6" s="677"/>
      <c r="CL6" s="677"/>
      <c r="CM6" s="677"/>
      <c r="CN6" s="677"/>
      <c r="CO6" s="677"/>
      <c r="CP6" s="677"/>
      <c r="CQ6" s="678"/>
      <c r="CR6" s="621">
        <v>55741</v>
      </c>
      <c r="CS6" s="622"/>
      <c r="CT6" s="622"/>
      <c r="CU6" s="622"/>
      <c r="CV6" s="622"/>
      <c r="CW6" s="622"/>
      <c r="CX6" s="622"/>
      <c r="CY6" s="623"/>
      <c r="CZ6" s="703">
        <v>0.8</v>
      </c>
      <c r="DA6" s="686"/>
      <c r="DB6" s="686"/>
      <c r="DC6" s="705"/>
      <c r="DD6" s="627" t="s">
        <v>131</v>
      </c>
      <c r="DE6" s="622"/>
      <c r="DF6" s="622"/>
      <c r="DG6" s="622"/>
      <c r="DH6" s="622"/>
      <c r="DI6" s="622"/>
      <c r="DJ6" s="622"/>
      <c r="DK6" s="622"/>
      <c r="DL6" s="622"/>
      <c r="DM6" s="622"/>
      <c r="DN6" s="622"/>
      <c r="DO6" s="622"/>
      <c r="DP6" s="623"/>
      <c r="DQ6" s="627">
        <v>55741</v>
      </c>
      <c r="DR6" s="622"/>
      <c r="DS6" s="622"/>
      <c r="DT6" s="622"/>
      <c r="DU6" s="622"/>
      <c r="DV6" s="622"/>
      <c r="DW6" s="622"/>
      <c r="DX6" s="622"/>
      <c r="DY6" s="622"/>
      <c r="DZ6" s="622"/>
      <c r="EA6" s="622"/>
      <c r="EB6" s="622"/>
      <c r="EC6" s="662"/>
    </row>
    <row r="7" spans="2:143" ht="11.25" customHeight="1" x14ac:dyDescent="0.15">
      <c r="B7" s="618" t="s">
        <v>239</v>
      </c>
      <c r="C7" s="619"/>
      <c r="D7" s="619"/>
      <c r="E7" s="619"/>
      <c r="F7" s="619"/>
      <c r="G7" s="619"/>
      <c r="H7" s="619"/>
      <c r="I7" s="619"/>
      <c r="J7" s="619"/>
      <c r="K7" s="619"/>
      <c r="L7" s="619"/>
      <c r="M7" s="619"/>
      <c r="N7" s="619"/>
      <c r="O7" s="619"/>
      <c r="P7" s="619"/>
      <c r="Q7" s="620"/>
      <c r="R7" s="621">
        <v>431</v>
      </c>
      <c r="S7" s="622"/>
      <c r="T7" s="622"/>
      <c r="U7" s="622"/>
      <c r="V7" s="622"/>
      <c r="W7" s="622"/>
      <c r="X7" s="622"/>
      <c r="Y7" s="623"/>
      <c r="Z7" s="663">
        <v>0</v>
      </c>
      <c r="AA7" s="663"/>
      <c r="AB7" s="663"/>
      <c r="AC7" s="663"/>
      <c r="AD7" s="664">
        <v>431</v>
      </c>
      <c r="AE7" s="664"/>
      <c r="AF7" s="664"/>
      <c r="AG7" s="664"/>
      <c r="AH7" s="664"/>
      <c r="AI7" s="664"/>
      <c r="AJ7" s="664"/>
      <c r="AK7" s="664"/>
      <c r="AL7" s="624">
        <v>0</v>
      </c>
      <c r="AM7" s="625"/>
      <c r="AN7" s="625"/>
      <c r="AO7" s="665"/>
      <c r="AP7" s="618" t="s">
        <v>240</v>
      </c>
      <c r="AQ7" s="619"/>
      <c r="AR7" s="619"/>
      <c r="AS7" s="619"/>
      <c r="AT7" s="619"/>
      <c r="AU7" s="619"/>
      <c r="AV7" s="619"/>
      <c r="AW7" s="619"/>
      <c r="AX7" s="619"/>
      <c r="AY7" s="619"/>
      <c r="AZ7" s="619"/>
      <c r="BA7" s="619"/>
      <c r="BB7" s="619"/>
      <c r="BC7" s="619"/>
      <c r="BD7" s="619"/>
      <c r="BE7" s="619"/>
      <c r="BF7" s="620"/>
      <c r="BG7" s="621">
        <v>187863</v>
      </c>
      <c r="BH7" s="622"/>
      <c r="BI7" s="622"/>
      <c r="BJ7" s="622"/>
      <c r="BK7" s="622"/>
      <c r="BL7" s="622"/>
      <c r="BM7" s="622"/>
      <c r="BN7" s="623"/>
      <c r="BO7" s="663">
        <v>32.299999999999997</v>
      </c>
      <c r="BP7" s="663"/>
      <c r="BQ7" s="663"/>
      <c r="BR7" s="663"/>
      <c r="BS7" s="664" t="s">
        <v>131</v>
      </c>
      <c r="BT7" s="664"/>
      <c r="BU7" s="664"/>
      <c r="BV7" s="664"/>
      <c r="BW7" s="664"/>
      <c r="BX7" s="664"/>
      <c r="BY7" s="664"/>
      <c r="BZ7" s="664"/>
      <c r="CA7" s="664"/>
      <c r="CB7" s="698"/>
      <c r="CD7" s="618" t="s">
        <v>241</v>
      </c>
      <c r="CE7" s="619"/>
      <c r="CF7" s="619"/>
      <c r="CG7" s="619"/>
      <c r="CH7" s="619"/>
      <c r="CI7" s="619"/>
      <c r="CJ7" s="619"/>
      <c r="CK7" s="619"/>
      <c r="CL7" s="619"/>
      <c r="CM7" s="619"/>
      <c r="CN7" s="619"/>
      <c r="CO7" s="619"/>
      <c r="CP7" s="619"/>
      <c r="CQ7" s="620"/>
      <c r="CR7" s="621">
        <v>1397674</v>
      </c>
      <c r="CS7" s="622"/>
      <c r="CT7" s="622"/>
      <c r="CU7" s="622"/>
      <c r="CV7" s="622"/>
      <c r="CW7" s="622"/>
      <c r="CX7" s="622"/>
      <c r="CY7" s="623"/>
      <c r="CZ7" s="663">
        <v>20.6</v>
      </c>
      <c r="DA7" s="663"/>
      <c r="DB7" s="663"/>
      <c r="DC7" s="663"/>
      <c r="DD7" s="627">
        <v>117938</v>
      </c>
      <c r="DE7" s="622"/>
      <c r="DF7" s="622"/>
      <c r="DG7" s="622"/>
      <c r="DH7" s="622"/>
      <c r="DI7" s="622"/>
      <c r="DJ7" s="622"/>
      <c r="DK7" s="622"/>
      <c r="DL7" s="622"/>
      <c r="DM7" s="622"/>
      <c r="DN7" s="622"/>
      <c r="DO7" s="622"/>
      <c r="DP7" s="623"/>
      <c r="DQ7" s="627">
        <v>1286425</v>
      </c>
      <c r="DR7" s="622"/>
      <c r="DS7" s="622"/>
      <c r="DT7" s="622"/>
      <c r="DU7" s="622"/>
      <c r="DV7" s="622"/>
      <c r="DW7" s="622"/>
      <c r="DX7" s="622"/>
      <c r="DY7" s="622"/>
      <c r="DZ7" s="622"/>
      <c r="EA7" s="622"/>
      <c r="EB7" s="622"/>
      <c r="EC7" s="662"/>
    </row>
    <row r="8" spans="2:143" ht="11.25" customHeight="1" x14ac:dyDescent="0.15">
      <c r="B8" s="618" t="s">
        <v>242</v>
      </c>
      <c r="C8" s="619"/>
      <c r="D8" s="619"/>
      <c r="E8" s="619"/>
      <c r="F8" s="619"/>
      <c r="G8" s="619"/>
      <c r="H8" s="619"/>
      <c r="I8" s="619"/>
      <c r="J8" s="619"/>
      <c r="K8" s="619"/>
      <c r="L8" s="619"/>
      <c r="M8" s="619"/>
      <c r="N8" s="619"/>
      <c r="O8" s="619"/>
      <c r="P8" s="619"/>
      <c r="Q8" s="620"/>
      <c r="R8" s="621">
        <v>1627</v>
      </c>
      <c r="S8" s="622"/>
      <c r="T8" s="622"/>
      <c r="U8" s="622"/>
      <c r="V8" s="622"/>
      <c r="W8" s="622"/>
      <c r="X8" s="622"/>
      <c r="Y8" s="623"/>
      <c r="Z8" s="663">
        <v>0</v>
      </c>
      <c r="AA8" s="663"/>
      <c r="AB8" s="663"/>
      <c r="AC8" s="663"/>
      <c r="AD8" s="664">
        <v>1627</v>
      </c>
      <c r="AE8" s="664"/>
      <c r="AF8" s="664"/>
      <c r="AG8" s="664"/>
      <c r="AH8" s="664"/>
      <c r="AI8" s="664"/>
      <c r="AJ8" s="664"/>
      <c r="AK8" s="664"/>
      <c r="AL8" s="624">
        <v>0</v>
      </c>
      <c r="AM8" s="625"/>
      <c r="AN8" s="625"/>
      <c r="AO8" s="665"/>
      <c r="AP8" s="618" t="s">
        <v>243</v>
      </c>
      <c r="AQ8" s="619"/>
      <c r="AR8" s="619"/>
      <c r="AS8" s="619"/>
      <c r="AT8" s="619"/>
      <c r="AU8" s="619"/>
      <c r="AV8" s="619"/>
      <c r="AW8" s="619"/>
      <c r="AX8" s="619"/>
      <c r="AY8" s="619"/>
      <c r="AZ8" s="619"/>
      <c r="BA8" s="619"/>
      <c r="BB8" s="619"/>
      <c r="BC8" s="619"/>
      <c r="BD8" s="619"/>
      <c r="BE8" s="619"/>
      <c r="BF8" s="620"/>
      <c r="BG8" s="621">
        <v>6892</v>
      </c>
      <c r="BH8" s="622"/>
      <c r="BI8" s="622"/>
      <c r="BJ8" s="622"/>
      <c r="BK8" s="622"/>
      <c r="BL8" s="622"/>
      <c r="BM8" s="622"/>
      <c r="BN8" s="623"/>
      <c r="BO8" s="663">
        <v>1.2</v>
      </c>
      <c r="BP8" s="663"/>
      <c r="BQ8" s="663"/>
      <c r="BR8" s="663"/>
      <c r="BS8" s="664" t="s">
        <v>131</v>
      </c>
      <c r="BT8" s="664"/>
      <c r="BU8" s="664"/>
      <c r="BV8" s="664"/>
      <c r="BW8" s="664"/>
      <c r="BX8" s="664"/>
      <c r="BY8" s="664"/>
      <c r="BZ8" s="664"/>
      <c r="CA8" s="664"/>
      <c r="CB8" s="698"/>
      <c r="CD8" s="618" t="s">
        <v>244</v>
      </c>
      <c r="CE8" s="619"/>
      <c r="CF8" s="619"/>
      <c r="CG8" s="619"/>
      <c r="CH8" s="619"/>
      <c r="CI8" s="619"/>
      <c r="CJ8" s="619"/>
      <c r="CK8" s="619"/>
      <c r="CL8" s="619"/>
      <c r="CM8" s="619"/>
      <c r="CN8" s="619"/>
      <c r="CO8" s="619"/>
      <c r="CP8" s="619"/>
      <c r="CQ8" s="620"/>
      <c r="CR8" s="621">
        <v>1481794</v>
      </c>
      <c r="CS8" s="622"/>
      <c r="CT8" s="622"/>
      <c r="CU8" s="622"/>
      <c r="CV8" s="622"/>
      <c r="CW8" s="622"/>
      <c r="CX8" s="622"/>
      <c r="CY8" s="623"/>
      <c r="CZ8" s="663">
        <v>21.8</v>
      </c>
      <c r="DA8" s="663"/>
      <c r="DB8" s="663"/>
      <c r="DC8" s="663"/>
      <c r="DD8" s="627">
        <v>3609</v>
      </c>
      <c r="DE8" s="622"/>
      <c r="DF8" s="622"/>
      <c r="DG8" s="622"/>
      <c r="DH8" s="622"/>
      <c r="DI8" s="622"/>
      <c r="DJ8" s="622"/>
      <c r="DK8" s="622"/>
      <c r="DL8" s="622"/>
      <c r="DM8" s="622"/>
      <c r="DN8" s="622"/>
      <c r="DO8" s="622"/>
      <c r="DP8" s="623"/>
      <c r="DQ8" s="627">
        <v>927528</v>
      </c>
      <c r="DR8" s="622"/>
      <c r="DS8" s="622"/>
      <c r="DT8" s="622"/>
      <c r="DU8" s="622"/>
      <c r="DV8" s="622"/>
      <c r="DW8" s="622"/>
      <c r="DX8" s="622"/>
      <c r="DY8" s="622"/>
      <c r="DZ8" s="622"/>
      <c r="EA8" s="622"/>
      <c r="EB8" s="622"/>
      <c r="EC8" s="662"/>
    </row>
    <row r="9" spans="2:143" ht="11.25" customHeight="1" x14ac:dyDescent="0.15">
      <c r="B9" s="618" t="s">
        <v>245</v>
      </c>
      <c r="C9" s="619"/>
      <c r="D9" s="619"/>
      <c r="E9" s="619"/>
      <c r="F9" s="619"/>
      <c r="G9" s="619"/>
      <c r="H9" s="619"/>
      <c r="I9" s="619"/>
      <c r="J9" s="619"/>
      <c r="K9" s="619"/>
      <c r="L9" s="619"/>
      <c r="M9" s="619"/>
      <c r="N9" s="619"/>
      <c r="O9" s="619"/>
      <c r="P9" s="619"/>
      <c r="Q9" s="620"/>
      <c r="R9" s="621">
        <v>1843</v>
      </c>
      <c r="S9" s="622"/>
      <c r="T9" s="622"/>
      <c r="U9" s="622"/>
      <c r="V9" s="622"/>
      <c r="W9" s="622"/>
      <c r="X9" s="622"/>
      <c r="Y9" s="623"/>
      <c r="Z9" s="663">
        <v>0</v>
      </c>
      <c r="AA9" s="663"/>
      <c r="AB9" s="663"/>
      <c r="AC9" s="663"/>
      <c r="AD9" s="664">
        <v>1843</v>
      </c>
      <c r="AE9" s="664"/>
      <c r="AF9" s="664"/>
      <c r="AG9" s="664"/>
      <c r="AH9" s="664"/>
      <c r="AI9" s="664"/>
      <c r="AJ9" s="664"/>
      <c r="AK9" s="664"/>
      <c r="AL9" s="624">
        <v>0</v>
      </c>
      <c r="AM9" s="625"/>
      <c r="AN9" s="625"/>
      <c r="AO9" s="665"/>
      <c r="AP9" s="618" t="s">
        <v>246</v>
      </c>
      <c r="AQ9" s="619"/>
      <c r="AR9" s="619"/>
      <c r="AS9" s="619"/>
      <c r="AT9" s="619"/>
      <c r="AU9" s="619"/>
      <c r="AV9" s="619"/>
      <c r="AW9" s="619"/>
      <c r="AX9" s="619"/>
      <c r="AY9" s="619"/>
      <c r="AZ9" s="619"/>
      <c r="BA9" s="619"/>
      <c r="BB9" s="619"/>
      <c r="BC9" s="619"/>
      <c r="BD9" s="619"/>
      <c r="BE9" s="619"/>
      <c r="BF9" s="620"/>
      <c r="BG9" s="621">
        <v>138385</v>
      </c>
      <c r="BH9" s="622"/>
      <c r="BI9" s="622"/>
      <c r="BJ9" s="622"/>
      <c r="BK9" s="622"/>
      <c r="BL9" s="622"/>
      <c r="BM9" s="622"/>
      <c r="BN9" s="623"/>
      <c r="BO9" s="663">
        <v>23.8</v>
      </c>
      <c r="BP9" s="663"/>
      <c r="BQ9" s="663"/>
      <c r="BR9" s="663"/>
      <c r="BS9" s="664" t="s">
        <v>131</v>
      </c>
      <c r="BT9" s="664"/>
      <c r="BU9" s="664"/>
      <c r="BV9" s="664"/>
      <c r="BW9" s="664"/>
      <c r="BX9" s="664"/>
      <c r="BY9" s="664"/>
      <c r="BZ9" s="664"/>
      <c r="CA9" s="664"/>
      <c r="CB9" s="698"/>
      <c r="CD9" s="618" t="s">
        <v>247</v>
      </c>
      <c r="CE9" s="619"/>
      <c r="CF9" s="619"/>
      <c r="CG9" s="619"/>
      <c r="CH9" s="619"/>
      <c r="CI9" s="619"/>
      <c r="CJ9" s="619"/>
      <c r="CK9" s="619"/>
      <c r="CL9" s="619"/>
      <c r="CM9" s="619"/>
      <c r="CN9" s="619"/>
      <c r="CO9" s="619"/>
      <c r="CP9" s="619"/>
      <c r="CQ9" s="620"/>
      <c r="CR9" s="621">
        <v>488334</v>
      </c>
      <c r="CS9" s="622"/>
      <c r="CT9" s="622"/>
      <c r="CU9" s="622"/>
      <c r="CV9" s="622"/>
      <c r="CW9" s="622"/>
      <c r="CX9" s="622"/>
      <c r="CY9" s="623"/>
      <c r="CZ9" s="663">
        <v>7.2</v>
      </c>
      <c r="DA9" s="663"/>
      <c r="DB9" s="663"/>
      <c r="DC9" s="663"/>
      <c r="DD9" s="627">
        <v>40273</v>
      </c>
      <c r="DE9" s="622"/>
      <c r="DF9" s="622"/>
      <c r="DG9" s="622"/>
      <c r="DH9" s="622"/>
      <c r="DI9" s="622"/>
      <c r="DJ9" s="622"/>
      <c r="DK9" s="622"/>
      <c r="DL9" s="622"/>
      <c r="DM9" s="622"/>
      <c r="DN9" s="622"/>
      <c r="DO9" s="622"/>
      <c r="DP9" s="623"/>
      <c r="DQ9" s="627">
        <v>426191</v>
      </c>
      <c r="DR9" s="622"/>
      <c r="DS9" s="622"/>
      <c r="DT9" s="622"/>
      <c r="DU9" s="622"/>
      <c r="DV9" s="622"/>
      <c r="DW9" s="622"/>
      <c r="DX9" s="622"/>
      <c r="DY9" s="622"/>
      <c r="DZ9" s="622"/>
      <c r="EA9" s="622"/>
      <c r="EB9" s="622"/>
      <c r="EC9" s="662"/>
    </row>
    <row r="10" spans="2:143" ht="11.25" customHeight="1" x14ac:dyDescent="0.15">
      <c r="B10" s="618" t="s">
        <v>248</v>
      </c>
      <c r="C10" s="619"/>
      <c r="D10" s="619"/>
      <c r="E10" s="619"/>
      <c r="F10" s="619"/>
      <c r="G10" s="619"/>
      <c r="H10" s="619"/>
      <c r="I10" s="619"/>
      <c r="J10" s="619"/>
      <c r="K10" s="619"/>
      <c r="L10" s="619"/>
      <c r="M10" s="619"/>
      <c r="N10" s="619"/>
      <c r="O10" s="619"/>
      <c r="P10" s="619"/>
      <c r="Q10" s="620"/>
      <c r="R10" s="621" t="s">
        <v>131</v>
      </c>
      <c r="S10" s="622"/>
      <c r="T10" s="622"/>
      <c r="U10" s="622"/>
      <c r="V10" s="622"/>
      <c r="W10" s="622"/>
      <c r="X10" s="622"/>
      <c r="Y10" s="623"/>
      <c r="Z10" s="663" t="s">
        <v>131</v>
      </c>
      <c r="AA10" s="663"/>
      <c r="AB10" s="663"/>
      <c r="AC10" s="663"/>
      <c r="AD10" s="664" t="s">
        <v>232</v>
      </c>
      <c r="AE10" s="664"/>
      <c r="AF10" s="664"/>
      <c r="AG10" s="664"/>
      <c r="AH10" s="664"/>
      <c r="AI10" s="664"/>
      <c r="AJ10" s="664"/>
      <c r="AK10" s="664"/>
      <c r="AL10" s="624" t="s">
        <v>232</v>
      </c>
      <c r="AM10" s="625"/>
      <c r="AN10" s="625"/>
      <c r="AO10" s="665"/>
      <c r="AP10" s="618" t="s">
        <v>249</v>
      </c>
      <c r="AQ10" s="619"/>
      <c r="AR10" s="619"/>
      <c r="AS10" s="619"/>
      <c r="AT10" s="619"/>
      <c r="AU10" s="619"/>
      <c r="AV10" s="619"/>
      <c r="AW10" s="619"/>
      <c r="AX10" s="619"/>
      <c r="AY10" s="619"/>
      <c r="AZ10" s="619"/>
      <c r="BA10" s="619"/>
      <c r="BB10" s="619"/>
      <c r="BC10" s="619"/>
      <c r="BD10" s="619"/>
      <c r="BE10" s="619"/>
      <c r="BF10" s="620"/>
      <c r="BG10" s="621">
        <v>13552</v>
      </c>
      <c r="BH10" s="622"/>
      <c r="BI10" s="622"/>
      <c r="BJ10" s="622"/>
      <c r="BK10" s="622"/>
      <c r="BL10" s="622"/>
      <c r="BM10" s="622"/>
      <c r="BN10" s="623"/>
      <c r="BO10" s="663">
        <v>2.2999999999999998</v>
      </c>
      <c r="BP10" s="663"/>
      <c r="BQ10" s="663"/>
      <c r="BR10" s="663"/>
      <c r="BS10" s="664" t="s">
        <v>232</v>
      </c>
      <c r="BT10" s="664"/>
      <c r="BU10" s="664"/>
      <c r="BV10" s="664"/>
      <c r="BW10" s="664"/>
      <c r="BX10" s="664"/>
      <c r="BY10" s="664"/>
      <c r="BZ10" s="664"/>
      <c r="CA10" s="664"/>
      <c r="CB10" s="698"/>
      <c r="CD10" s="618" t="s">
        <v>250</v>
      </c>
      <c r="CE10" s="619"/>
      <c r="CF10" s="619"/>
      <c r="CG10" s="619"/>
      <c r="CH10" s="619"/>
      <c r="CI10" s="619"/>
      <c r="CJ10" s="619"/>
      <c r="CK10" s="619"/>
      <c r="CL10" s="619"/>
      <c r="CM10" s="619"/>
      <c r="CN10" s="619"/>
      <c r="CO10" s="619"/>
      <c r="CP10" s="619"/>
      <c r="CQ10" s="620"/>
      <c r="CR10" s="621">
        <v>80211</v>
      </c>
      <c r="CS10" s="622"/>
      <c r="CT10" s="622"/>
      <c r="CU10" s="622"/>
      <c r="CV10" s="622"/>
      <c r="CW10" s="622"/>
      <c r="CX10" s="622"/>
      <c r="CY10" s="623"/>
      <c r="CZ10" s="663">
        <v>1.2</v>
      </c>
      <c r="DA10" s="663"/>
      <c r="DB10" s="663"/>
      <c r="DC10" s="663"/>
      <c r="DD10" s="627" t="s">
        <v>131</v>
      </c>
      <c r="DE10" s="622"/>
      <c r="DF10" s="622"/>
      <c r="DG10" s="622"/>
      <c r="DH10" s="622"/>
      <c r="DI10" s="622"/>
      <c r="DJ10" s="622"/>
      <c r="DK10" s="622"/>
      <c r="DL10" s="622"/>
      <c r="DM10" s="622"/>
      <c r="DN10" s="622"/>
      <c r="DO10" s="622"/>
      <c r="DP10" s="623"/>
      <c r="DQ10" s="627">
        <v>80000</v>
      </c>
      <c r="DR10" s="622"/>
      <c r="DS10" s="622"/>
      <c r="DT10" s="622"/>
      <c r="DU10" s="622"/>
      <c r="DV10" s="622"/>
      <c r="DW10" s="622"/>
      <c r="DX10" s="622"/>
      <c r="DY10" s="622"/>
      <c r="DZ10" s="622"/>
      <c r="EA10" s="622"/>
      <c r="EB10" s="622"/>
      <c r="EC10" s="662"/>
    </row>
    <row r="11" spans="2:143" ht="11.25" customHeight="1" x14ac:dyDescent="0.15">
      <c r="B11" s="618" t="s">
        <v>251</v>
      </c>
      <c r="C11" s="619"/>
      <c r="D11" s="619"/>
      <c r="E11" s="619"/>
      <c r="F11" s="619"/>
      <c r="G11" s="619"/>
      <c r="H11" s="619"/>
      <c r="I11" s="619"/>
      <c r="J11" s="619"/>
      <c r="K11" s="619"/>
      <c r="L11" s="619"/>
      <c r="M11" s="619"/>
      <c r="N11" s="619"/>
      <c r="O11" s="619"/>
      <c r="P11" s="619"/>
      <c r="Q11" s="620"/>
      <c r="R11" s="621">
        <v>125922</v>
      </c>
      <c r="S11" s="622"/>
      <c r="T11" s="622"/>
      <c r="U11" s="622"/>
      <c r="V11" s="622"/>
      <c r="W11" s="622"/>
      <c r="X11" s="622"/>
      <c r="Y11" s="623"/>
      <c r="Z11" s="624">
        <v>1.7</v>
      </c>
      <c r="AA11" s="625"/>
      <c r="AB11" s="625"/>
      <c r="AC11" s="626"/>
      <c r="AD11" s="627">
        <v>125922</v>
      </c>
      <c r="AE11" s="622"/>
      <c r="AF11" s="622"/>
      <c r="AG11" s="622"/>
      <c r="AH11" s="622"/>
      <c r="AI11" s="622"/>
      <c r="AJ11" s="622"/>
      <c r="AK11" s="623"/>
      <c r="AL11" s="624">
        <v>2.8</v>
      </c>
      <c r="AM11" s="625"/>
      <c r="AN11" s="625"/>
      <c r="AO11" s="665"/>
      <c r="AP11" s="618" t="s">
        <v>252</v>
      </c>
      <c r="AQ11" s="619"/>
      <c r="AR11" s="619"/>
      <c r="AS11" s="619"/>
      <c r="AT11" s="619"/>
      <c r="AU11" s="619"/>
      <c r="AV11" s="619"/>
      <c r="AW11" s="619"/>
      <c r="AX11" s="619"/>
      <c r="AY11" s="619"/>
      <c r="AZ11" s="619"/>
      <c r="BA11" s="619"/>
      <c r="BB11" s="619"/>
      <c r="BC11" s="619"/>
      <c r="BD11" s="619"/>
      <c r="BE11" s="619"/>
      <c r="BF11" s="620"/>
      <c r="BG11" s="621">
        <v>29034</v>
      </c>
      <c r="BH11" s="622"/>
      <c r="BI11" s="622"/>
      <c r="BJ11" s="622"/>
      <c r="BK11" s="622"/>
      <c r="BL11" s="622"/>
      <c r="BM11" s="622"/>
      <c r="BN11" s="623"/>
      <c r="BO11" s="663">
        <v>5</v>
      </c>
      <c r="BP11" s="663"/>
      <c r="BQ11" s="663"/>
      <c r="BR11" s="663"/>
      <c r="BS11" s="664" t="s">
        <v>131</v>
      </c>
      <c r="BT11" s="664"/>
      <c r="BU11" s="664"/>
      <c r="BV11" s="664"/>
      <c r="BW11" s="664"/>
      <c r="BX11" s="664"/>
      <c r="BY11" s="664"/>
      <c r="BZ11" s="664"/>
      <c r="CA11" s="664"/>
      <c r="CB11" s="698"/>
      <c r="CD11" s="618" t="s">
        <v>253</v>
      </c>
      <c r="CE11" s="619"/>
      <c r="CF11" s="619"/>
      <c r="CG11" s="619"/>
      <c r="CH11" s="619"/>
      <c r="CI11" s="619"/>
      <c r="CJ11" s="619"/>
      <c r="CK11" s="619"/>
      <c r="CL11" s="619"/>
      <c r="CM11" s="619"/>
      <c r="CN11" s="619"/>
      <c r="CO11" s="619"/>
      <c r="CP11" s="619"/>
      <c r="CQ11" s="620"/>
      <c r="CR11" s="621">
        <v>692695</v>
      </c>
      <c r="CS11" s="622"/>
      <c r="CT11" s="622"/>
      <c r="CU11" s="622"/>
      <c r="CV11" s="622"/>
      <c r="CW11" s="622"/>
      <c r="CX11" s="622"/>
      <c r="CY11" s="623"/>
      <c r="CZ11" s="663">
        <v>10.199999999999999</v>
      </c>
      <c r="DA11" s="663"/>
      <c r="DB11" s="663"/>
      <c r="DC11" s="663"/>
      <c r="DD11" s="627">
        <v>267514</v>
      </c>
      <c r="DE11" s="622"/>
      <c r="DF11" s="622"/>
      <c r="DG11" s="622"/>
      <c r="DH11" s="622"/>
      <c r="DI11" s="622"/>
      <c r="DJ11" s="622"/>
      <c r="DK11" s="622"/>
      <c r="DL11" s="622"/>
      <c r="DM11" s="622"/>
      <c r="DN11" s="622"/>
      <c r="DO11" s="622"/>
      <c r="DP11" s="623"/>
      <c r="DQ11" s="627">
        <v>364068</v>
      </c>
      <c r="DR11" s="622"/>
      <c r="DS11" s="622"/>
      <c r="DT11" s="622"/>
      <c r="DU11" s="622"/>
      <c r="DV11" s="622"/>
      <c r="DW11" s="622"/>
      <c r="DX11" s="622"/>
      <c r="DY11" s="622"/>
      <c r="DZ11" s="622"/>
      <c r="EA11" s="622"/>
      <c r="EB11" s="622"/>
      <c r="EC11" s="662"/>
    </row>
    <row r="12" spans="2:143" ht="11.25" customHeight="1" x14ac:dyDescent="0.15">
      <c r="B12" s="618" t="s">
        <v>254</v>
      </c>
      <c r="C12" s="619"/>
      <c r="D12" s="619"/>
      <c r="E12" s="619"/>
      <c r="F12" s="619"/>
      <c r="G12" s="619"/>
      <c r="H12" s="619"/>
      <c r="I12" s="619"/>
      <c r="J12" s="619"/>
      <c r="K12" s="619"/>
      <c r="L12" s="619"/>
      <c r="M12" s="619"/>
      <c r="N12" s="619"/>
      <c r="O12" s="619"/>
      <c r="P12" s="619"/>
      <c r="Q12" s="620"/>
      <c r="R12" s="621" t="s">
        <v>131</v>
      </c>
      <c r="S12" s="622"/>
      <c r="T12" s="622"/>
      <c r="U12" s="622"/>
      <c r="V12" s="622"/>
      <c r="W12" s="622"/>
      <c r="X12" s="622"/>
      <c r="Y12" s="623"/>
      <c r="Z12" s="663" t="s">
        <v>131</v>
      </c>
      <c r="AA12" s="663"/>
      <c r="AB12" s="663"/>
      <c r="AC12" s="663"/>
      <c r="AD12" s="664" t="s">
        <v>131</v>
      </c>
      <c r="AE12" s="664"/>
      <c r="AF12" s="664"/>
      <c r="AG12" s="664"/>
      <c r="AH12" s="664"/>
      <c r="AI12" s="664"/>
      <c r="AJ12" s="664"/>
      <c r="AK12" s="664"/>
      <c r="AL12" s="624" t="s">
        <v>131</v>
      </c>
      <c r="AM12" s="625"/>
      <c r="AN12" s="625"/>
      <c r="AO12" s="665"/>
      <c r="AP12" s="618" t="s">
        <v>255</v>
      </c>
      <c r="AQ12" s="619"/>
      <c r="AR12" s="619"/>
      <c r="AS12" s="619"/>
      <c r="AT12" s="619"/>
      <c r="AU12" s="619"/>
      <c r="AV12" s="619"/>
      <c r="AW12" s="619"/>
      <c r="AX12" s="619"/>
      <c r="AY12" s="619"/>
      <c r="AZ12" s="619"/>
      <c r="BA12" s="619"/>
      <c r="BB12" s="619"/>
      <c r="BC12" s="619"/>
      <c r="BD12" s="619"/>
      <c r="BE12" s="619"/>
      <c r="BF12" s="620"/>
      <c r="BG12" s="621">
        <v>317580</v>
      </c>
      <c r="BH12" s="622"/>
      <c r="BI12" s="622"/>
      <c r="BJ12" s="622"/>
      <c r="BK12" s="622"/>
      <c r="BL12" s="622"/>
      <c r="BM12" s="622"/>
      <c r="BN12" s="623"/>
      <c r="BO12" s="663">
        <v>54.6</v>
      </c>
      <c r="BP12" s="663"/>
      <c r="BQ12" s="663"/>
      <c r="BR12" s="663"/>
      <c r="BS12" s="664" t="s">
        <v>131</v>
      </c>
      <c r="BT12" s="664"/>
      <c r="BU12" s="664"/>
      <c r="BV12" s="664"/>
      <c r="BW12" s="664"/>
      <c r="BX12" s="664"/>
      <c r="BY12" s="664"/>
      <c r="BZ12" s="664"/>
      <c r="CA12" s="664"/>
      <c r="CB12" s="698"/>
      <c r="CD12" s="618" t="s">
        <v>256</v>
      </c>
      <c r="CE12" s="619"/>
      <c r="CF12" s="619"/>
      <c r="CG12" s="619"/>
      <c r="CH12" s="619"/>
      <c r="CI12" s="619"/>
      <c r="CJ12" s="619"/>
      <c r="CK12" s="619"/>
      <c r="CL12" s="619"/>
      <c r="CM12" s="619"/>
      <c r="CN12" s="619"/>
      <c r="CO12" s="619"/>
      <c r="CP12" s="619"/>
      <c r="CQ12" s="620"/>
      <c r="CR12" s="621">
        <v>169336</v>
      </c>
      <c r="CS12" s="622"/>
      <c r="CT12" s="622"/>
      <c r="CU12" s="622"/>
      <c r="CV12" s="622"/>
      <c r="CW12" s="622"/>
      <c r="CX12" s="622"/>
      <c r="CY12" s="623"/>
      <c r="CZ12" s="663">
        <v>2.5</v>
      </c>
      <c r="DA12" s="663"/>
      <c r="DB12" s="663"/>
      <c r="DC12" s="663"/>
      <c r="DD12" s="627">
        <v>34811</v>
      </c>
      <c r="DE12" s="622"/>
      <c r="DF12" s="622"/>
      <c r="DG12" s="622"/>
      <c r="DH12" s="622"/>
      <c r="DI12" s="622"/>
      <c r="DJ12" s="622"/>
      <c r="DK12" s="622"/>
      <c r="DL12" s="622"/>
      <c r="DM12" s="622"/>
      <c r="DN12" s="622"/>
      <c r="DO12" s="622"/>
      <c r="DP12" s="623"/>
      <c r="DQ12" s="627">
        <v>138804</v>
      </c>
      <c r="DR12" s="622"/>
      <c r="DS12" s="622"/>
      <c r="DT12" s="622"/>
      <c r="DU12" s="622"/>
      <c r="DV12" s="622"/>
      <c r="DW12" s="622"/>
      <c r="DX12" s="622"/>
      <c r="DY12" s="622"/>
      <c r="DZ12" s="622"/>
      <c r="EA12" s="622"/>
      <c r="EB12" s="622"/>
      <c r="EC12" s="662"/>
    </row>
    <row r="13" spans="2:143" ht="11.25" customHeight="1" x14ac:dyDescent="0.15">
      <c r="B13" s="618" t="s">
        <v>257</v>
      </c>
      <c r="C13" s="619"/>
      <c r="D13" s="619"/>
      <c r="E13" s="619"/>
      <c r="F13" s="619"/>
      <c r="G13" s="619"/>
      <c r="H13" s="619"/>
      <c r="I13" s="619"/>
      <c r="J13" s="619"/>
      <c r="K13" s="619"/>
      <c r="L13" s="619"/>
      <c r="M13" s="619"/>
      <c r="N13" s="619"/>
      <c r="O13" s="619"/>
      <c r="P13" s="619"/>
      <c r="Q13" s="620"/>
      <c r="R13" s="621" t="s">
        <v>131</v>
      </c>
      <c r="S13" s="622"/>
      <c r="T13" s="622"/>
      <c r="U13" s="622"/>
      <c r="V13" s="622"/>
      <c r="W13" s="622"/>
      <c r="X13" s="622"/>
      <c r="Y13" s="623"/>
      <c r="Z13" s="663" t="s">
        <v>131</v>
      </c>
      <c r="AA13" s="663"/>
      <c r="AB13" s="663"/>
      <c r="AC13" s="663"/>
      <c r="AD13" s="664" t="s">
        <v>131</v>
      </c>
      <c r="AE13" s="664"/>
      <c r="AF13" s="664"/>
      <c r="AG13" s="664"/>
      <c r="AH13" s="664"/>
      <c r="AI13" s="664"/>
      <c r="AJ13" s="664"/>
      <c r="AK13" s="664"/>
      <c r="AL13" s="624" t="s">
        <v>131</v>
      </c>
      <c r="AM13" s="625"/>
      <c r="AN13" s="625"/>
      <c r="AO13" s="665"/>
      <c r="AP13" s="618" t="s">
        <v>258</v>
      </c>
      <c r="AQ13" s="619"/>
      <c r="AR13" s="619"/>
      <c r="AS13" s="619"/>
      <c r="AT13" s="619"/>
      <c r="AU13" s="619"/>
      <c r="AV13" s="619"/>
      <c r="AW13" s="619"/>
      <c r="AX13" s="619"/>
      <c r="AY13" s="619"/>
      <c r="AZ13" s="619"/>
      <c r="BA13" s="619"/>
      <c r="BB13" s="619"/>
      <c r="BC13" s="619"/>
      <c r="BD13" s="619"/>
      <c r="BE13" s="619"/>
      <c r="BF13" s="620"/>
      <c r="BG13" s="621">
        <v>285042</v>
      </c>
      <c r="BH13" s="622"/>
      <c r="BI13" s="622"/>
      <c r="BJ13" s="622"/>
      <c r="BK13" s="622"/>
      <c r="BL13" s="622"/>
      <c r="BM13" s="622"/>
      <c r="BN13" s="623"/>
      <c r="BO13" s="663">
        <v>49</v>
      </c>
      <c r="BP13" s="663"/>
      <c r="BQ13" s="663"/>
      <c r="BR13" s="663"/>
      <c r="BS13" s="664" t="s">
        <v>131</v>
      </c>
      <c r="BT13" s="664"/>
      <c r="BU13" s="664"/>
      <c r="BV13" s="664"/>
      <c r="BW13" s="664"/>
      <c r="BX13" s="664"/>
      <c r="BY13" s="664"/>
      <c r="BZ13" s="664"/>
      <c r="CA13" s="664"/>
      <c r="CB13" s="698"/>
      <c r="CD13" s="618" t="s">
        <v>259</v>
      </c>
      <c r="CE13" s="619"/>
      <c r="CF13" s="619"/>
      <c r="CG13" s="619"/>
      <c r="CH13" s="619"/>
      <c r="CI13" s="619"/>
      <c r="CJ13" s="619"/>
      <c r="CK13" s="619"/>
      <c r="CL13" s="619"/>
      <c r="CM13" s="619"/>
      <c r="CN13" s="619"/>
      <c r="CO13" s="619"/>
      <c r="CP13" s="619"/>
      <c r="CQ13" s="620"/>
      <c r="CR13" s="621">
        <v>699629</v>
      </c>
      <c r="CS13" s="622"/>
      <c r="CT13" s="622"/>
      <c r="CU13" s="622"/>
      <c r="CV13" s="622"/>
      <c r="CW13" s="622"/>
      <c r="CX13" s="622"/>
      <c r="CY13" s="623"/>
      <c r="CZ13" s="663">
        <v>10.3</v>
      </c>
      <c r="DA13" s="663"/>
      <c r="DB13" s="663"/>
      <c r="DC13" s="663"/>
      <c r="DD13" s="627">
        <v>525590</v>
      </c>
      <c r="DE13" s="622"/>
      <c r="DF13" s="622"/>
      <c r="DG13" s="622"/>
      <c r="DH13" s="622"/>
      <c r="DI13" s="622"/>
      <c r="DJ13" s="622"/>
      <c r="DK13" s="622"/>
      <c r="DL13" s="622"/>
      <c r="DM13" s="622"/>
      <c r="DN13" s="622"/>
      <c r="DO13" s="622"/>
      <c r="DP13" s="623"/>
      <c r="DQ13" s="627">
        <v>360037</v>
      </c>
      <c r="DR13" s="622"/>
      <c r="DS13" s="622"/>
      <c r="DT13" s="622"/>
      <c r="DU13" s="622"/>
      <c r="DV13" s="622"/>
      <c r="DW13" s="622"/>
      <c r="DX13" s="622"/>
      <c r="DY13" s="622"/>
      <c r="DZ13" s="622"/>
      <c r="EA13" s="622"/>
      <c r="EB13" s="622"/>
      <c r="EC13" s="662"/>
    </row>
    <row r="14" spans="2:143" ht="11.25" customHeight="1" x14ac:dyDescent="0.15">
      <c r="B14" s="618" t="s">
        <v>260</v>
      </c>
      <c r="C14" s="619"/>
      <c r="D14" s="619"/>
      <c r="E14" s="619"/>
      <c r="F14" s="619"/>
      <c r="G14" s="619"/>
      <c r="H14" s="619"/>
      <c r="I14" s="619"/>
      <c r="J14" s="619"/>
      <c r="K14" s="619"/>
      <c r="L14" s="619"/>
      <c r="M14" s="619"/>
      <c r="N14" s="619"/>
      <c r="O14" s="619"/>
      <c r="P14" s="619"/>
      <c r="Q14" s="620"/>
      <c r="R14" s="621">
        <v>189</v>
      </c>
      <c r="S14" s="622"/>
      <c r="T14" s="622"/>
      <c r="U14" s="622"/>
      <c r="V14" s="622"/>
      <c r="W14" s="622"/>
      <c r="X14" s="622"/>
      <c r="Y14" s="623"/>
      <c r="Z14" s="663">
        <v>0</v>
      </c>
      <c r="AA14" s="663"/>
      <c r="AB14" s="663"/>
      <c r="AC14" s="663"/>
      <c r="AD14" s="664">
        <v>189</v>
      </c>
      <c r="AE14" s="664"/>
      <c r="AF14" s="664"/>
      <c r="AG14" s="664"/>
      <c r="AH14" s="664"/>
      <c r="AI14" s="664"/>
      <c r="AJ14" s="664"/>
      <c r="AK14" s="664"/>
      <c r="AL14" s="624">
        <v>0</v>
      </c>
      <c r="AM14" s="625"/>
      <c r="AN14" s="625"/>
      <c r="AO14" s="665"/>
      <c r="AP14" s="618" t="s">
        <v>261</v>
      </c>
      <c r="AQ14" s="619"/>
      <c r="AR14" s="619"/>
      <c r="AS14" s="619"/>
      <c r="AT14" s="619"/>
      <c r="AU14" s="619"/>
      <c r="AV14" s="619"/>
      <c r="AW14" s="619"/>
      <c r="AX14" s="619"/>
      <c r="AY14" s="619"/>
      <c r="AZ14" s="619"/>
      <c r="BA14" s="619"/>
      <c r="BB14" s="619"/>
      <c r="BC14" s="619"/>
      <c r="BD14" s="619"/>
      <c r="BE14" s="619"/>
      <c r="BF14" s="620"/>
      <c r="BG14" s="621">
        <v>26086</v>
      </c>
      <c r="BH14" s="622"/>
      <c r="BI14" s="622"/>
      <c r="BJ14" s="622"/>
      <c r="BK14" s="622"/>
      <c r="BL14" s="622"/>
      <c r="BM14" s="622"/>
      <c r="BN14" s="623"/>
      <c r="BO14" s="663">
        <v>4.5</v>
      </c>
      <c r="BP14" s="663"/>
      <c r="BQ14" s="663"/>
      <c r="BR14" s="663"/>
      <c r="BS14" s="664" t="s">
        <v>131</v>
      </c>
      <c r="BT14" s="664"/>
      <c r="BU14" s="664"/>
      <c r="BV14" s="664"/>
      <c r="BW14" s="664"/>
      <c r="BX14" s="664"/>
      <c r="BY14" s="664"/>
      <c r="BZ14" s="664"/>
      <c r="CA14" s="664"/>
      <c r="CB14" s="698"/>
      <c r="CD14" s="618" t="s">
        <v>262</v>
      </c>
      <c r="CE14" s="619"/>
      <c r="CF14" s="619"/>
      <c r="CG14" s="619"/>
      <c r="CH14" s="619"/>
      <c r="CI14" s="619"/>
      <c r="CJ14" s="619"/>
      <c r="CK14" s="619"/>
      <c r="CL14" s="619"/>
      <c r="CM14" s="619"/>
      <c r="CN14" s="619"/>
      <c r="CO14" s="619"/>
      <c r="CP14" s="619"/>
      <c r="CQ14" s="620"/>
      <c r="CR14" s="621">
        <v>228778</v>
      </c>
      <c r="CS14" s="622"/>
      <c r="CT14" s="622"/>
      <c r="CU14" s="622"/>
      <c r="CV14" s="622"/>
      <c r="CW14" s="622"/>
      <c r="CX14" s="622"/>
      <c r="CY14" s="623"/>
      <c r="CZ14" s="663">
        <v>3.4</v>
      </c>
      <c r="DA14" s="663"/>
      <c r="DB14" s="663"/>
      <c r="DC14" s="663"/>
      <c r="DD14" s="627">
        <v>23729</v>
      </c>
      <c r="DE14" s="622"/>
      <c r="DF14" s="622"/>
      <c r="DG14" s="622"/>
      <c r="DH14" s="622"/>
      <c r="DI14" s="622"/>
      <c r="DJ14" s="622"/>
      <c r="DK14" s="622"/>
      <c r="DL14" s="622"/>
      <c r="DM14" s="622"/>
      <c r="DN14" s="622"/>
      <c r="DO14" s="622"/>
      <c r="DP14" s="623"/>
      <c r="DQ14" s="627">
        <v>193512</v>
      </c>
      <c r="DR14" s="622"/>
      <c r="DS14" s="622"/>
      <c r="DT14" s="622"/>
      <c r="DU14" s="622"/>
      <c r="DV14" s="622"/>
      <c r="DW14" s="622"/>
      <c r="DX14" s="622"/>
      <c r="DY14" s="622"/>
      <c r="DZ14" s="622"/>
      <c r="EA14" s="622"/>
      <c r="EB14" s="622"/>
      <c r="EC14" s="662"/>
    </row>
    <row r="15" spans="2:143" ht="11.25" customHeight="1" x14ac:dyDescent="0.15">
      <c r="B15" s="618" t="s">
        <v>263</v>
      </c>
      <c r="C15" s="619"/>
      <c r="D15" s="619"/>
      <c r="E15" s="619"/>
      <c r="F15" s="619"/>
      <c r="G15" s="619"/>
      <c r="H15" s="619"/>
      <c r="I15" s="619"/>
      <c r="J15" s="619"/>
      <c r="K15" s="619"/>
      <c r="L15" s="619"/>
      <c r="M15" s="619"/>
      <c r="N15" s="619"/>
      <c r="O15" s="619"/>
      <c r="P15" s="619"/>
      <c r="Q15" s="620"/>
      <c r="R15" s="621" t="s">
        <v>232</v>
      </c>
      <c r="S15" s="622"/>
      <c r="T15" s="622"/>
      <c r="U15" s="622"/>
      <c r="V15" s="622"/>
      <c r="W15" s="622"/>
      <c r="X15" s="622"/>
      <c r="Y15" s="623"/>
      <c r="Z15" s="663" t="s">
        <v>131</v>
      </c>
      <c r="AA15" s="663"/>
      <c r="AB15" s="663"/>
      <c r="AC15" s="663"/>
      <c r="AD15" s="664" t="s">
        <v>131</v>
      </c>
      <c r="AE15" s="664"/>
      <c r="AF15" s="664"/>
      <c r="AG15" s="664"/>
      <c r="AH15" s="664"/>
      <c r="AI15" s="664"/>
      <c r="AJ15" s="664"/>
      <c r="AK15" s="664"/>
      <c r="AL15" s="624" t="s">
        <v>131</v>
      </c>
      <c r="AM15" s="625"/>
      <c r="AN15" s="625"/>
      <c r="AO15" s="665"/>
      <c r="AP15" s="618" t="s">
        <v>264</v>
      </c>
      <c r="AQ15" s="619"/>
      <c r="AR15" s="619"/>
      <c r="AS15" s="619"/>
      <c r="AT15" s="619"/>
      <c r="AU15" s="619"/>
      <c r="AV15" s="619"/>
      <c r="AW15" s="619"/>
      <c r="AX15" s="619"/>
      <c r="AY15" s="619"/>
      <c r="AZ15" s="619"/>
      <c r="BA15" s="619"/>
      <c r="BB15" s="619"/>
      <c r="BC15" s="619"/>
      <c r="BD15" s="619"/>
      <c r="BE15" s="619"/>
      <c r="BF15" s="620"/>
      <c r="BG15" s="621">
        <v>27078</v>
      </c>
      <c r="BH15" s="622"/>
      <c r="BI15" s="622"/>
      <c r="BJ15" s="622"/>
      <c r="BK15" s="622"/>
      <c r="BL15" s="622"/>
      <c r="BM15" s="622"/>
      <c r="BN15" s="623"/>
      <c r="BO15" s="663">
        <v>4.7</v>
      </c>
      <c r="BP15" s="663"/>
      <c r="BQ15" s="663"/>
      <c r="BR15" s="663"/>
      <c r="BS15" s="664" t="s">
        <v>131</v>
      </c>
      <c r="BT15" s="664"/>
      <c r="BU15" s="664"/>
      <c r="BV15" s="664"/>
      <c r="BW15" s="664"/>
      <c r="BX15" s="664"/>
      <c r="BY15" s="664"/>
      <c r="BZ15" s="664"/>
      <c r="CA15" s="664"/>
      <c r="CB15" s="698"/>
      <c r="CD15" s="618" t="s">
        <v>265</v>
      </c>
      <c r="CE15" s="619"/>
      <c r="CF15" s="619"/>
      <c r="CG15" s="619"/>
      <c r="CH15" s="619"/>
      <c r="CI15" s="619"/>
      <c r="CJ15" s="619"/>
      <c r="CK15" s="619"/>
      <c r="CL15" s="619"/>
      <c r="CM15" s="619"/>
      <c r="CN15" s="619"/>
      <c r="CO15" s="619"/>
      <c r="CP15" s="619"/>
      <c r="CQ15" s="620"/>
      <c r="CR15" s="621">
        <v>456997</v>
      </c>
      <c r="CS15" s="622"/>
      <c r="CT15" s="622"/>
      <c r="CU15" s="622"/>
      <c r="CV15" s="622"/>
      <c r="CW15" s="622"/>
      <c r="CX15" s="622"/>
      <c r="CY15" s="623"/>
      <c r="CZ15" s="663">
        <v>6.7</v>
      </c>
      <c r="DA15" s="663"/>
      <c r="DB15" s="663"/>
      <c r="DC15" s="663"/>
      <c r="DD15" s="627">
        <v>27421</v>
      </c>
      <c r="DE15" s="622"/>
      <c r="DF15" s="622"/>
      <c r="DG15" s="622"/>
      <c r="DH15" s="622"/>
      <c r="DI15" s="622"/>
      <c r="DJ15" s="622"/>
      <c r="DK15" s="622"/>
      <c r="DL15" s="622"/>
      <c r="DM15" s="622"/>
      <c r="DN15" s="622"/>
      <c r="DO15" s="622"/>
      <c r="DP15" s="623"/>
      <c r="DQ15" s="627">
        <v>406642</v>
      </c>
      <c r="DR15" s="622"/>
      <c r="DS15" s="622"/>
      <c r="DT15" s="622"/>
      <c r="DU15" s="622"/>
      <c r="DV15" s="622"/>
      <c r="DW15" s="622"/>
      <c r="DX15" s="622"/>
      <c r="DY15" s="622"/>
      <c r="DZ15" s="622"/>
      <c r="EA15" s="622"/>
      <c r="EB15" s="622"/>
      <c r="EC15" s="662"/>
    </row>
    <row r="16" spans="2:143" ht="11.25" customHeight="1" x14ac:dyDescent="0.15">
      <c r="B16" s="618" t="s">
        <v>266</v>
      </c>
      <c r="C16" s="619"/>
      <c r="D16" s="619"/>
      <c r="E16" s="619"/>
      <c r="F16" s="619"/>
      <c r="G16" s="619"/>
      <c r="H16" s="619"/>
      <c r="I16" s="619"/>
      <c r="J16" s="619"/>
      <c r="K16" s="619"/>
      <c r="L16" s="619"/>
      <c r="M16" s="619"/>
      <c r="N16" s="619"/>
      <c r="O16" s="619"/>
      <c r="P16" s="619"/>
      <c r="Q16" s="620"/>
      <c r="R16" s="621">
        <v>6082</v>
      </c>
      <c r="S16" s="622"/>
      <c r="T16" s="622"/>
      <c r="U16" s="622"/>
      <c r="V16" s="622"/>
      <c r="W16" s="622"/>
      <c r="X16" s="622"/>
      <c r="Y16" s="623"/>
      <c r="Z16" s="663">
        <v>0.1</v>
      </c>
      <c r="AA16" s="663"/>
      <c r="AB16" s="663"/>
      <c r="AC16" s="663"/>
      <c r="AD16" s="664">
        <v>6082</v>
      </c>
      <c r="AE16" s="664"/>
      <c r="AF16" s="664"/>
      <c r="AG16" s="664"/>
      <c r="AH16" s="664"/>
      <c r="AI16" s="664"/>
      <c r="AJ16" s="664"/>
      <c r="AK16" s="664"/>
      <c r="AL16" s="624">
        <v>0.1</v>
      </c>
      <c r="AM16" s="625"/>
      <c r="AN16" s="625"/>
      <c r="AO16" s="665"/>
      <c r="AP16" s="618" t="s">
        <v>267</v>
      </c>
      <c r="AQ16" s="619"/>
      <c r="AR16" s="619"/>
      <c r="AS16" s="619"/>
      <c r="AT16" s="619"/>
      <c r="AU16" s="619"/>
      <c r="AV16" s="619"/>
      <c r="AW16" s="619"/>
      <c r="AX16" s="619"/>
      <c r="AY16" s="619"/>
      <c r="AZ16" s="619"/>
      <c r="BA16" s="619"/>
      <c r="BB16" s="619"/>
      <c r="BC16" s="619"/>
      <c r="BD16" s="619"/>
      <c r="BE16" s="619"/>
      <c r="BF16" s="620"/>
      <c r="BG16" s="621">
        <v>22709</v>
      </c>
      <c r="BH16" s="622"/>
      <c r="BI16" s="622"/>
      <c r="BJ16" s="622"/>
      <c r="BK16" s="622"/>
      <c r="BL16" s="622"/>
      <c r="BM16" s="622"/>
      <c r="BN16" s="623"/>
      <c r="BO16" s="663">
        <v>3.9</v>
      </c>
      <c r="BP16" s="663"/>
      <c r="BQ16" s="663"/>
      <c r="BR16" s="663"/>
      <c r="BS16" s="664" t="s">
        <v>131</v>
      </c>
      <c r="BT16" s="664"/>
      <c r="BU16" s="664"/>
      <c r="BV16" s="664"/>
      <c r="BW16" s="664"/>
      <c r="BX16" s="664"/>
      <c r="BY16" s="664"/>
      <c r="BZ16" s="664"/>
      <c r="CA16" s="664"/>
      <c r="CB16" s="698"/>
      <c r="CD16" s="618" t="s">
        <v>268</v>
      </c>
      <c r="CE16" s="619"/>
      <c r="CF16" s="619"/>
      <c r="CG16" s="619"/>
      <c r="CH16" s="619"/>
      <c r="CI16" s="619"/>
      <c r="CJ16" s="619"/>
      <c r="CK16" s="619"/>
      <c r="CL16" s="619"/>
      <c r="CM16" s="619"/>
      <c r="CN16" s="619"/>
      <c r="CO16" s="619"/>
      <c r="CP16" s="619"/>
      <c r="CQ16" s="620"/>
      <c r="CR16" s="621">
        <v>190270</v>
      </c>
      <c r="CS16" s="622"/>
      <c r="CT16" s="622"/>
      <c r="CU16" s="622"/>
      <c r="CV16" s="622"/>
      <c r="CW16" s="622"/>
      <c r="CX16" s="622"/>
      <c r="CY16" s="623"/>
      <c r="CZ16" s="663">
        <v>2.8</v>
      </c>
      <c r="DA16" s="663"/>
      <c r="DB16" s="663"/>
      <c r="DC16" s="663"/>
      <c r="DD16" s="627" t="s">
        <v>131</v>
      </c>
      <c r="DE16" s="622"/>
      <c r="DF16" s="622"/>
      <c r="DG16" s="622"/>
      <c r="DH16" s="622"/>
      <c r="DI16" s="622"/>
      <c r="DJ16" s="622"/>
      <c r="DK16" s="622"/>
      <c r="DL16" s="622"/>
      <c r="DM16" s="622"/>
      <c r="DN16" s="622"/>
      <c r="DO16" s="622"/>
      <c r="DP16" s="623"/>
      <c r="DQ16" s="627">
        <v>45760</v>
      </c>
      <c r="DR16" s="622"/>
      <c r="DS16" s="622"/>
      <c r="DT16" s="622"/>
      <c r="DU16" s="622"/>
      <c r="DV16" s="622"/>
      <c r="DW16" s="622"/>
      <c r="DX16" s="622"/>
      <c r="DY16" s="622"/>
      <c r="DZ16" s="622"/>
      <c r="EA16" s="622"/>
      <c r="EB16" s="622"/>
      <c r="EC16" s="662"/>
    </row>
    <row r="17" spans="2:133" ht="11.25" customHeight="1" x14ac:dyDescent="0.15">
      <c r="B17" s="618" t="s">
        <v>269</v>
      </c>
      <c r="C17" s="619"/>
      <c r="D17" s="619"/>
      <c r="E17" s="619"/>
      <c r="F17" s="619"/>
      <c r="G17" s="619"/>
      <c r="H17" s="619"/>
      <c r="I17" s="619"/>
      <c r="J17" s="619"/>
      <c r="K17" s="619"/>
      <c r="L17" s="619"/>
      <c r="M17" s="619"/>
      <c r="N17" s="619"/>
      <c r="O17" s="619"/>
      <c r="P17" s="619"/>
      <c r="Q17" s="620"/>
      <c r="R17" s="621">
        <v>8797</v>
      </c>
      <c r="S17" s="622"/>
      <c r="T17" s="622"/>
      <c r="U17" s="622"/>
      <c r="V17" s="622"/>
      <c r="W17" s="622"/>
      <c r="X17" s="622"/>
      <c r="Y17" s="623"/>
      <c r="Z17" s="663">
        <v>0.1</v>
      </c>
      <c r="AA17" s="663"/>
      <c r="AB17" s="663"/>
      <c r="AC17" s="663"/>
      <c r="AD17" s="664">
        <v>8797</v>
      </c>
      <c r="AE17" s="664"/>
      <c r="AF17" s="664"/>
      <c r="AG17" s="664"/>
      <c r="AH17" s="664"/>
      <c r="AI17" s="664"/>
      <c r="AJ17" s="664"/>
      <c r="AK17" s="664"/>
      <c r="AL17" s="624">
        <v>0.2</v>
      </c>
      <c r="AM17" s="625"/>
      <c r="AN17" s="625"/>
      <c r="AO17" s="665"/>
      <c r="AP17" s="618" t="s">
        <v>270</v>
      </c>
      <c r="AQ17" s="619"/>
      <c r="AR17" s="619"/>
      <c r="AS17" s="619"/>
      <c r="AT17" s="619"/>
      <c r="AU17" s="619"/>
      <c r="AV17" s="619"/>
      <c r="AW17" s="619"/>
      <c r="AX17" s="619"/>
      <c r="AY17" s="619"/>
      <c r="AZ17" s="619"/>
      <c r="BA17" s="619"/>
      <c r="BB17" s="619"/>
      <c r="BC17" s="619"/>
      <c r="BD17" s="619"/>
      <c r="BE17" s="619"/>
      <c r="BF17" s="620"/>
      <c r="BG17" s="621" t="s">
        <v>131</v>
      </c>
      <c r="BH17" s="622"/>
      <c r="BI17" s="622"/>
      <c r="BJ17" s="622"/>
      <c r="BK17" s="622"/>
      <c r="BL17" s="622"/>
      <c r="BM17" s="622"/>
      <c r="BN17" s="623"/>
      <c r="BO17" s="663" t="s">
        <v>131</v>
      </c>
      <c r="BP17" s="663"/>
      <c r="BQ17" s="663"/>
      <c r="BR17" s="663"/>
      <c r="BS17" s="664" t="s">
        <v>131</v>
      </c>
      <c r="BT17" s="664"/>
      <c r="BU17" s="664"/>
      <c r="BV17" s="664"/>
      <c r="BW17" s="664"/>
      <c r="BX17" s="664"/>
      <c r="BY17" s="664"/>
      <c r="BZ17" s="664"/>
      <c r="CA17" s="664"/>
      <c r="CB17" s="698"/>
      <c r="CD17" s="618" t="s">
        <v>271</v>
      </c>
      <c r="CE17" s="619"/>
      <c r="CF17" s="619"/>
      <c r="CG17" s="619"/>
      <c r="CH17" s="619"/>
      <c r="CI17" s="619"/>
      <c r="CJ17" s="619"/>
      <c r="CK17" s="619"/>
      <c r="CL17" s="619"/>
      <c r="CM17" s="619"/>
      <c r="CN17" s="619"/>
      <c r="CO17" s="619"/>
      <c r="CP17" s="619"/>
      <c r="CQ17" s="620"/>
      <c r="CR17" s="621">
        <v>846321</v>
      </c>
      <c r="CS17" s="622"/>
      <c r="CT17" s="622"/>
      <c r="CU17" s="622"/>
      <c r="CV17" s="622"/>
      <c r="CW17" s="622"/>
      <c r="CX17" s="622"/>
      <c r="CY17" s="623"/>
      <c r="CZ17" s="663">
        <v>12.5</v>
      </c>
      <c r="DA17" s="663"/>
      <c r="DB17" s="663"/>
      <c r="DC17" s="663"/>
      <c r="DD17" s="627" t="s">
        <v>131</v>
      </c>
      <c r="DE17" s="622"/>
      <c r="DF17" s="622"/>
      <c r="DG17" s="622"/>
      <c r="DH17" s="622"/>
      <c r="DI17" s="622"/>
      <c r="DJ17" s="622"/>
      <c r="DK17" s="622"/>
      <c r="DL17" s="622"/>
      <c r="DM17" s="622"/>
      <c r="DN17" s="622"/>
      <c r="DO17" s="622"/>
      <c r="DP17" s="623"/>
      <c r="DQ17" s="627">
        <v>827254</v>
      </c>
      <c r="DR17" s="622"/>
      <c r="DS17" s="622"/>
      <c r="DT17" s="622"/>
      <c r="DU17" s="622"/>
      <c r="DV17" s="622"/>
      <c r="DW17" s="622"/>
      <c r="DX17" s="622"/>
      <c r="DY17" s="622"/>
      <c r="DZ17" s="622"/>
      <c r="EA17" s="622"/>
      <c r="EB17" s="622"/>
      <c r="EC17" s="662"/>
    </row>
    <row r="18" spans="2:133" ht="11.25" customHeight="1" x14ac:dyDescent="0.15">
      <c r="B18" s="618" t="s">
        <v>272</v>
      </c>
      <c r="C18" s="619"/>
      <c r="D18" s="619"/>
      <c r="E18" s="619"/>
      <c r="F18" s="619"/>
      <c r="G18" s="619"/>
      <c r="H18" s="619"/>
      <c r="I18" s="619"/>
      <c r="J18" s="619"/>
      <c r="K18" s="619"/>
      <c r="L18" s="619"/>
      <c r="M18" s="619"/>
      <c r="N18" s="619"/>
      <c r="O18" s="619"/>
      <c r="P18" s="619"/>
      <c r="Q18" s="620"/>
      <c r="R18" s="621">
        <v>627</v>
      </c>
      <c r="S18" s="622"/>
      <c r="T18" s="622"/>
      <c r="U18" s="622"/>
      <c r="V18" s="622"/>
      <c r="W18" s="622"/>
      <c r="X18" s="622"/>
      <c r="Y18" s="623"/>
      <c r="Z18" s="663">
        <v>0</v>
      </c>
      <c r="AA18" s="663"/>
      <c r="AB18" s="663"/>
      <c r="AC18" s="663"/>
      <c r="AD18" s="664">
        <v>627</v>
      </c>
      <c r="AE18" s="664"/>
      <c r="AF18" s="664"/>
      <c r="AG18" s="664"/>
      <c r="AH18" s="664"/>
      <c r="AI18" s="664"/>
      <c r="AJ18" s="664"/>
      <c r="AK18" s="664"/>
      <c r="AL18" s="624">
        <v>0</v>
      </c>
      <c r="AM18" s="625"/>
      <c r="AN18" s="625"/>
      <c r="AO18" s="665"/>
      <c r="AP18" s="618" t="s">
        <v>273</v>
      </c>
      <c r="AQ18" s="619"/>
      <c r="AR18" s="619"/>
      <c r="AS18" s="619"/>
      <c r="AT18" s="619"/>
      <c r="AU18" s="619"/>
      <c r="AV18" s="619"/>
      <c r="AW18" s="619"/>
      <c r="AX18" s="619"/>
      <c r="AY18" s="619"/>
      <c r="AZ18" s="619"/>
      <c r="BA18" s="619"/>
      <c r="BB18" s="619"/>
      <c r="BC18" s="619"/>
      <c r="BD18" s="619"/>
      <c r="BE18" s="619"/>
      <c r="BF18" s="620"/>
      <c r="BG18" s="621" t="s">
        <v>131</v>
      </c>
      <c r="BH18" s="622"/>
      <c r="BI18" s="622"/>
      <c r="BJ18" s="622"/>
      <c r="BK18" s="622"/>
      <c r="BL18" s="622"/>
      <c r="BM18" s="622"/>
      <c r="BN18" s="623"/>
      <c r="BO18" s="663" t="s">
        <v>131</v>
      </c>
      <c r="BP18" s="663"/>
      <c r="BQ18" s="663"/>
      <c r="BR18" s="663"/>
      <c r="BS18" s="664" t="s">
        <v>131</v>
      </c>
      <c r="BT18" s="664"/>
      <c r="BU18" s="664"/>
      <c r="BV18" s="664"/>
      <c r="BW18" s="664"/>
      <c r="BX18" s="664"/>
      <c r="BY18" s="664"/>
      <c r="BZ18" s="664"/>
      <c r="CA18" s="664"/>
      <c r="CB18" s="698"/>
      <c r="CD18" s="618" t="s">
        <v>274</v>
      </c>
      <c r="CE18" s="619"/>
      <c r="CF18" s="619"/>
      <c r="CG18" s="619"/>
      <c r="CH18" s="619"/>
      <c r="CI18" s="619"/>
      <c r="CJ18" s="619"/>
      <c r="CK18" s="619"/>
      <c r="CL18" s="619"/>
      <c r="CM18" s="619"/>
      <c r="CN18" s="619"/>
      <c r="CO18" s="619"/>
      <c r="CP18" s="619"/>
      <c r="CQ18" s="620"/>
      <c r="CR18" s="621" t="s">
        <v>131</v>
      </c>
      <c r="CS18" s="622"/>
      <c r="CT18" s="622"/>
      <c r="CU18" s="622"/>
      <c r="CV18" s="622"/>
      <c r="CW18" s="622"/>
      <c r="CX18" s="622"/>
      <c r="CY18" s="623"/>
      <c r="CZ18" s="663" t="s">
        <v>232</v>
      </c>
      <c r="DA18" s="663"/>
      <c r="DB18" s="663"/>
      <c r="DC18" s="663"/>
      <c r="DD18" s="627" t="s">
        <v>131</v>
      </c>
      <c r="DE18" s="622"/>
      <c r="DF18" s="622"/>
      <c r="DG18" s="622"/>
      <c r="DH18" s="622"/>
      <c r="DI18" s="622"/>
      <c r="DJ18" s="622"/>
      <c r="DK18" s="622"/>
      <c r="DL18" s="622"/>
      <c r="DM18" s="622"/>
      <c r="DN18" s="622"/>
      <c r="DO18" s="622"/>
      <c r="DP18" s="623"/>
      <c r="DQ18" s="627" t="s">
        <v>131</v>
      </c>
      <c r="DR18" s="622"/>
      <c r="DS18" s="622"/>
      <c r="DT18" s="622"/>
      <c r="DU18" s="622"/>
      <c r="DV18" s="622"/>
      <c r="DW18" s="622"/>
      <c r="DX18" s="622"/>
      <c r="DY18" s="622"/>
      <c r="DZ18" s="622"/>
      <c r="EA18" s="622"/>
      <c r="EB18" s="622"/>
      <c r="EC18" s="662"/>
    </row>
    <row r="19" spans="2:133" ht="11.25" customHeight="1" x14ac:dyDescent="0.15">
      <c r="B19" s="618" t="s">
        <v>275</v>
      </c>
      <c r="C19" s="619"/>
      <c r="D19" s="619"/>
      <c r="E19" s="619"/>
      <c r="F19" s="619"/>
      <c r="G19" s="619"/>
      <c r="H19" s="619"/>
      <c r="I19" s="619"/>
      <c r="J19" s="619"/>
      <c r="K19" s="619"/>
      <c r="L19" s="619"/>
      <c r="M19" s="619"/>
      <c r="N19" s="619"/>
      <c r="O19" s="619"/>
      <c r="P19" s="619"/>
      <c r="Q19" s="620"/>
      <c r="R19" s="621">
        <v>627</v>
      </c>
      <c r="S19" s="622"/>
      <c r="T19" s="622"/>
      <c r="U19" s="622"/>
      <c r="V19" s="622"/>
      <c r="W19" s="622"/>
      <c r="X19" s="622"/>
      <c r="Y19" s="623"/>
      <c r="Z19" s="663">
        <v>0</v>
      </c>
      <c r="AA19" s="663"/>
      <c r="AB19" s="663"/>
      <c r="AC19" s="663"/>
      <c r="AD19" s="664">
        <v>627</v>
      </c>
      <c r="AE19" s="664"/>
      <c r="AF19" s="664"/>
      <c r="AG19" s="664"/>
      <c r="AH19" s="664"/>
      <c r="AI19" s="664"/>
      <c r="AJ19" s="664"/>
      <c r="AK19" s="664"/>
      <c r="AL19" s="624">
        <v>0</v>
      </c>
      <c r="AM19" s="625"/>
      <c r="AN19" s="625"/>
      <c r="AO19" s="665"/>
      <c r="AP19" s="618" t="s">
        <v>276</v>
      </c>
      <c r="AQ19" s="619"/>
      <c r="AR19" s="619"/>
      <c r="AS19" s="619"/>
      <c r="AT19" s="619"/>
      <c r="AU19" s="619"/>
      <c r="AV19" s="619"/>
      <c r="AW19" s="619"/>
      <c r="AX19" s="619"/>
      <c r="AY19" s="619"/>
      <c r="AZ19" s="619"/>
      <c r="BA19" s="619"/>
      <c r="BB19" s="619"/>
      <c r="BC19" s="619"/>
      <c r="BD19" s="619"/>
      <c r="BE19" s="619"/>
      <c r="BF19" s="620"/>
      <c r="BG19" s="621" t="s">
        <v>131</v>
      </c>
      <c r="BH19" s="622"/>
      <c r="BI19" s="622"/>
      <c r="BJ19" s="622"/>
      <c r="BK19" s="622"/>
      <c r="BL19" s="622"/>
      <c r="BM19" s="622"/>
      <c r="BN19" s="623"/>
      <c r="BO19" s="663" t="s">
        <v>131</v>
      </c>
      <c r="BP19" s="663"/>
      <c r="BQ19" s="663"/>
      <c r="BR19" s="663"/>
      <c r="BS19" s="664" t="s">
        <v>232</v>
      </c>
      <c r="BT19" s="664"/>
      <c r="BU19" s="664"/>
      <c r="BV19" s="664"/>
      <c r="BW19" s="664"/>
      <c r="BX19" s="664"/>
      <c r="BY19" s="664"/>
      <c r="BZ19" s="664"/>
      <c r="CA19" s="664"/>
      <c r="CB19" s="698"/>
      <c r="CD19" s="618" t="s">
        <v>277</v>
      </c>
      <c r="CE19" s="619"/>
      <c r="CF19" s="619"/>
      <c r="CG19" s="619"/>
      <c r="CH19" s="619"/>
      <c r="CI19" s="619"/>
      <c r="CJ19" s="619"/>
      <c r="CK19" s="619"/>
      <c r="CL19" s="619"/>
      <c r="CM19" s="619"/>
      <c r="CN19" s="619"/>
      <c r="CO19" s="619"/>
      <c r="CP19" s="619"/>
      <c r="CQ19" s="620"/>
      <c r="CR19" s="621" t="s">
        <v>131</v>
      </c>
      <c r="CS19" s="622"/>
      <c r="CT19" s="622"/>
      <c r="CU19" s="622"/>
      <c r="CV19" s="622"/>
      <c r="CW19" s="622"/>
      <c r="CX19" s="622"/>
      <c r="CY19" s="623"/>
      <c r="CZ19" s="663" t="s">
        <v>232</v>
      </c>
      <c r="DA19" s="663"/>
      <c r="DB19" s="663"/>
      <c r="DC19" s="663"/>
      <c r="DD19" s="627" t="s">
        <v>131</v>
      </c>
      <c r="DE19" s="622"/>
      <c r="DF19" s="622"/>
      <c r="DG19" s="622"/>
      <c r="DH19" s="622"/>
      <c r="DI19" s="622"/>
      <c r="DJ19" s="622"/>
      <c r="DK19" s="622"/>
      <c r="DL19" s="622"/>
      <c r="DM19" s="622"/>
      <c r="DN19" s="622"/>
      <c r="DO19" s="622"/>
      <c r="DP19" s="623"/>
      <c r="DQ19" s="627" t="s">
        <v>131</v>
      </c>
      <c r="DR19" s="622"/>
      <c r="DS19" s="622"/>
      <c r="DT19" s="622"/>
      <c r="DU19" s="622"/>
      <c r="DV19" s="622"/>
      <c r="DW19" s="622"/>
      <c r="DX19" s="622"/>
      <c r="DY19" s="622"/>
      <c r="DZ19" s="622"/>
      <c r="EA19" s="622"/>
      <c r="EB19" s="622"/>
      <c r="EC19" s="662"/>
    </row>
    <row r="20" spans="2:133" ht="11.25" customHeight="1" x14ac:dyDescent="0.15">
      <c r="B20" s="688" t="s">
        <v>278</v>
      </c>
      <c r="C20" s="689"/>
      <c r="D20" s="689"/>
      <c r="E20" s="689"/>
      <c r="F20" s="689"/>
      <c r="G20" s="689"/>
      <c r="H20" s="689"/>
      <c r="I20" s="689"/>
      <c r="J20" s="689"/>
      <c r="K20" s="689"/>
      <c r="L20" s="689"/>
      <c r="M20" s="689"/>
      <c r="N20" s="689"/>
      <c r="O20" s="689"/>
      <c r="P20" s="689"/>
      <c r="Q20" s="690"/>
      <c r="R20" s="621" t="s">
        <v>131</v>
      </c>
      <c r="S20" s="622"/>
      <c r="T20" s="622"/>
      <c r="U20" s="622"/>
      <c r="V20" s="622"/>
      <c r="W20" s="622"/>
      <c r="X20" s="622"/>
      <c r="Y20" s="623"/>
      <c r="Z20" s="663" t="s">
        <v>232</v>
      </c>
      <c r="AA20" s="663"/>
      <c r="AB20" s="663"/>
      <c r="AC20" s="663"/>
      <c r="AD20" s="664" t="s">
        <v>232</v>
      </c>
      <c r="AE20" s="664"/>
      <c r="AF20" s="664"/>
      <c r="AG20" s="664"/>
      <c r="AH20" s="664"/>
      <c r="AI20" s="664"/>
      <c r="AJ20" s="664"/>
      <c r="AK20" s="664"/>
      <c r="AL20" s="624" t="s">
        <v>131</v>
      </c>
      <c r="AM20" s="625"/>
      <c r="AN20" s="625"/>
      <c r="AO20" s="665"/>
      <c r="AP20" s="618" t="s">
        <v>279</v>
      </c>
      <c r="AQ20" s="619"/>
      <c r="AR20" s="619"/>
      <c r="AS20" s="619"/>
      <c r="AT20" s="619"/>
      <c r="AU20" s="619"/>
      <c r="AV20" s="619"/>
      <c r="AW20" s="619"/>
      <c r="AX20" s="619"/>
      <c r="AY20" s="619"/>
      <c r="AZ20" s="619"/>
      <c r="BA20" s="619"/>
      <c r="BB20" s="619"/>
      <c r="BC20" s="619"/>
      <c r="BD20" s="619"/>
      <c r="BE20" s="619"/>
      <c r="BF20" s="620"/>
      <c r="BG20" s="621" t="s">
        <v>232</v>
      </c>
      <c r="BH20" s="622"/>
      <c r="BI20" s="622"/>
      <c r="BJ20" s="622"/>
      <c r="BK20" s="622"/>
      <c r="BL20" s="622"/>
      <c r="BM20" s="622"/>
      <c r="BN20" s="623"/>
      <c r="BO20" s="663" t="s">
        <v>131</v>
      </c>
      <c r="BP20" s="663"/>
      <c r="BQ20" s="663"/>
      <c r="BR20" s="663"/>
      <c r="BS20" s="664" t="s">
        <v>131</v>
      </c>
      <c r="BT20" s="664"/>
      <c r="BU20" s="664"/>
      <c r="BV20" s="664"/>
      <c r="BW20" s="664"/>
      <c r="BX20" s="664"/>
      <c r="BY20" s="664"/>
      <c r="BZ20" s="664"/>
      <c r="CA20" s="664"/>
      <c r="CB20" s="698"/>
      <c r="CD20" s="618" t="s">
        <v>280</v>
      </c>
      <c r="CE20" s="619"/>
      <c r="CF20" s="619"/>
      <c r="CG20" s="619"/>
      <c r="CH20" s="619"/>
      <c r="CI20" s="619"/>
      <c r="CJ20" s="619"/>
      <c r="CK20" s="619"/>
      <c r="CL20" s="619"/>
      <c r="CM20" s="619"/>
      <c r="CN20" s="619"/>
      <c r="CO20" s="619"/>
      <c r="CP20" s="619"/>
      <c r="CQ20" s="620"/>
      <c r="CR20" s="621">
        <v>6787780</v>
      </c>
      <c r="CS20" s="622"/>
      <c r="CT20" s="622"/>
      <c r="CU20" s="622"/>
      <c r="CV20" s="622"/>
      <c r="CW20" s="622"/>
      <c r="CX20" s="622"/>
      <c r="CY20" s="623"/>
      <c r="CZ20" s="663">
        <v>100</v>
      </c>
      <c r="DA20" s="663"/>
      <c r="DB20" s="663"/>
      <c r="DC20" s="663"/>
      <c r="DD20" s="627">
        <v>1040885</v>
      </c>
      <c r="DE20" s="622"/>
      <c r="DF20" s="622"/>
      <c r="DG20" s="622"/>
      <c r="DH20" s="622"/>
      <c r="DI20" s="622"/>
      <c r="DJ20" s="622"/>
      <c r="DK20" s="622"/>
      <c r="DL20" s="622"/>
      <c r="DM20" s="622"/>
      <c r="DN20" s="622"/>
      <c r="DO20" s="622"/>
      <c r="DP20" s="623"/>
      <c r="DQ20" s="627">
        <v>5111962</v>
      </c>
      <c r="DR20" s="622"/>
      <c r="DS20" s="622"/>
      <c r="DT20" s="622"/>
      <c r="DU20" s="622"/>
      <c r="DV20" s="622"/>
      <c r="DW20" s="622"/>
      <c r="DX20" s="622"/>
      <c r="DY20" s="622"/>
      <c r="DZ20" s="622"/>
      <c r="EA20" s="622"/>
      <c r="EB20" s="622"/>
      <c r="EC20" s="662"/>
    </row>
    <row r="21" spans="2:133" ht="11.25" customHeight="1" x14ac:dyDescent="0.15">
      <c r="B21" s="618" t="s">
        <v>281</v>
      </c>
      <c r="C21" s="619"/>
      <c r="D21" s="619"/>
      <c r="E21" s="619"/>
      <c r="F21" s="619"/>
      <c r="G21" s="619"/>
      <c r="H21" s="619"/>
      <c r="I21" s="619"/>
      <c r="J21" s="619"/>
      <c r="K21" s="619"/>
      <c r="L21" s="619"/>
      <c r="M21" s="619"/>
      <c r="N21" s="619"/>
      <c r="O21" s="619"/>
      <c r="P21" s="619"/>
      <c r="Q21" s="620"/>
      <c r="R21" s="621">
        <v>3850783</v>
      </c>
      <c r="S21" s="622"/>
      <c r="T21" s="622"/>
      <c r="U21" s="622"/>
      <c r="V21" s="622"/>
      <c r="W21" s="622"/>
      <c r="X21" s="622"/>
      <c r="Y21" s="623"/>
      <c r="Z21" s="663">
        <v>52.9</v>
      </c>
      <c r="AA21" s="663"/>
      <c r="AB21" s="663"/>
      <c r="AC21" s="663"/>
      <c r="AD21" s="664">
        <v>3536395</v>
      </c>
      <c r="AE21" s="664"/>
      <c r="AF21" s="664"/>
      <c r="AG21" s="664"/>
      <c r="AH21" s="664"/>
      <c r="AI21" s="664"/>
      <c r="AJ21" s="664"/>
      <c r="AK21" s="664"/>
      <c r="AL21" s="624">
        <v>79.400000000000006</v>
      </c>
      <c r="AM21" s="625"/>
      <c r="AN21" s="625"/>
      <c r="AO21" s="665"/>
      <c r="AP21" s="618" t="s">
        <v>282</v>
      </c>
      <c r="AQ21" s="699"/>
      <c r="AR21" s="699"/>
      <c r="AS21" s="699"/>
      <c r="AT21" s="699"/>
      <c r="AU21" s="699"/>
      <c r="AV21" s="699"/>
      <c r="AW21" s="699"/>
      <c r="AX21" s="699"/>
      <c r="AY21" s="699"/>
      <c r="AZ21" s="699"/>
      <c r="BA21" s="699"/>
      <c r="BB21" s="699"/>
      <c r="BC21" s="699"/>
      <c r="BD21" s="699"/>
      <c r="BE21" s="699"/>
      <c r="BF21" s="700"/>
      <c r="BG21" s="621" t="s">
        <v>131</v>
      </c>
      <c r="BH21" s="622"/>
      <c r="BI21" s="622"/>
      <c r="BJ21" s="622"/>
      <c r="BK21" s="622"/>
      <c r="BL21" s="622"/>
      <c r="BM21" s="622"/>
      <c r="BN21" s="623"/>
      <c r="BO21" s="663" t="s">
        <v>131</v>
      </c>
      <c r="BP21" s="663"/>
      <c r="BQ21" s="663"/>
      <c r="BR21" s="663"/>
      <c r="BS21" s="664" t="s">
        <v>131</v>
      </c>
      <c r="BT21" s="664"/>
      <c r="BU21" s="664"/>
      <c r="BV21" s="664"/>
      <c r="BW21" s="664"/>
      <c r="BX21" s="664"/>
      <c r="BY21" s="664"/>
      <c r="BZ21" s="664"/>
      <c r="CA21" s="664"/>
      <c r="CB21" s="698"/>
      <c r="CD21" s="602"/>
      <c r="CE21" s="603"/>
      <c r="CF21" s="603"/>
      <c r="CG21" s="603"/>
      <c r="CH21" s="603"/>
      <c r="CI21" s="603"/>
      <c r="CJ21" s="603"/>
      <c r="CK21" s="603"/>
      <c r="CL21" s="603"/>
      <c r="CM21" s="603"/>
      <c r="CN21" s="603"/>
      <c r="CO21" s="603"/>
      <c r="CP21" s="603"/>
      <c r="CQ21" s="604"/>
      <c r="CR21" s="712"/>
      <c r="CS21" s="710"/>
      <c r="CT21" s="710"/>
      <c r="CU21" s="710"/>
      <c r="CV21" s="710"/>
      <c r="CW21" s="710"/>
      <c r="CX21" s="710"/>
      <c r="CY21" s="713"/>
      <c r="CZ21" s="714"/>
      <c r="DA21" s="714"/>
      <c r="DB21" s="714"/>
      <c r="DC21" s="714"/>
      <c r="DD21" s="709"/>
      <c r="DE21" s="710"/>
      <c r="DF21" s="710"/>
      <c r="DG21" s="710"/>
      <c r="DH21" s="710"/>
      <c r="DI21" s="710"/>
      <c r="DJ21" s="710"/>
      <c r="DK21" s="710"/>
      <c r="DL21" s="710"/>
      <c r="DM21" s="710"/>
      <c r="DN21" s="710"/>
      <c r="DO21" s="710"/>
      <c r="DP21" s="713"/>
      <c r="DQ21" s="709"/>
      <c r="DR21" s="710"/>
      <c r="DS21" s="710"/>
      <c r="DT21" s="710"/>
      <c r="DU21" s="710"/>
      <c r="DV21" s="710"/>
      <c r="DW21" s="710"/>
      <c r="DX21" s="710"/>
      <c r="DY21" s="710"/>
      <c r="DZ21" s="710"/>
      <c r="EA21" s="710"/>
      <c r="EB21" s="710"/>
      <c r="EC21" s="711"/>
    </row>
    <row r="22" spans="2:133" ht="11.25" customHeight="1" x14ac:dyDescent="0.15">
      <c r="B22" s="618" t="s">
        <v>283</v>
      </c>
      <c r="C22" s="619"/>
      <c r="D22" s="619"/>
      <c r="E22" s="619"/>
      <c r="F22" s="619"/>
      <c r="G22" s="619"/>
      <c r="H22" s="619"/>
      <c r="I22" s="619"/>
      <c r="J22" s="619"/>
      <c r="K22" s="619"/>
      <c r="L22" s="619"/>
      <c r="M22" s="619"/>
      <c r="N22" s="619"/>
      <c r="O22" s="619"/>
      <c r="P22" s="619"/>
      <c r="Q22" s="620"/>
      <c r="R22" s="621">
        <v>3536395</v>
      </c>
      <c r="S22" s="622"/>
      <c r="T22" s="622"/>
      <c r="U22" s="622"/>
      <c r="V22" s="622"/>
      <c r="W22" s="622"/>
      <c r="X22" s="622"/>
      <c r="Y22" s="623"/>
      <c r="Z22" s="663">
        <v>48.6</v>
      </c>
      <c r="AA22" s="663"/>
      <c r="AB22" s="663"/>
      <c r="AC22" s="663"/>
      <c r="AD22" s="664">
        <v>3536395</v>
      </c>
      <c r="AE22" s="664"/>
      <c r="AF22" s="664"/>
      <c r="AG22" s="664"/>
      <c r="AH22" s="664"/>
      <c r="AI22" s="664"/>
      <c r="AJ22" s="664"/>
      <c r="AK22" s="664"/>
      <c r="AL22" s="624">
        <v>79.400000000000006</v>
      </c>
      <c r="AM22" s="625"/>
      <c r="AN22" s="625"/>
      <c r="AO22" s="665"/>
      <c r="AP22" s="618" t="s">
        <v>284</v>
      </c>
      <c r="AQ22" s="699"/>
      <c r="AR22" s="699"/>
      <c r="AS22" s="699"/>
      <c r="AT22" s="699"/>
      <c r="AU22" s="699"/>
      <c r="AV22" s="699"/>
      <c r="AW22" s="699"/>
      <c r="AX22" s="699"/>
      <c r="AY22" s="699"/>
      <c r="AZ22" s="699"/>
      <c r="BA22" s="699"/>
      <c r="BB22" s="699"/>
      <c r="BC22" s="699"/>
      <c r="BD22" s="699"/>
      <c r="BE22" s="699"/>
      <c r="BF22" s="700"/>
      <c r="BG22" s="621" t="s">
        <v>131</v>
      </c>
      <c r="BH22" s="622"/>
      <c r="BI22" s="622"/>
      <c r="BJ22" s="622"/>
      <c r="BK22" s="622"/>
      <c r="BL22" s="622"/>
      <c r="BM22" s="622"/>
      <c r="BN22" s="623"/>
      <c r="BO22" s="663" t="s">
        <v>131</v>
      </c>
      <c r="BP22" s="663"/>
      <c r="BQ22" s="663"/>
      <c r="BR22" s="663"/>
      <c r="BS22" s="664" t="s">
        <v>232</v>
      </c>
      <c r="BT22" s="664"/>
      <c r="BU22" s="664"/>
      <c r="BV22" s="664"/>
      <c r="BW22" s="664"/>
      <c r="BX22" s="664"/>
      <c r="BY22" s="664"/>
      <c r="BZ22" s="664"/>
      <c r="CA22" s="664"/>
      <c r="CB22" s="698"/>
      <c r="CD22" s="679" t="s">
        <v>285</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15">
      <c r="B23" s="618" t="s">
        <v>286</v>
      </c>
      <c r="C23" s="619"/>
      <c r="D23" s="619"/>
      <c r="E23" s="619"/>
      <c r="F23" s="619"/>
      <c r="G23" s="619"/>
      <c r="H23" s="619"/>
      <c r="I23" s="619"/>
      <c r="J23" s="619"/>
      <c r="K23" s="619"/>
      <c r="L23" s="619"/>
      <c r="M23" s="619"/>
      <c r="N23" s="619"/>
      <c r="O23" s="619"/>
      <c r="P23" s="619"/>
      <c r="Q23" s="620"/>
      <c r="R23" s="621">
        <v>314388</v>
      </c>
      <c r="S23" s="622"/>
      <c r="T23" s="622"/>
      <c r="U23" s="622"/>
      <c r="V23" s="622"/>
      <c r="W23" s="622"/>
      <c r="X23" s="622"/>
      <c r="Y23" s="623"/>
      <c r="Z23" s="663">
        <v>4.3</v>
      </c>
      <c r="AA23" s="663"/>
      <c r="AB23" s="663"/>
      <c r="AC23" s="663"/>
      <c r="AD23" s="664" t="s">
        <v>131</v>
      </c>
      <c r="AE23" s="664"/>
      <c r="AF23" s="664"/>
      <c r="AG23" s="664"/>
      <c r="AH23" s="664"/>
      <c r="AI23" s="664"/>
      <c r="AJ23" s="664"/>
      <c r="AK23" s="664"/>
      <c r="AL23" s="624" t="s">
        <v>232</v>
      </c>
      <c r="AM23" s="625"/>
      <c r="AN23" s="625"/>
      <c r="AO23" s="665"/>
      <c r="AP23" s="618" t="s">
        <v>287</v>
      </c>
      <c r="AQ23" s="699"/>
      <c r="AR23" s="699"/>
      <c r="AS23" s="699"/>
      <c r="AT23" s="699"/>
      <c r="AU23" s="699"/>
      <c r="AV23" s="699"/>
      <c r="AW23" s="699"/>
      <c r="AX23" s="699"/>
      <c r="AY23" s="699"/>
      <c r="AZ23" s="699"/>
      <c r="BA23" s="699"/>
      <c r="BB23" s="699"/>
      <c r="BC23" s="699"/>
      <c r="BD23" s="699"/>
      <c r="BE23" s="699"/>
      <c r="BF23" s="700"/>
      <c r="BG23" s="621" t="s">
        <v>232</v>
      </c>
      <c r="BH23" s="622"/>
      <c r="BI23" s="622"/>
      <c r="BJ23" s="622"/>
      <c r="BK23" s="622"/>
      <c r="BL23" s="622"/>
      <c r="BM23" s="622"/>
      <c r="BN23" s="623"/>
      <c r="BO23" s="663" t="s">
        <v>131</v>
      </c>
      <c r="BP23" s="663"/>
      <c r="BQ23" s="663"/>
      <c r="BR23" s="663"/>
      <c r="BS23" s="664" t="s">
        <v>232</v>
      </c>
      <c r="BT23" s="664"/>
      <c r="BU23" s="664"/>
      <c r="BV23" s="664"/>
      <c r="BW23" s="664"/>
      <c r="BX23" s="664"/>
      <c r="BY23" s="664"/>
      <c r="BZ23" s="664"/>
      <c r="CA23" s="664"/>
      <c r="CB23" s="698"/>
      <c r="CD23" s="679" t="s">
        <v>226</v>
      </c>
      <c r="CE23" s="680"/>
      <c r="CF23" s="680"/>
      <c r="CG23" s="680"/>
      <c r="CH23" s="680"/>
      <c r="CI23" s="680"/>
      <c r="CJ23" s="680"/>
      <c r="CK23" s="680"/>
      <c r="CL23" s="680"/>
      <c r="CM23" s="680"/>
      <c r="CN23" s="680"/>
      <c r="CO23" s="680"/>
      <c r="CP23" s="680"/>
      <c r="CQ23" s="681"/>
      <c r="CR23" s="679" t="s">
        <v>288</v>
      </c>
      <c r="CS23" s="680"/>
      <c r="CT23" s="680"/>
      <c r="CU23" s="680"/>
      <c r="CV23" s="680"/>
      <c r="CW23" s="680"/>
      <c r="CX23" s="680"/>
      <c r="CY23" s="681"/>
      <c r="CZ23" s="679" t="s">
        <v>289</v>
      </c>
      <c r="DA23" s="680"/>
      <c r="DB23" s="680"/>
      <c r="DC23" s="681"/>
      <c r="DD23" s="679" t="s">
        <v>290</v>
      </c>
      <c r="DE23" s="680"/>
      <c r="DF23" s="680"/>
      <c r="DG23" s="680"/>
      <c r="DH23" s="680"/>
      <c r="DI23" s="680"/>
      <c r="DJ23" s="680"/>
      <c r="DK23" s="681"/>
      <c r="DL23" s="706" t="s">
        <v>291</v>
      </c>
      <c r="DM23" s="707"/>
      <c r="DN23" s="707"/>
      <c r="DO23" s="707"/>
      <c r="DP23" s="707"/>
      <c r="DQ23" s="707"/>
      <c r="DR23" s="707"/>
      <c r="DS23" s="707"/>
      <c r="DT23" s="707"/>
      <c r="DU23" s="707"/>
      <c r="DV23" s="708"/>
      <c r="DW23" s="679" t="s">
        <v>292</v>
      </c>
      <c r="DX23" s="680"/>
      <c r="DY23" s="680"/>
      <c r="DZ23" s="680"/>
      <c r="EA23" s="680"/>
      <c r="EB23" s="680"/>
      <c r="EC23" s="681"/>
    </row>
    <row r="24" spans="2:133" ht="11.25" customHeight="1" x14ac:dyDescent="0.15">
      <c r="B24" s="618" t="s">
        <v>293</v>
      </c>
      <c r="C24" s="619"/>
      <c r="D24" s="619"/>
      <c r="E24" s="619"/>
      <c r="F24" s="619"/>
      <c r="G24" s="619"/>
      <c r="H24" s="619"/>
      <c r="I24" s="619"/>
      <c r="J24" s="619"/>
      <c r="K24" s="619"/>
      <c r="L24" s="619"/>
      <c r="M24" s="619"/>
      <c r="N24" s="619"/>
      <c r="O24" s="619"/>
      <c r="P24" s="619"/>
      <c r="Q24" s="620"/>
      <c r="R24" s="621" t="s">
        <v>131</v>
      </c>
      <c r="S24" s="622"/>
      <c r="T24" s="622"/>
      <c r="U24" s="622"/>
      <c r="V24" s="622"/>
      <c r="W24" s="622"/>
      <c r="X24" s="622"/>
      <c r="Y24" s="623"/>
      <c r="Z24" s="663" t="s">
        <v>131</v>
      </c>
      <c r="AA24" s="663"/>
      <c r="AB24" s="663"/>
      <c r="AC24" s="663"/>
      <c r="AD24" s="664" t="s">
        <v>232</v>
      </c>
      <c r="AE24" s="664"/>
      <c r="AF24" s="664"/>
      <c r="AG24" s="664"/>
      <c r="AH24" s="664"/>
      <c r="AI24" s="664"/>
      <c r="AJ24" s="664"/>
      <c r="AK24" s="664"/>
      <c r="AL24" s="624" t="s">
        <v>232</v>
      </c>
      <c r="AM24" s="625"/>
      <c r="AN24" s="625"/>
      <c r="AO24" s="665"/>
      <c r="AP24" s="618" t="s">
        <v>294</v>
      </c>
      <c r="AQ24" s="699"/>
      <c r="AR24" s="699"/>
      <c r="AS24" s="699"/>
      <c r="AT24" s="699"/>
      <c r="AU24" s="699"/>
      <c r="AV24" s="699"/>
      <c r="AW24" s="699"/>
      <c r="AX24" s="699"/>
      <c r="AY24" s="699"/>
      <c r="AZ24" s="699"/>
      <c r="BA24" s="699"/>
      <c r="BB24" s="699"/>
      <c r="BC24" s="699"/>
      <c r="BD24" s="699"/>
      <c r="BE24" s="699"/>
      <c r="BF24" s="700"/>
      <c r="BG24" s="621" t="s">
        <v>131</v>
      </c>
      <c r="BH24" s="622"/>
      <c r="BI24" s="622"/>
      <c r="BJ24" s="622"/>
      <c r="BK24" s="622"/>
      <c r="BL24" s="622"/>
      <c r="BM24" s="622"/>
      <c r="BN24" s="623"/>
      <c r="BO24" s="663" t="s">
        <v>131</v>
      </c>
      <c r="BP24" s="663"/>
      <c r="BQ24" s="663"/>
      <c r="BR24" s="663"/>
      <c r="BS24" s="664" t="s">
        <v>131</v>
      </c>
      <c r="BT24" s="664"/>
      <c r="BU24" s="664"/>
      <c r="BV24" s="664"/>
      <c r="BW24" s="664"/>
      <c r="BX24" s="664"/>
      <c r="BY24" s="664"/>
      <c r="BZ24" s="664"/>
      <c r="CA24" s="664"/>
      <c r="CB24" s="698"/>
      <c r="CD24" s="676" t="s">
        <v>295</v>
      </c>
      <c r="CE24" s="677"/>
      <c r="CF24" s="677"/>
      <c r="CG24" s="677"/>
      <c r="CH24" s="677"/>
      <c r="CI24" s="677"/>
      <c r="CJ24" s="677"/>
      <c r="CK24" s="677"/>
      <c r="CL24" s="677"/>
      <c r="CM24" s="677"/>
      <c r="CN24" s="677"/>
      <c r="CO24" s="677"/>
      <c r="CP24" s="677"/>
      <c r="CQ24" s="678"/>
      <c r="CR24" s="673">
        <v>2558191</v>
      </c>
      <c r="CS24" s="674"/>
      <c r="CT24" s="674"/>
      <c r="CU24" s="674"/>
      <c r="CV24" s="674"/>
      <c r="CW24" s="674"/>
      <c r="CX24" s="674"/>
      <c r="CY24" s="702"/>
      <c r="CZ24" s="703">
        <v>37.700000000000003</v>
      </c>
      <c r="DA24" s="686"/>
      <c r="DB24" s="686"/>
      <c r="DC24" s="705"/>
      <c r="DD24" s="701">
        <v>2091511</v>
      </c>
      <c r="DE24" s="674"/>
      <c r="DF24" s="674"/>
      <c r="DG24" s="674"/>
      <c r="DH24" s="674"/>
      <c r="DI24" s="674"/>
      <c r="DJ24" s="674"/>
      <c r="DK24" s="702"/>
      <c r="DL24" s="701">
        <v>2069447</v>
      </c>
      <c r="DM24" s="674"/>
      <c r="DN24" s="674"/>
      <c r="DO24" s="674"/>
      <c r="DP24" s="674"/>
      <c r="DQ24" s="674"/>
      <c r="DR24" s="674"/>
      <c r="DS24" s="674"/>
      <c r="DT24" s="674"/>
      <c r="DU24" s="674"/>
      <c r="DV24" s="702"/>
      <c r="DW24" s="703">
        <v>46.1</v>
      </c>
      <c r="DX24" s="686"/>
      <c r="DY24" s="686"/>
      <c r="DZ24" s="686"/>
      <c r="EA24" s="686"/>
      <c r="EB24" s="686"/>
      <c r="EC24" s="704"/>
    </row>
    <row r="25" spans="2:133" ht="11.25" customHeight="1" x14ac:dyDescent="0.15">
      <c r="B25" s="618" t="s">
        <v>296</v>
      </c>
      <c r="C25" s="619"/>
      <c r="D25" s="619"/>
      <c r="E25" s="619"/>
      <c r="F25" s="619"/>
      <c r="G25" s="619"/>
      <c r="H25" s="619"/>
      <c r="I25" s="619"/>
      <c r="J25" s="619"/>
      <c r="K25" s="619"/>
      <c r="L25" s="619"/>
      <c r="M25" s="619"/>
      <c r="N25" s="619"/>
      <c r="O25" s="619"/>
      <c r="P25" s="619"/>
      <c r="Q25" s="620"/>
      <c r="R25" s="621">
        <v>4767246</v>
      </c>
      <c r="S25" s="622"/>
      <c r="T25" s="622"/>
      <c r="U25" s="622"/>
      <c r="V25" s="622"/>
      <c r="W25" s="622"/>
      <c r="X25" s="622"/>
      <c r="Y25" s="623"/>
      <c r="Z25" s="663">
        <v>65.5</v>
      </c>
      <c r="AA25" s="663"/>
      <c r="AB25" s="663"/>
      <c r="AC25" s="663"/>
      <c r="AD25" s="664">
        <v>4452858</v>
      </c>
      <c r="AE25" s="664"/>
      <c r="AF25" s="664"/>
      <c r="AG25" s="664"/>
      <c r="AH25" s="664"/>
      <c r="AI25" s="664"/>
      <c r="AJ25" s="664"/>
      <c r="AK25" s="664"/>
      <c r="AL25" s="624">
        <v>100</v>
      </c>
      <c r="AM25" s="625"/>
      <c r="AN25" s="625"/>
      <c r="AO25" s="665"/>
      <c r="AP25" s="618" t="s">
        <v>297</v>
      </c>
      <c r="AQ25" s="699"/>
      <c r="AR25" s="699"/>
      <c r="AS25" s="699"/>
      <c r="AT25" s="699"/>
      <c r="AU25" s="699"/>
      <c r="AV25" s="699"/>
      <c r="AW25" s="699"/>
      <c r="AX25" s="699"/>
      <c r="AY25" s="699"/>
      <c r="AZ25" s="699"/>
      <c r="BA25" s="699"/>
      <c r="BB25" s="699"/>
      <c r="BC25" s="699"/>
      <c r="BD25" s="699"/>
      <c r="BE25" s="699"/>
      <c r="BF25" s="700"/>
      <c r="BG25" s="621" t="s">
        <v>232</v>
      </c>
      <c r="BH25" s="622"/>
      <c r="BI25" s="622"/>
      <c r="BJ25" s="622"/>
      <c r="BK25" s="622"/>
      <c r="BL25" s="622"/>
      <c r="BM25" s="622"/>
      <c r="BN25" s="623"/>
      <c r="BO25" s="663" t="s">
        <v>131</v>
      </c>
      <c r="BP25" s="663"/>
      <c r="BQ25" s="663"/>
      <c r="BR25" s="663"/>
      <c r="BS25" s="664" t="s">
        <v>131</v>
      </c>
      <c r="BT25" s="664"/>
      <c r="BU25" s="664"/>
      <c r="BV25" s="664"/>
      <c r="BW25" s="664"/>
      <c r="BX25" s="664"/>
      <c r="BY25" s="664"/>
      <c r="BZ25" s="664"/>
      <c r="CA25" s="664"/>
      <c r="CB25" s="698"/>
      <c r="CD25" s="618" t="s">
        <v>298</v>
      </c>
      <c r="CE25" s="619"/>
      <c r="CF25" s="619"/>
      <c r="CG25" s="619"/>
      <c r="CH25" s="619"/>
      <c r="CI25" s="619"/>
      <c r="CJ25" s="619"/>
      <c r="CK25" s="619"/>
      <c r="CL25" s="619"/>
      <c r="CM25" s="619"/>
      <c r="CN25" s="619"/>
      <c r="CO25" s="619"/>
      <c r="CP25" s="619"/>
      <c r="CQ25" s="620"/>
      <c r="CR25" s="621">
        <v>1136868</v>
      </c>
      <c r="CS25" s="634"/>
      <c r="CT25" s="634"/>
      <c r="CU25" s="634"/>
      <c r="CV25" s="634"/>
      <c r="CW25" s="634"/>
      <c r="CX25" s="634"/>
      <c r="CY25" s="635"/>
      <c r="CZ25" s="624">
        <v>16.7</v>
      </c>
      <c r="DA25" s="636"/>
      <c r="DB25" s="636"/>
      <c r="DC25" s="637"/>
      <c r="DD25" s="627">
        <v>1080402</v>
      </c>
      <c r="DE25" s="634"/>
      <c r="DF25" s="634"/>
      <c r="DG25" s="634"/>
      <c r="DH25" s="634"/>
      <c r="DI25" s="634"/>
      <c r="DJ25" s="634"/>
      <c r="DK25" s="635"/>
      <c r="DL25" s="627">
        <v>1059088</v>
      </c>
      <c r="DM25" s="634"/>
      <c r="DN25" s="634"/>
      <c r="DO25" s="634"/>
      <c r="DP25" s="634"/>
      <c r="DQ25" s="634"/>
      <c r="DR25" s="634"/>
      <c r="DS25" s="634"/>
      <c r="DT25" s="634"/>
      <c r="DU25" s="634"/>
      <c r="DV25" s="635"/>
      <c r="DW25" s="624">
        <v>23.6</v>
      </c>
      <c r="DX25" s="636"/>
      <c r="DY25" s="636"/>
      <c r="DZ25" s="636"/>
      <c r="EA25" s="636"/>
      <c r="EB25" s="636"/>
      <c r="EC25" s="652"/>
    </row>
    <row r="26" spans="2:133" ht="11.25" customHeight="1" x14ac:dyDescent="0.15">
      <c r="B26" s="618" t="s">
        <v>299</v>
      </c>
      <c r="C26" s="619"/>
      <c r="D26" s="619"/>
      <c r="E26" s="619"/>
      <c r="F26" s="619"/>
      <c r="G26" s="619"/>
      <c r="H26" s="619"/>
      <c r="I26" s="619"/>
      <c r="J26" s="619"/>
      <c r="K26" s="619"/>
      <c r="L26" s="619"/>
      <c r="M26" s="619"/>
      <c r="N26" s="619"/>
      <c r="O26" s="619"/>
      <c r="P26" s="619"/>
      <c r="Q26" s="620"/>
      <c r="R26" s="621">
        <v>619</v>
      </c>
      <c r="S26" s="622"/>
      <c r="T26" s="622"/>
      <c r="U26" s="622"/>
      <c r="V26" s="622"/>
      <c r="W26" s="622"/>
      <c r="X26" s="622"/>
      <c r="Y26" s="623"/>
      <c r="Z26" s="663">
        <v>0</v>
      </c>
      <c r="AA26" s="663"/>
      <c r="AB26" s="663"/>
      <c r="AC26" s="663"/>
      <c r="AD26" s="664">
        <v>619</v>
      </c>
      <c r="AE26" s="664"/>
      <c r="AF26" s="664"/>
      <c r="AG26" s="664"/>
      <c r="AH26" s="664"/>
      <c r="AI26" s="664"/>
      <c r="AJ26" s="664"/>
      <c r="AK26" s="664"/>
      <c r="AL26" s="624">
        <v>0</v>
      </c>
      <c r="AM26" s="625"/>
      <c r="AN26" s="625"/>
      <c r="AO26" s="665"/>
      <c r="AP26" s="618" t="s">
        <v>300</v>
      </c>
      <c r="AQ26" s="699"/>
      <c r="AR26" s="699"/>
      <c r="AS26" s="699"/>
      <c r="AT26" s="699"/>
      <c r="AU26" s="699"/>
      <c r="AV26" s="699"/>
      <c r="AW26" s="699"/>
      <c r="AX26" s="699"/>
      <c r="AY26" s="699"/>
      <c r="AZ26" s="699"/>
      <c r="BA26" s="699"/>
      <c r="BB26" s="699"/>
      <c r="BC26" s="699"/>
      <c r="BD26" s="699"/>
      <c r="BE26" s="699"/>
      <c r="BF26" s="700"/>
      <c r="BG26" s="621" t="s">
        <v>131</v>
      </c>
      <c r="BH26" s="622"/>
      <c r="BI26" s="622"/>
      <c r="BJ26" s="622"/>
      <c r="BK26" s="622"/>
      <c r="BL26" s="622"/>
      <c r="BM26" s="622"/>
      <c r="BN26" s="623"/>
      <c r="BO26" s="663" t="s">
        <v>232</v>
      </c>
      <c r="BP26" s="663"/>
      <c r="BQ26" s="663"/>
      <c r="BR26" s="663"/>
      <c r="BS26" s="664" t="s">
        <v>131</v>
      </c>
      <c r="BT26" s="664"/>
      <c r="BU26" s="664"/>
      <c r="BV26" s="664"/>
      <c r="BW26" s="664"/>
      <c r="BX26" s="664"/>
      <c r="BY26" s="664"/>
      <c r="BZ26" s="664"/>
      <c r="CA26" s="664"/>
      <c r="CB26" s="698"/>
      <c r="CD26" s="618" t="s">
        <v>301</v>
      </c>
      <c r="CE26" s="619"/>
      <c r="CF26" s="619"/>
      <c r="CG26" s="619"/>
      <c r="CH26" s="619"/>
      <c r="CI26" s="619"/>
      <c r="CJ26" s="619"/>
      <c r="CK26" s="619"/>
      <c r="CL26" s="619"/>
      <c r="CM26" s="619"/>
      <c r="CN26" s="619"/>
      <c r="CO26" s="619"/>
      <c r="CP26" s="619"/>
      <c r="CQ26" s="620"/>
      <c r="CR26" s="621">
        <v>683850</v>
      </c>
      <c r="CS26" s="622"/>
      <c r="CT26" s="622"/>
      <c r="CU26" s="622"/>
      <c r="CV26" s="622"/>
      <c r="CW26" s="622"/>
      <c r="CX26" s="622"/>
      <c r="CY26" s="623"/>
      <c r="CZ26" s="624">
        <v>10.1</v>
      </c>
      <c r="DA26" s="636"/>
      <c r="DB26" s="636"/>
      <c r="DC26" s="637"/>
      <c r="DD26" s="627">
        <v>648564</v>
      </c>
      <c r="DE26" s="622"/>
      <c r="DF26" s="622"/>
      <c r="DG26" s="622"/>
      <c r="DH26" s="622"/>
      <c r="DI26" s="622"/>
      <c r="DJ26" s="622"/>
      <c r="DK26" s="623"/>
      <c r="DL26" s="627" t="s">
        <v>131</v>
      </c>
      <c r="DM26" s="622"/>
      <c r="DN26" s="622"/>
      <c r="DO26" s="622"/>
      <c r="DP26" s="622"/>
      <c r="DQ26" s="622"/>
      <c r="DR26" s="622"/>
      <c r="DS26" s="622"/>
      <c r="DT26" s="622"/>
      <c r="DU26" s="622"/>
      <c r="DV26" s="623"/>
      <c r="DW26" s="624" t="s">
        <v>232</v>
      </c>
      <c r="DX26" s="636"/>
      <c r="DY26" s="636"/>
      <c r="DZ26" s="636"/>
      <c r="EA26" s="636"/>
      <c r="EB26" s="636"/>
      <c r="EC26" s="652"/>
    </row>
    <row r="27" spans="2:133" ht="11.25" customHeight="1" x14ac:dyDescent="0.15">
      <c r="B27" s="618" t="s">
        <v>302</v>
      </c>
      <c r="C27" s="619"/>
      <c r="D27" s="619"/>
      <c r="E27" s="619"/>
      <c r="F27" s="619"/>
      <c r="G27" s="619"/>
      <c r="H27" s="619"/>
      <c r="I27" s="619"/>
      <c r="J27" s="619"/>
      <c r="K27" s="619"/>
      <c r="L27" s="619"/>
      <c r="M27" s="619"/>
      <c r="N27" s="619"/>
      <c r="O27" s="619"/>
      <c r="P27" s="619"/>
      <c r="Q27" s="620"/>
      <c r="R27" s="621">
        <v>51955</v>
      </c>
      <c r="S27" s="622"/>
      <c r="T27" s="622"/>
      <c r="U27" s="622"/>
      <c r="V27" s="622"/>
      <c r="W27" s="622"/>
      <c r="X27" s="622"/>
      <c r="Y27" s="623"/>
      <c r="Z27" s="663">
        <v>0.7</v>
      </c>
      <c r="AA27" s="663"/>
      <c r="AB27" s="663"/>
      <c r="AC27" s="663"/>
      <c r="AD27" s="664" t="s">
        <v>131</v>
      </c>
      <c r="AE27" s="664"/>
      <c r="AF27" s="664"/>
      <c r="AG27" s="664"/>
      <c r="AH27" s="664"/>
      <c r="AI27" s="664"/>
      <c r="AJ27" s="664"/>
      <c r="AK27" s="664"/>
      <c r="AL27" s="624" t="s">
        <v>131</v>
      </c>
      <c r="AM27" s="625"/>
      <c r="AN27" s="625"/>
      <c r="AO27" s="665"/>
      <c r="AP27" s="618" t="s">
        <v>303</v>
      </c>
      <c r="AQ27" s="619"/>
      <c r="AR27" s="619"/>
      <c r="AS27" s="619"/>
      <c r="AT27" s="619"/>
      <c r="AU27" s="619"/>
      <c r="AV27" s="619"/>
      <c r="AW27" s="619"/>
      <c r="AX27" s="619"/>
      <c r="AY27" s="619"/>
      <c r="AZ27" s="619"/>
      <c r="BA27" s="619"/>
      <c r="BB27" s="619"/>
      <c r="BC27" s="619"/>
      <c r="BD27" s="619"/>
      <c r="BE27" s="619"/>
      <c r="BF27" s="620"/>
      <c r="BG27" s="621">
        <v>581316</v>
      </c>
      <c r="BH27" s="622"/>
      <c r="BI27" s="622"/>
      <c r="BJ27" s="622"/>
      <c r="BK27" s="622"/>
      <c r="BL27" s="622"/>
      <c r="BM27" s="622"/>
      <c r="BN27" s="623"/>
      <c r="BO27" s="663">
        <v>100</v>
      </c>
      <c r="BP27" s="663"/>
      <c r="BQ27" s="663"/>
      <c r="BR27" s="663"/>
      <c r="BS27" s="664" t="s">
        <v>232</v>
      </c>
      <c r="BT27" s="664"/>
      <c r="BU27" s="664"/>
      <c r="BV27" s="664"/>
      <c r="BW27" s="664"/>
      <c r="BX27" s="664"/>
      <c r="BY27" s="664"/>
      <c r="BZ27" s="664"/>
      <c r="CA27" s="664"/>
      <c r="CB27" s="698"/>
      <c r="CD27" s="618" t="s">
        <v>304</v>
      </c>
      <c r="CE27" s="619"/>
      <c r="CF27" s="619"/>
      <c r="CG27" s="619"/>
      <c r="CH27" s="619"/>
      <c r="CI27" s="619"/>
      <c r="CJ27" s="619"/>
      <c r="CK27" s="619"/>
      <c r="CL27" s="619"/>
      <c r="CM27" s="619"/>
      <c r="CN27" s="619"/>
      <c r="CO27" s="619"/>
      <c r="CP27" s="619"/>
      <c r="CQ27" s="620"/>
      <c r="CR27" s="621">
        <v>575002</v>
      </c>
      <c r="CS27" s="634"/>
      <c r="CT27" s="634"/>
      <c r="CU27" s="634"/>
      <c r="CV27" s="634"/>
      <c r="CW27" s="634"/>
      <c r="CX27" s="634"/>
      <c r="CY27" s="635"/>
      <c r="CZ27" s="624">
        <v>8.5</v>
      </c>
      <c r="DA27" s="636"/>
      <c r="DB27" s="636"/>
      <c r="DC27" s="637"/>
      <c r="DD27" s="627">
        <v>183855</v>
      </c>
      <c r="DE27" s="634"/>
      <c r="DF27" s="634"/>
      <c r="DG27" s="634"/>
      <c r="DH27" s="634"/>
      <c r="DI27" s="634"/>
      <c r="DJ27" s="634"/>
      <c r="DK27" s="635"/>
      <c r="DL27" s="627">
        <v>183105</v>
      </c>
      <c r="DM27" s="634"/>
      <c r="DN27" s="634"/>
      <c r="DO27" s="634"/>
      <c r="DP27" s="634"/>
      <c r="DQ27" s="634"/>
      <c r="DR27" s="634"/>
      <c r="DS27" s="634"/>
      <c r="DT27" s="634"/>
      <c r="DU27" s="634"/>
      <c r="DV27" s="635"/>
      <c r="DW27" s="624">
        <v>4.0999999999999996</v>
      </c>
      <c r="DX27" s="636"/>
      <c r="DY27" s="636"/>
      <c r="DZ27" s="636"/>
      <c r="EA27" s="636"/>
      <c r="EB27" s="636"/>
      <c r="EC27" s="652"/>
    </row>
    <row r="28" spans="2:133" ht="11.25" customHeight="1" x14ac:dyDescent="0.15">
      <c r="B28" s="618" t="s">
        <v>305</v>
      </c>
      <c r="C28" s="619"/>
      <c r="D28" s="619"/>
      <c r="E28" s="619"/>
      <c r="F28" s="619"/>
      <c r="G28" s="619"/>
      <c r="H28" s="619"/>
      <c r="I28" s="619"/>
      <c r="J28" s="619"/>
      <c r="K28" s="619"/>
      <c r="L28" s="619"/>
      <c r="M28" s="619"/>
      <c r="N28" s="619"/>
      <c r="O28" s="619"/>
      <c r="P28" s="619"/>
      <c r="Q28" s="620"/>
      <c r="R28" s="621">
        <v>50980</v>
      </c>
      <c r="S28" s="622"/>
      <c r="T28" s="622"/>
      <c r="U28" s="622"/>
      <c r="V28" s="622"/>
      <c r="W28" s="622"/>
      <c r="X28" s="622"/>
      <c r="Y28" s="623"/>
      <c r="Z28" s="663">
        <v>0.7</v>
      </c>
      <c r="AA28" s="663"/>
      <c r="AB28" s="663"/>
      <c r="AC28" s="663"/>
      <c r="AD28" s="664" t="s">
        <v>131</v>
      </c>
      <c r="AE28" s="664"/>
      <c r="AF28" s="664"/>
      <c r="AG28" s="664"/>
      <c r="AH28" s="664"/>
      <c r="AI28" s="664"/>
      <c r="AJ28" s="664"/>
      <c r="AK28" s="664"/>
      <c r="AL28" s="624" t="s">
        <v>131</v>
      </c>
      <c r="AM28" s="625"/>
      <c r="AN28" s="625"/>
      <c r="AO28" s="665"/>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63"/>
      <c r="BP28" s="663"/>
      <c r="BQ28" s="663"/>
      <c r="BR28" s="663"/>
      <c r="BS28" s="627"/>
      <c r="BT28" s="622"/>
      <c r="BU28" s="622"/>
      <c r="BV28" s="622"/>
      <c r="BW28" s="622"/>
      <c r="BX28" s="622"/>
      <c r="BY28" s="622"/>
      <c r="BZ28" s="622"/>
      <c r="CA28" s="622"/>
      <c r="CB28" s="662"/>
      <c r="CD28" s="618" t="s">
        <v>306</v>
      </c>
      <c r="CE28" s="619"/>
      <c r="CF28" s="619"/>
      <c r="CG28" s="619"/>
      <c r="CH28" s="619"/>
      <c r="CI28" s="619"/>
      <c r="CJ28" s="619"/>
      <c r="CK28" s="619"/>
      <c r="CL28" s="619"/>
      <c r="CM28" s="619"/>
      <c r="CN28" s="619"/>
      <c r="CO28" s="619"/>
      <c r="CP28" s="619"/>
      <c r="CQ28" s="620"/>
      <c r="CR28" s="621">
        <v>846321</v>
      </c>
      <c r="CS28" s="622"/>
      <c r="CT28" s="622"/>
      <c r="CU28" s="622"/>
      <c r="CV28" s="622"/>
      <c r="CW28" s="622"/>
      <c r="CX28" s="622"/>
      <c r="CY28" s="623"/>
      <c r="CZ28" s="624">
        <v>12.5</v>
      </c>
      <c r="DA28" s="636"/>
      <c r="DB28" s="636"/>
      <c r="DC28" s="637"/>
      <c r="DD28" s="627">
        <v>827254</v>
      </c>
      <c r="DE28" s="622"/>
      <c r="DF28" s="622"/>
      <c r="DG28" s="622"/>
      <c r="DH28" s="622"/>
      <c r="DI28" s="622"/>
      <c r="DJ28" s="622"/>
      <c r="DK28" s="623"/>
      <c r="DL28" s="627">
        <v>827254</v>
      </c>
      <c r="DM28" s="622"/>
      <c r="DN28" s="622"/>
      <c r="DO28" s="622"/>
      <c r="DP28" s="622"/>
      <c r="DQ28" s="622"/>
      <c r="DR28" s="622"/>
      <c r="DS28" s="622"/>
      <c r="DT28" s="622"/>
      <c r="DU28" s="622"/>
      <c r="DV28" s="623"/>
      <c r="DW28" s="624">
        <v>18.399999999999999</v>
      </c>
      <c r="DX28" s="636"/>
      <c r="DY28" s="636"/>
      <c r="DZ28" s="636"/>
      <c r="EA28" s="636"/>
      <c r="EB28" s="636"/>
      <c r="EC28" s="652"/>
    </row>
    <row r="29" spans="2:133" ht="11.25" customHeight="1" x14ac:dyDescent="0.15">
      <c r="B29" s="618" t="s">
        <v>307</v>
      </c>
      <c r="C29" s="619"/>
      <c r="D29" s="619"/>
      <c r="E29" s="619"/>
      <c r="F29" s="619"/>
      <c r="G29" s="619"/>
      <c r="H29" s="619"/>
      <c r="I29" s="619"/>
      <c r="J29" s="619"/>
      <c r="K29" s="619"/>
      <c r="L29" s="619"/>
      <c r="M29" s="619"/>
      <c r="N29" s="619"/>
      <c r="O29" s="619"/>
      <c r="P29" s="619"/>
      <c r="Q29" s="620"/>
      <c r="R29" s="621">
        <v>5659</v>
      </c>
      <c r="S29" s="622"/>
      <c r="T29" s="622"/>
      <c r="U29" s="622"/>
      <c r="V29" s="622"/>
      <c r="W29" s="622"/>
      <c r="X29" s="622"/>
      <c r="Y29" s="623"/>
      <c r="Z29" s="663">
        <v>0.1</v>
      </c>
      <c r="AA29" s="663"/>
      <c r="AB29" s="663"/>
      <c r="AC29" s="663"/>
      <c r="AD29" s="664" t="s">
        <v>232</v>
      </c>
      <c r="AE29" s="664"/>
      <c r="AF29" s="664"/>
      <c r="AG29" s="664"/>
      <c r="AH29" s="664"/>
      <c r="AI29" s="664"/>
      <c r="AJ29" s="664"/>
      <c r="AK29" s="664"/>
      <c r="AL29" s="624" t="s">
        <v>131</v>
      </c>
      <c r="AM29" s="625"/>
      <c r="AN29" s="625"/>
      <c r="AO29" s="665"/>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63"/>
      <c r="BP29" s="663"/>
      <c r="BQ29" s="663"/>
      <c r="BR29" s="663"/>
      <c r="BS29" s="664"/>
      <c r="BT29" s="664"/>
      <c r="BU29" s="664"/>
      <c r="BV29" s="664"/>
      <c r="BW29" s="664"/>
      <c r="BX29" s="664"/>
      <c r="BY29" s="664"/>
      <c r="BZ29" s="664"/>
      <c r="CA29" s="664"/>
      <c r="CB29" s="698"/>
      <c r="CD29" s="640" t="s">
        <v>308</v>
      </c>
      <c r="CE29" s="641"/>
      <c r="CF29" s="618" t="s">
        <v>309</v>
      </c>
      <c r="CG29" s="619"/>
      <c r="CH29" s="619"/>
      <c r="CI29" s="619"/>
      <c r="CJ29" s="619"/>
      <c r="CK29" s="619"/>
      <c r="CL29" s="619"/>
      <c r="CM29" s="619"/>
      <c r="CN29" s="619"/>
      <c r="CO29" s="619"/>
      <c r="CP29" s="619"/>
      <c r="CQ29" s="620"/>
      <c r="CR29" s="621">
        <v>846044</v>
      </c>
      <c r="CS29" s="634"/>
      <c r="CT29" s="634"/>
      <c r="CU29" s="634"/>
      <c r="CV29" s="634"/>
      <c r="CW29" s="634"/>
      <c r="CX29" s="634"/>
      <c r="CY29" s="635"/>
      <c r="CZ29" s="624">
        <v>12.5</v>
      </c>
      <c r="DA29" s="636"/>
      <c r="DB29" s="636"/>
      <c r="DC29" s="637"/>
      <c r="DD29" s="627">
        <v>826977</v>
      </c>
      <c r="DE29" s="634"/>
      <c r="DF29" s="634"/>
      <c r="DG29" s="634"/>
      <c r="DH29" s="634"/>
      <c r="DI29" s="634"/>
      <c r="DJ29" s="634"/>
      <c r="DK29" s="635"/>
      <c r="DL29" s="627">
        <v>826977</v>
      </c>
      <c r="DM29" s="634"/>
      <c r="DN29" s="634"/>
      <c r="DO29" s="634"/>
      <c r="DP29" s="634"/>
      <c r="DQ29" s="634"/>
      <c r="DR29" s="634"/>
      <c r="DS29" s="634"/>
      <c r="DT29" s="634"/>
      <c r="DU29" s="634"/>
      <c r="DV29" s="635"/>
      <c r="DW29" s="624">
        <v>18.399999999999999</v>
      </c>
      <c r="DX29" s="636"/>
      <c r="DY29" s="636"/>
      <c r="DZ29" s="636"/>
      <c r="EA29" s="636"/>
      <c r="EB29" s="636"/>
      <c r="EC29" s="652"/>
    </row>
    <row r="30" spans="2:133" ht="11.25" customHeight="1" x14ac:dyDescent="0.15">
      <c r="B30" s="618" t="s">
        <v>310</v>
      </c>
      <c r="C30" s="619"/>
      <c r="D30" s="619"/>
      <c r="E30" s="619"/>
      <c r="F30" s="619"/>
      <c r="G30" s="619"/>
      <c r="H30" s="619"/>
      <c r="I30" s="619"/>
      <c r="J30" s="619"/>
      <c r="K30" s="619"/>
      <c r="L30" s="619"/>
      <c r="M30" s="619"/>
      <c r="N30" s="619"/>
      <c r="O30" s="619"/>
      <c r="P30" s="619"/>
      <c r="Q30" s="620"/>
      <c r="R30" s="621">
        <v>845820</v>
      </c>
      <c r="S30" s="622"/>
      <c r="T30" s="622"/>
      <c r="U30" s="622"/>
      <c r="V30" s="622"/>
      <c r="W30" s="622"/>
      <c r="X30" s="622"/>
      <c r="Y30" s="623"/>
      <c r="Z30" s="663">
        <v>11.6</v>
      </c>
      <c r="AA30" s="663"/>
      <c r="AB30" s="663"/>
      <c r="AC30" s="663"/>
      <c r="AD30" s="664" t="s">
        <v>232</v>
      </c>
      <c r="AE30" s="664"/>
      <c r="AF30" s="664"/>
      <c r="AG30" s="664"/>
      <c r="AH30" s="664"/>
      <c r="AI30" s="664"/>
      <c r="AJ30" s="664"/>
      <c r="AK30" s="664"/>
      <c r="AL30" s="624" t="s">
        <v>131</v>
      </c>
      <c r="AM30" s="625"/>
      <c r="AN30" s="625"/>
      <c r="AO30" s="665"/>
      <c r="AP30" s="679" t="s">
        <v>226</v>
      </c>
      <c r="AQ30" s="680"/>
      <c r="AR30" s="680"/>
      <c r="AS30" s="680"/>
      <c r="AT30" s="680"/>
      <c r="AU30" s="680"/>
      <c r="AV30" s="680"/>
      <c r="AW30" s="680"/>
      <c r="AX30" s="680"/>
      <c r="AY30" s="680"/>
      <c r="AZ30" s="680"/>
      <c r="BA30" s="680"/>
      <c r="BB30" s="680"/>
      <c r="BC30" s="680"/>
      <c r="BD30" s="680"/>
      <c r="BE30" s="680"/>
      <c r="BF30" s="681"/>
      <c r="BG30" s="679" t="s">
        <v>311</v>
      </c>
      <c r="BH30" s="696"/>
      <c r="BI30" s="696"/>
      <c r="BJ30" s="696"/>
      <c r="BK30" s="696"/>
      <c r="BL30" s="696"/>
      <c r="BM30" s="696"/>
      <c r="BN30" s="696"/>
      <c r="BO30" s="696"/>
      <c r="BP30" s="696"/>
      <c r="BQ30" s="697"/>
      <c r="BR30" s="679" t="s">
        <v>312</v>
      </c>
      <c r="BS30" s="696"/>
      <c r="BT30" s="696"/>
      <c r="BU30" s="696"/>
      <c r="BV30" s="696"/>
      <c r="BW30" s="696"/>
      <c r="BX30" s="696"/>
      <c r="BY30" s="696"/>
      <c r="BZ30" s="696"/>
      <c r="CA30" s="696"/>
      <c r="CB30" s="697"/>
      <c r="CD30" s="642"/>
      <c r="CE30" s="643"/>
      <c r="CF30" s="618" t="s">
        <v>313</v>
      </c>
      <c r="CG30" s="619"/>
      <c r="CH30" s="619"/>
      <c r="CI30" s="619"/>
      <c r="CJ30" s="619"/>
      <c r="CK30" s="619"/>
      <c r="CL30" s="619"/>
      <c r="CM30" s="619"/>
      <c r="CN30" s="619"/>
      <c r="CO30" s="619"/>
      <c r="CP30" s="619"/>
      <c r="CQ30" s="620"/>
      <c r="CR30" s="621">
        <v>833401</v>
      </c>
      <c r="CS30" s="622"/>
      <c r="CT30" s="622"/>
      <c r="CU30" s="622"/>
      <c r="CV30" s="622"/>
      <c r="CW30" s="622"/>
      <c r="CX30" s="622"/>
      <c r="CY30" s="623"/>
      <c r="CZ30" s="624">
        <v>12.3</v>
      </c>
      <c r="DA30" s="636"/>
      <c r="DB30" s="636"/>
      <c r="DC30" s="637"/>
      <c r="DD30" s="627">
        <v>814589</v>
      </c>
      <c r="DE30" s="622"/>
      <c r="DF30" s="622"/>
      <c r="DG30" s="622"/>
      <c r="DH30" s="622"/>
      <c r="DI30" s="622"/>
      <c r="DJ30" s="622"/>
      <c r="DK30" s="623"/>
      <c r="DL30" s="627">
        <v>814589</v>
      </c>
      <c r="DM30" s="622"/>
      <c r="DN30" s="622"/>
      <c r="DO30" s="622"/>
      <c r="DP30" s="622"/>
      <c r="DQ30" s="622"/>
      <c r="DR30" s="622"/>
      <c r="DS30" s="622"/>
      <c r="DT30" s="622"/>
      <c r="DU30" s="622"/>
      <c r="DV30" s="623"/>
      <c r="DW30" s="624">
        <v>18.100000000000001</v>
      </c>
      <c r="DX30" s="636"/>
      <c r="DY30" s="636"/>
      <c r="DZ30" s="636"/>
      <c r="EA30" s="636"/>
      <c r="EB30" s="636"/>
      <c r="EC30" s="652"/>
    </row>
    <row r="31" spans="2:133" ht="11.25" customHeight="1" x14ac:dyDescent="0.15">
      <c r="B31" s="688" t="s">
        <v>314</v>
      </c>
      <c r="C31" s="689"/>
      <c r="D31" s="689"/>
      <c r="E31" s="689"/>
      <c r="F31" s="689"/>
      <c r="G31" s="689"/>
      <c r="H31" s="689"/>
      <c r="I31" s="689"/>
      <c r="J31" s="689"/>
      <c r="K31" s="689"/>
      <c r="L31" s="689"/>
      <c r="M31" s="689"/>
      <c r="N31" s="689"/>
      <c r="O31" s="689"/>
      <c r="P31" s="689"/>
      <c r="Q31" s="690"/>
      <c r="R31" s="621" t="s">
        <v>131</v>
      </c>
      <c r="S31" s="622"/>
      <c r="T31" s="622"/>
      <c r="U31" s="622"/>
      <c r="V31" s="622"/>
      <c r="W31" s="622"/>
      <c r="X31" s="622"/>
      <c r="Y31" s="623"/>
      <c r="Z31" s="663" t="s">
        <v>131</v>
      </c>
      <c r="AA31" s="663"/>
      <c r="AB31" s="663"/>
      <c r="AC31" s="663"/>
      <c r="AD31" s="664" t="s">
        <v>131</v>
      </c>
      <c r="AE31" s="664"/>
      <c r="AF31" s="664"/>
      <c r="AG31" s="664"/>
      <c r="AH31" s="664"/>
      <c r="AI31" s="664"/>
      <c r="AJ31" s="664"/>
      <c r="AK31" s="664"/>
      <c r="AL31" s="624" t="s">
        <v>131</v>
      </c>
      <c r="AM31" s="625"/>
      <c r="AN31" s="625"/>
      <c r="AO31" s="665"/>
      <c r="AP31" s="691" t="s">
        <v>315</v>
      </c>
      <c r="AQ31" s="692"/>
      <c r="AR31" s="692"/>
      <c r="AS31" s="692"/>
      <c r="AT31" s="693" t="s">
        <v>316</v>
      </c>
      <c r="AU31" s="218"/>
      <c r="AV31" s="218"/>
      <c r="AW31" s="218"/>
      <c r="AX31" s="676" t="s">
        <v>190</v>
      </c>
      <c r="AY31" s="677"/>
      <c r="AZ31" s="677"/>
      <c r="BA31" s="677"/>
      <c r="BB31" s="677"/>
      <c r="BC31" s="677"/>
      <c r="BD31" s="677"/>
      <c r="BE31" s="677"/>
      <c r="BF31" s="678"/>
      <c r="BG31" s="684">
        <v>99.9</v>
      </c>
      <c r="BH31" s="685"/>
      <c r="BI31" s="685"/>
      <c r="BJ31" s="685"/>
      <c r="BK31" s="685"/>
      <c r="BL31" s="685"/>
      <c r="BM31" s="686">
        <v>99.5</v>
      </c>
      <c r="BN31" s="685"/>
      <c r="BO31" s="685"/>
      <c r="BP31" s="685"/>
      <c r="BQ31" s="687"/>
      <c r="BR31" s="684">
        <v>99.8</v>
      </c>
      <c r="BS31" s="685"/>
      <c r="BT31" s="685"/>
      <c r="BU31" s="685"/>
      <c r="BV31" s="685"/>
      <c r="BW31" s="685"/>
      <c r="BX31" s="686">
        <v>99.5</v>
      </c>
      <c r="BY31" s="685"/>
      <c r="BZ31" s="685"/>
      <c r="CA31" s="685"/>
      <c r="CB31" s="687"/>
      <c r="CD31" s="642"/>
      <c r="CE31" s="643"/>
      <c r="CF31" s="618" t="s">
        <v>317</v>
      </c>
      <c r="CG31" s="619"/>
      <c r="CH31" s="619"/>
      <c r="CI31" s="619"/>
      <c r="CJ31" s="619"/>
      <c r="CK31" s="619"/>
      <c r="CL31" s="619"/>
      <c r="CM31" s="619"/>
      <c r="CN31" s="619"/>
      <c r="CO31" s="619"/>
      <c r="CP31" s="619"/>
      <c r="CQ31" s="620"/>
      <c r="CR31" s="621">
        <v>12643</v>
      </c>
      <c r="CS31" s="634"/>
      <c r="CT31" s="634"/>
      <c r="CU31" s="634"/>
      <c r="CV31" s="634"/>
      <c r="CW31" s="634"/>
      <c r="CX31" s="634"/>
      <c r="CY31" s="635"/>
      <c r="CZ31" s="624">
        <v>0.2</v>
      </c>
      <c r="DA31" s="636"/>
      <c r="DB31" s="636"/>
      <c r="DC31" s="637"/>
      <c r="DD31" s="627">
        <v>12388</v>
      </c>
      <c r="DE31" s="634"/>
      <c r="DF31" s="634"/>
      <c r="DG31" s="634"/>
      <c r="DH31" s="634"/>
      <c r="DI31" s="634"/>
      <c r="DJ31" s="634"/>
      <c r="DK31" s="635"/>
      <c r="DL31" s="627">
        <v>12388</v>
      </c>
      <c r="DM31" s="634"/>
      <c r="DN31" s="634"/>
      <c r="DO31" s="634"/>
      <c r="DP31" s="634"/>
      <c r="DQ31" s="634"/>
      <c r="DR31" s="634"/>
      <c r="DS31" s="634"/>
      <c r="DT31" s="634"/>
      <c r="DU31" s="634"/>
      <c r="DV31" s="635"/>
      <c r="DW31" s="624">
        <v>0.3</v>
      </c>
      <c r="DX31" s="636"/>
      <c r="DY31" s="636"/>
      <c r="DZ31" s="636"/>
      <c r="EA31" s="636"/>
      <c r="EB31" s="636"/>
      <c r="EC31" s="652"/>
    </row>
    <row r="32" spans="2:133" ht="11.25" customHeight="1" x14ac:dyDescent="0.15">
      <c r="B32" s="618" t="s">
        <v>318</v>
      </c>
      <c r="C32" s="619"/>
      <c r="D32" s="619"/>
      <c r="E32" s="619"/>
      <c r="F32" s="619"/>
      <c r="G32" s="619"/>
      <c r="H32" s="619"/>
      <c r="I32" s="619"/>
      <c r="J32" s="619"/>
      <c r="K32" s="619"/>
      <c r="L32" s="619"/>
      <c r="M32" s="619"/>
      <c r="N32" s="619"/>
      <c r="O32" s="619"/>
      <c r="P32" s="619"/>
      <c r="Q32" s="620"/>
      <c r="R32" s="621">
        <v>382357</v>
      </c>
      <c r="S32" s="622"/>
      <c r="T32" s="622"/>
      <c r="U32" s="622"/>
      <c r="V32" s="622"/>
      <c r="W32" s="622"/>
      <c r="X32" s="622"/>
      <c r="Y32" s="623"/>
      <c r="Z32" s="663">
        <v>5.3</v>
      </c>
      <c r="AA32" s="663"/>
      <c r="AB32" s="663"/>
      <c r="AC32" s="663"/>
      <c r="AD32" s="664" t="s">
        <v>131</v>
      </c>
      <c r="AE32" s="664"/>
      <c r="AF32" s="664"/>
      <c r="AG32" s="664"/>
      <c r="AH32" s="664"/>
      <c r="AI32" s="664"/>
      <c r="AJ32" s="664"/>
      <c r="AK32" s="664"/>
      <c r="AL32" s="624" t="s">
        <v>131</v>
      </c>
      <c r="AM32" s="625"/>
      <c r="AN32" s="625"/>
      <c r="AO32" s="665"/>
      <c r="AP32" s="666"/>
      <c r="AQ32" s="667"/>
      <c r="AR32" s="667"/>
      <c r="AS32" s="667"/>
      <c r="AT32" s="694"/>
      <c r="AU32" s="214" t="s">
        <v>319</v>
      </c>
      <c r="AX32" s="618" t="s">
        <v>320</v>
      </c>
      <c r="AY32" s="619"/>
      <c r="AZ32" s="619"/>
      <c r="BA32" s="619"/>
      <c r="BB32" s="619"/>
      <c r="BC32" s="619"/>
      <c r="BD32" s="619"/>
      <c r="BE32" s="619"/>
      <c r="BF32" s="620"/>
      <c r="BG32" s="683">
        <v>99.9</v>
      </c>
      <c r="BH32" s="634"/>
      <c r="BI32" s="634"/>
      <c r="BJ32" s="634"/>
      <c r="BK32" s="634"/>
      <c r="BL32" s="634"/>
      <c r="BM32" s="625">
        <v>99.8</v>
      </c>
      <c r="BN32" s="634"/>
      <c r="BO32" s="634"/>
      <c r="BP32" s="634"/>
      <c r="BQ32" s="661"/>
      <c r="BR32" s="683">
        <v>99.8</v>
      </c>
      <c r="BS32" s="634"/>
      <c r="BT32" s="634"/>
      <c r="BU32" s="634"/>
      <c r="BV32" s="634"/>
      <c r="BW32" s="634"/>
      <c r="BX32" s="625">
        <v>99.7</v>
      </c>
      <c r="BY32" s="634"/>
      <c r="BZ32" s="634"/>
      <c r="CA32" s="634"/>
      <c r="CB32" s="661"/>
      <c r="CD32" s="644"/>
      <c r="CE32" s="645"/>
      <c r="CF32" s="618" t="s">
        <v>321</v>
      </c>
      <c r="CG32" s="619"/>
      <c r="CH32" s="619"/>
      <c r="CI32" s="619"/>
      <c r="CJ32" s="619"/>
      <c r="CK32" s="619"/>
      <c r="CL32" s="619"/>
      <c r="CM32" s="619"/>
      <c r="CN32" s="619"/>
      <c r="CO32" s="619"/>
      <c r="CP32" s="619"/>
      <c r="CQ32" s="620"/>
      <c r="CR32" s="621">
        <v>277</v>
      </c>
      <c r="CS32" s="622"/>
      <c r="CT32" s="622"/>
      <c r="CU32" s="622"/>
      <c r="CV32" s="622"/>
      <c r="CW32" s="622"/>
      <c r="CX32" s="622"/>
      <c r="CY32" s="623"/>
      <c r="CZ32" s="624">
        <v>0</v>
      </c>
      <c r="DA32" s="636"/>
      <c r="DB32" s="636"/>
      <c r="DC32" s="637"/>
      <c r="DD32" s="627">
        <v>277</v>
      </c>
      <c r="DE32" s="622"/>
      <c r="DF32" s="622"/>
      <c r="DG32" s="622"/>
      <c r="DH32" s="622"/>
      <c r="DI32" s="622"/>
      <c r="DJ32" s="622"/>
      <c r="DK32" s="623"/>
      <c r="DL32" s="627">
        <v>277</v>
      </c>
      <c r="DM32" s="622"/>
      <c r="DN32" s="622"/>
      <c r="DO32" s="622"/>
      <c r="DP32" s="622"/>
      <c r="DQ32" s="622"/>
      <c r="DR32" s="622"/>
      <c r="DS32" s="622"/>
      <c r="DT32" s="622"/>
      <c r="DU32" s="622"/>
      <c r="DV32" s="623"/>
      <c r="DW32" s="624">
        <v>0</v>
      </c>
      <c r="DX32" s="636"/>
      <c r="DY32" s="636"/>
      <c r="DZ32" s="636"/>
      <c r="EA32" s="636"/>
      <c r="EB32" s="636"/>
      <c r="EC32" s="652"/>
    </row>
    <row r="33" spans="2:133" ht="11.25" customHeight="1" x14ac:dyDescent="0.15">
      <c r="B33" s="618" t="s">
        <v>322</v>
      </c>
      <c r="C33" s="619"/>
      <c r="D33" s="619"/>
      <c r="E33" s="619"/>
      <c r="F33" s="619"/>
      <c r="G33" s="619"/>
      <c r="H33" s="619"/>
      <c r="I33" s="619"/>
      <c r="J33" s="619"/>
      <c r="K33" s="619"/>
      <c r="L33" s="619"/>
      <c r="M33" s="619"/>
      <c r="N33" s="619"/>
      <c r="O33" s="619"/>
      <c r="P33" s="619"/>
      <c r="Q33" s="620"/>
      <c r="R33" s="621">
        <v>18862</v>
      </c>
      <c r="S33" s="622"/>
      <c r="T33" s="622"/>
      <c r="U33" s="622"/>
      <c r="V33" s="622"/>
      <c r="W33" s="622"/>
      <c r="X33" s="622"/>
      <c r="Y33" s="623"/>
      <c r="Z33" s="663">
        <v>0.3</v>
      </c>
      <c r="AA33" s="663"/>
      <c r="AB33" s="663"/>
      <c r="AC33" s="663"/>
      <c r="AD33" s="664" t="s">
        <v>131</v>
      </c>
      <c r="AE33" s="664"/>
      <c r="AF33" s="664"/>
      <c r="AG33" s="664"/>
      <c r="AH33" s="664"/>
      <c r="AI33" s="664"/>
      <c r="AJ33" s="664"/>
      <c r="AK33" s="664"/>
      <c r="AL33" s="624" t="s">
        <v>232</v>
      </c>
      <c r="AM33" s="625"/>
      <c r="AN33" s="625"/>
      <c r="AO33" s="665"/>
      <c r="AP33" s="668"/>
      <c r="AQ33" s="669"/>
      <c r="AR33" s="669"/>
      <c r="AS33" s="669"/>
      <c r="AT33" s="695"/>
      <c r="AU33" s="219"/>
      <c r="AV33" s="219"/>
      <c r="AW33" s="219"/>
      <c r="AX33" s="602" t="s">
        <v>323</v>
      </c>
      <c r="AY33" s="603"/>
      <c r="AZ33" s="603"/>
      <c r="BA33" s="603"/>
      <c r="BB33" s="603"/>
      <c r="BC33" s="603"/>
      <c r="BD33" s="603"/>
      <c r="BE33" s="603"/>
      <c r="BF33" s="604"/>
      <c r="BG33" s="682">
        <v>99.8</v>
      </c>
      <c r="BH33" s="606"/>
      <c r="BI33" s="606"/>
      <c r="BJ33" s="606"/>
      <c r="BK33" s="606"/>
      <c r="BL33" s="606"/>
      <c r="BM33" s="656">
        <v>99.2</v>
      </c>
      <c r="BN33" s="606"/>
      <c r="BO33" s="606"/>
      <c r="BP33" s="606"/>
      <c r="BQ33" s="650"/>
      <c r="BR33" s="682">
        <v>99.7</v>
      </c>
      <c r="BS33" s="606"/>
      <c r="BT33" s="606"/>
      <c r="BU33" s="606"/>
      <c r="BV33" s="606"/>
      <c r="BW33" s="606"/>
      <c r="BX33" s="656">
        <v>99.2</v>
      </c>
      <c r="BY33" s="606"/>
      <c r="BZ33" s="606"/>
      <c r="CA33" s="606"/>
      <c r="CB33" s="650"/>
      <c r="CD33" s="618" t="s">
        <v>324</v>
      </c>
      <c r="CE33" s="619"/>
      <c r="CF33" s="619"/>
      <c r="CG33" s="619"/>
      <c r="CH33" s="619"/>
      <c r="CI33" s="619"/>
      <c r="CJ33" s="619"/>
      <c r="CK33" s="619"/>
      <c r="CL33" s="619"/>
      <c r="CM33" s="619"/>
      <c r="CN33" s="619"/>
      <c r="CO33" s="619"/>
      <c r="CP33" s="619"/>
      <c r="CQ33" s="620"/>
      <c r="CR33" s="621">
        <v>2998434</v>
      </c>
      <c r="CS33" s="634"/>
      <c r="CT33" s="634"/>
      <c r="CU33" s="634"/>
      <c r="CV33" s="634"/>
      <c r="CW33" s="634"/>
      <c r="CX33" s="634"/>
      <c r="CY33" s="635"/>
      <c r="CZ33" s="624">
        <v>44.2</v>
      </c>
      <c r="DA33" s="636"/>
      <c r="DB33" s="636"/>
      <c r="DC33" s="637"/>
      <c r="DD33" s="627">
        <v>2526200</v>
      </c>
      <c r="DE33" s="634"/>
      <c r="DF33" s="634"/>
      <c r="DG33" s="634"/>
      <c r="DH33" s="634"/>
      <c r="DI33" s="634"/>
      <c r="DJ33" s="634"/>
      <c r="DK33" s="635"/>
      <c r="DL33" s="627">
        <v>1547195</v>
      </c>
      <c r="DM33" s="634"/>
      <c r="DN33" s="634"/>
      <c r="DO33" s="634"/>
      <c r="DP33" s="634"/>
      <c r="DQ33" s="634"/>
      <c r="DR33" s="634"/>
      <c r="DS33" s="634"/>
      <c r="DT33" s="634"/>
      <c r="DU33" s="634"/>
      <c r="DV33" s="635"/>
      <c r="DW33" s="624">
        <v>34.5</v>
      </c>
      <c r="DX33" s="636"/>
      <c r="DY33" s="636"/>
      <c r="DZ33" s="636"/>
      <c r="EA33" s="636"/>
      <c r="EB33" s="636"/>
      <c r="EC33" s="652"/>
    </row>
    <row r="34" spans="2:133" ht="11.25" customHeight="1" x14ac:dyDescent="0.15">
      <c r="B34" s="618" t="s">
        <v>325</v>
      </c>
      <c r="C34" s="619"/>
      <c r="D34" s="619"/>
      <c r="E34" s="619"/>
      <c r="F34" s="619"/>
      <c r="G34" s="619"/>
      <c r="H34" s="619"/>
      <c r="I34" s="619"/>
      <c r="J34" s="619"/>
      <c r="K34" s="619"/>
      <c r="L34" s="619"/>
      <c r="M34" s="619"/>
      <c r="N34" s="619"/>
      <c r="O34" s="619"/>
      <c r="P34" s="619"/>
      <c r="Q34" s="620"/>
      <c r="R34" s="621">
        <v>31487</v>
      </c>
      <c r="S34" s="622"/>
      <c r="T34" s="622"/>
      <c r="U34" s="622"/>
      <c r="V34" s="622"/>
      <c r="W34" s="622"/>
      <c r="X34" s="622"/>
      <c r="Y34" s="623"/>
      <c r="Z34" s="663">
        <v>0.4</v>
      </c>
      <c r="AA34" s="663"/>
      <c r="AB34" s="663"/>
      <c r="AC34" s="663"/>
      <c r="AD34" s="664" t="s">
        <v>131</v>
      </c>
      <c r="AE34" s="664"/>
      <c r="AF34" s="664"/>
      <c r="AG34" s="664"/>
      <c r="AH34" s="664"/>
      <c r="AI34" s="664"/>
      <c r="AJ34" s="664"/>
      <c r="AK34" s="664"/>
      <c r="AL34" s="624" t="s">
        <v>131</v>
      </c>
      <c r="AM34" s="625"/>
      <c r="AN34" s="625"/>
      <c r="AO34" s="665"/>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326</v>
      </c>
      <c r="CE34" s="619"/>
      <c r="CF34" s="619"/>
      <c r="CG34" s="619"/>
      <c r="CH34" s="619"/>
      <c r="CI34" s="619"/>
      <c r="CJ34" s="619"/>
      <c r="CK34" s="619"/>
      <c r="CL34" s="619"/>
      <c r="CM34" s="619"/>
      <c r="CN34" s="619"/>
      <c r="CO34" s="619"/>
      <c r="CP34" s="619"/>
      <c r="CQ34" s="620"/>
      <c r="CR34" s="621">
        <v>1055934</v>
      </c>
      <c r="CS34" s="622"/>
      <c r="CT34" s="622"/>
      <c r="CU34" s="622"/>
      <c r="CV34" s="622"/>
      <c r="CW34" s="622"/>
      <c r="CX34" s="622"/>
      <c r="CY34" s="623"/>
      <c r="CZ34" s="624">
        <v>15.6</v>
      </c>
      <c r="DA34" s="636"/>
      <c r="DB34" s="636"/>
      <c r="DC34" s="637"/>
      <c r="DD34" s="627">
        <v>883086</v>
      </c>
      <c r="DE34" s="622"/>
      <c r="DF34" s="622"/>
      <c r="DG34" s="622"/>
      <c r="DH34" s="622"/>
      <c r="DI34" s="622"/>
      <c r="DJ34" s="622"/>
      <c r="DK34" s="623"/>
      <c r="DL34" s="627">
        <v>708394</v>
      </c>
      <c r="DM34" s="622"/>
      <c r="DN34" s="622"/>
      <c r="DO34" s="622"/>
      <c r="DP34" s="622"/>
      <c r="DQ34" s="622"/>
      <c r="DR34" s="622"/>
      <c r="DS34" s="622"/>
      <c r="DT34" s="622"/>
      <c r="DU34" s="622"/>
      <c r="DV34" s="623"/>
      <c r="DW34" s="624">
        <v>15.8</v>
      </c>
      <c r="DX34" s="636"/>
      <c r="DY34" s="636"/>
      <c r="DZ34" s="636"/>
      <c r="EA34" s="636"/>
      <c r="EB34" s="636"/>
      <c r="EC34" s="652"/>
    </row>
    <row r="35" spans="2:133" ht="11.25" customHeight="1" x14ac:dyDescent="0.15">
      <c r="B35" s="618" t="s">
        <v>327</v>
      </c>
      <c r="C35" s="619"/>
      <c r="D35" s="619"/>
      <c r="E35" s="619"/>
      <c r="F35" s="619"/>
      <c r="G35" s="619"/>
      <c r="H35" s="619"/>
      <c r="I35" s="619"/>
      <c r="J35" s="619"/>
      <c r="K35" s="619"/>
      <c r="L35" s="619"/>
      <c r="M35" s="619"/>
      <c r="N35" s="619"/>
      <c r="O35" s="619"/>
      <c r="P35" s="619"/>
      <c r="Q35" s="620"/>
      <c r="R35" s="621">
        <v>78832</v>
      </c>
      <c r="S35" s="622"/>
      <c r="T35" s="622"/>
      <c r="U35" s="622"/>
      <c r="V35" s="622"/>
      <c r="W35" s="622"/>
      <c r="X35" s="622"/>
      <c r="Y35" s="623"/>
      <c r="Z35" s="663">
        <v>1.1000000000000001</v>
      </c>
      <c r="AA35" s="663"/>
      <c r="AB35" s="663"/>
      <c r="AC35" s="663"/>
      <c r="AD35" s="664" t="s">
        <v>131</v>
      </c>
      <c r="AE35" s="664"/>
      <c r="AF35" s="664"/>
      <c r="AG35" s="664"/>
      <c r="AH35" s="664"/>
      <c r="AI35" s="664"/>
      <c r="AJ35" s="664"/>
      <c r="AK35" s="664"/>
      <c r="AL35" s="624" t="s">
        <v>232</v>
      </c>
      <c r="AM35" s="625"/>
      <c r="AN35" s="625"/>
      <c r="AO35" s="665"/>
      <c r="AP35" s="222"/>
      <c r="AQ35" s="679" t="s">
        <v>328</v>
      </c>
      <c r="AR35" s="680"/>
      <c r="AS35" s="680"/>
      <c r="AT35" s="680"/>
      <c r="AU35" s="680"/>
      <c r="AV35" s="680"/>
      <c r="AW35" s="680"/>
      <c r="AX35" s="680"/>
      <c r="AY35" s="680"/>
      <c r="AZ35" s="680"/>
      <c r="BA35" s="680"/>
      <c r="BB35" s="680"/>
      <c r="BC35" s="680"/>
      <c r="BD35" s="680"/>
      <c r="BE35" s="680"/>
      <c r="BF35" s="681"/>
      <c r="BG35" s="679" t="s">
        <v>329</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330</v>
      </c>
      <c r="CE35" s="619"/>
      <c r="CF35" s="619"/>
      <c r="CG35" s="619"/>
      <c r="CH35" s="619"/>
      <c r="CI35" s="619"/>
      <c r="CJ35" s="619"/>
      <c r="CK35" s="619"/>
      <c r="CL35" s="619"/>
      <c r="CM35" s="619"/>
      <c r="CN35" s="619"/>
      <c r="CO35" s="619"/>
      <c r="CP35" s="619"/>
      <c r="CQ35" s="620"/>
      <c r="CR35" s="621">
        <v>49708</v>
      </c>
      <c r="CS35" s="634"/>
      <c r="CT35" s="634"/>
      <c r="CU35" s="634"/>
      <c r="CV35" s="634"/>
      <c r="CW35" s="634"/>
      <c r="CX35" s="634"/>
      <c r="CY35" s="635"/>
      <c r="CZ35" s="624">
        <v>0.7</v>
      </c>
      <c r="DA35" s="636"/>
      <c r="DB35" s="636"/>
      <c r="DC35" s="637"/>
      <c r="DD35" s="627">
        <v>38764</v>
      </c>
      <c r="DE35" s="634"/>
      <c r="DF35" s="634"/>
      <c r="DG35" s="634"/>
      <c r="DH35" s="634"/>
      <c r="DI35" s="634"/>
      <c r="DJ35" s="634"/>
      <c r="DK35" s="635"/>
      <c r="DL35" s="627">
        <v>38764</v>
      </c>
      <c r="DM35" s="634"/>
      <c r="DN35" s="634"/>
      <c r="DO35" s="634"/>
      <c r="DP35" s="634"/>
      <c r="DQ35" s="634"/>
      <c r="DR35" s="634"/>
      <c r="DS35" s="634"/>
      <c r="DT35" s="634"/>
      <c r="DU35" s="634"/>
      <c r="DV35" s="635"/>
      <c r="DW35" s="624">
        <v>0.9</v>
      </c>
      <c r="DX35" s="636"/>
      <c r="DY35" s="636"/>
      <c r="DZ35" s="636"/>
      <c r="EA35" s="636"/>
      <c r="EB35" s="636"/>
      <c r="EC35" s="652"/>
    </row>
    <row r="36" spans="2:133" ht="11.25" customHeight="1" x14ac:dyDescent="0.15">
      <c r="B36" s="618" t="s">
        <v>331</v>
      </c>
      <c r="C36" s="619"/>
      <c r="D36" s="619"/>
      <c r="E36" s="619"/>
      <c r="F36" s="619"/>
      <c r="G36" s="619"/>
      <c r="H36" s="619"/>
      <c r="I36" s="619"/>
      <c r="J36" s="619"/>
      <c r="K36" s="619"/>
      <c r="L36" s="619"/>
      <c r="M36" s="619"/>
      <c r="N36" s="619"/>
      <c r="O36" s="619"/>
      <c r="P36" s="619"/>
      <c r="Q36" s="620"/>
      <c r="R36" s="621">
        <v>556407</v>
      </c>
      <c r="S36" s="622"/>
      <c r="T36" s="622"/>
      <c r="U36" s="622"/>
      <c r="V36" s="622"/>
      <c r="W36" s="622"/>
      <c r="X36" s="622"/>
      <c r="Y36" s="623"/>
      <c r="Z36" s="663">
        <v>7.6</v>
      </c>
      <c r="AA36" s="663"/>
      <c r="AB36" s="663"/>
      <c r="AC36" s="663"/>
      <c r="AD36" s="664" t="s">
        <v>131</v>
      </c>
      <c r="AE36" s="664"/>
      <c r="AF36" s="664"/>
      <c r="AG36" s="664"/>
      <c r="AH36" s="664"/>
      <c r="AI36" s="664"/>
      <c r="AJ36" s="664"/>
      <c r="AK36" s="664"/>
      <c r="AL36" s="624" t="s">
        <v>232</v>
      </c>
      <c r="AM36" s="625"/>
      <c r="AN36" s="625"/>
      <c r="AO36" s="665"/>
      <c r="AP36" s="222"/>
      <c r="AQ36" s="670" t="s">
        <v>332</v>
      </c>
      <c r="AR36" s="671"/>
      <c r="AS36" s="671"/>
      <c r="AT36" s="671"/>
      <c r="AU36" s="671"/>
      <c r="AV36" s="671"/>
      <c r="AW36" s="671"/>
      <c r="AX36" s="671"/>
      <c r="AY36" s="672"/>
      <c r="AZ36" s="673">
        <v>669842</v>
      </c>
      <c r="BA36" s="674"/>
      <c r="BB36" s="674"/>
      <c r="BC36" s="674"/>
      <c r="BD36" s="674"/>
      <c r="BE36" s="674"/>
      <c r="BF36" s="675"/>
      <c r="BG36" s="676" t="s">
        <v>333</v>
      </c>
      <c r="BH36" s="677"/>
      <c r="BI36" s="677"/>
      <c r="BJ36" s="677"/>
      <c r="BK36" s="677"/>
      <c r="BL36" s="677"/>
      <c r="BM36" s="677"/>
      <c r="BN36" s="677"/>
      <c r="BO36" s="677"/>
      <c r="BP36" s="677"/>
      <c r="BQ36" s="677"/>
      <c r="BR36" s="677"/>
      <c r="BS36" s="677"/>
      <c r="BT36" s="677"/>
      <c r="BU36" s="678"/>
      <c r="BV36" s="673">
        <v>22084</v>
      </c>
      <c r="BW36" s="674"/>
      <c r="BX36" s="674"/>
      <c r="BY36" s="674"/>
      <c r="BZ36" s="674"/>
      <c r="CA36" s="674"/>
      <c r="CB36" s="675"/>
      <c r="CD36" s="618" t="s">
        <v>334</v>
      </c>
      <c r="CE36" s="619"/>
      <c r="CF36" s="619"/>
      <c r="CG36" s="619"/>
      <c r="CH36" s="619"/>
      <c r="CI36" s="619"/>
      <c r="CJ36" s="619"/>
      <c r="CK36" s="619"/>
      <c r="CL36" s="619"/>
      <c r="CM36" s="619"/>
      <c r="CN36" s="619"/>
      <c r="CO36" s="619"/>
      <c r="CP36" s="619"/>
      <c r="CQ36" s="620"/>
      <c r="CR36" s="621">
        <v>734624</v>
      </c>
      <c r="CS36" s="622"/>
      <c r="CT36" s="622"/>
      <c r="CU36" s="622"/>
      <c r="CV36" s="622"/>
      <c r="CW36" s="622"/>
      <c r="CX36" s="622"/>
      <c r="CY36" s="623"/>
      <c r="CZ36" s="624">
        <v>10.8</v>
      </c>
      <c r="DA36" s="636"/>
      <c r="DB36" s="636"/>
      <c r="DC36" s="637"/>
      <c r="DD36" s="627">
        <v>544235</v>
      </c>
      <c r="DE36" s="622"/>
      <c r="DF36" s="622"/>
      <c r="DG36" s="622"/>
      <c r="DH36" s="622"/>
      <c r="DI36" s="622"/>
      <c r="DJ36" s="622"/>
      <c r="DK36" s="623"/>
      <c r="DL36" s="627">
        <v>412115</v>
      </c>
      <c r="DM36" s="622"/>
      <c r="DN36" s="622"/>
      <c r="DO36" s="622"/>
      <c r="DP36" s="622"/>
      <c r="DQ36" s="622"/>
      <c r="DR36" s="622"/>
      <c r="DS36" s="622"/>
      <c r="DT36" s="622"/>
      <c r="DU36" s="622"/>
      <c r="DV36" s="623"/>
      <c r="DW36" s="624">
        <v>9.1999999999999993</v>
      </c>
      <c r="DX36" s="636"/>
      <c r="DY36" s="636"/>
      <c r="DZ36" s="636"/>
      <c r="EA36" s="636"/>
      <c r="EB36" s="636"/>
      <c r="EC36" s="652"/>
    </row>
    <row r="37" spans="2:133" ht="11.25" customHeight="1" x14ac:dyDescent="0.15">
      <c r="B37" s="618" t="s">
        <v>335</v>
      </c>
      <c r="C37" s="619"/>
      <c r="D37" s="619"/>
      <c r="E37" s="619"/>
      <c r="F37" s="619"/>
      <c r="G37" s="619"/>
      <c r="H37" s="619"/>
      <c r="I37" s="619"/>
      <c r="J37" s="619"/>
      <c r="K37" s="619"/>
      <c r="L37" s="619"/>
      <c r="M37" s="619"/>
      <c r="N37" s="619"/>
      <c r="O37" s="619"/>
      <c r="P37" s="619"/>
      <c r="Q37" s="620"/>
      <c r="R37" s="621">
        <v>34159</v>
      </c>
      <c r="S37" s="622"/>
      <c r="T37" s="622"/>
      <c r="U37" s="622"/>
      <c r="V37" s="622"/>
      <c r="W37" s="622"/>
      <c r="X37" s="622"/>
      <c r="Y37" s="623"/>
      <c r="Z37" s="663">
        <v>0.5</v>
      </c>
      <c r="AA37" s="663"/>
      <c r="AB37" s="663"/>
      <c r="AC37" s="663"/>
      <c r="AD37" s="664">
        <v>4</v>
      </c>
      <c r="AE37" s="664"/>
      <c r="AF37" s="664"/>
      <c r="AG37" s="664"/>
      <c r="AH37" s="664"/>
      <c r="AI37" s="664"/>
      <c r="AJ37" s="664"/>
      <c r="AK37" s="664"/>
      <c r="AL37" s="624">
        <v>0</v>
      </c>
      <c r="AM37" s="625"/>
      <c r="AN37" s="625"/>
      <c r="AO37" s="665"/>
      <c r="AQ37" s="658" t="s">
        <v>336</v>
      </c>
      <c r="AR37" s="659"/>
      <c r="AS37" s="659"/>
      <c r="AT37" s="659"/>
      <c r="AU37" s="659"/>
      <c r="AV37" s="659"/>
      <c r="AW37" s="659"/>
      <c r="AX37" s="659"/>
      <c r="AY37" s="660"/>
      <c r="AZ37" s="621">
        <v>62367</v>
      </c>
      <c r="BA37" s="622"/>
      <c r="BB37" s="622"/>
      <c r="BC37" s="622"/>
      <c r="BD37" s="634"/>
      <c r="BE37" s="634"/>
      <c r="BF37" s="661"/>
      <c r="BG37" s="618" t="s">
        <v>337</v>
      </c>
      <c r="BH37" s="619"/>
      <c r="BI37" s="619"/>
      <c r="BJ37" s="619"/>
      <c r="BK37" s="619"/>
      <c r="BL37" s="619"/>
      <c r="BM37" s="619"/>
      <c r="BN37" s="619"/>
      <c r="BO37" s="619"/>
      <c r="BP37" s="619"/>
      <c r="BQ37" s="619"/>
      <c r="BR37" s="619"/>
      <c r="BS37" s="619"/>
      <c r="BT37" s="619"/>
      <c r="BU37" s="620"/>
      <c r="BV37" s="621">
        <v>8905</v>
      </c>
      <c r="BW37" s="622"/>
      <c r="BX37" s="622"/>
      <c r="BY37" s="622"/>
      <c r="BZ37" s="622"/>
      <c r="CA37" s="622"/>
      <c r="CB37" s="662"/>
      <c r="CD37" s="618" t="s">
        <v>338</v>
      </c>
      <c r="CE37" s="619"/>
      <c r="CF37" s="619"/>
      <c r="CG37" s="619"/>
      <c r="CH37" s="619"/>
      <c r="CI37" s="619"/>
      <c r="CJ37" s="619"/>
      <c r="CK37" s="619"/>
      <c r="CL37" s="619"/>
      <c r="CM37" s="619"/>
      <c r="CN37" s="619"/>
      <c r="CO37" s="619"/>
      <c r="CP37" s="619"/>
      <c r="CQ37" s="620"/>
      <c r="CR37" s="621">
        <v>256509</v>
      </c>
      <c r="CS37" s="634"/>
      <c r="CT37" s="634"/>
      <c r="CU37" s="634"/>
      <c r="CV37" s="634"/>
      <c r="CW37" s="634"/>
      <c r="CX37" s="634"/>
      <c r="CY37" s="635"/>
      <c r="CZ37" s="624">
        <v>3.8</v>
      </c>
      <c r="DA37" s="636"/>
      <c r="DB37" s="636"/>
      <c r="DC37" s="637"/>
      <c r="DD37" s="627">
        <v>245960</v>
      </c>
      <c r="DE37" s="634"/>
      <c r="DF37" s="634"/>
      <c r="DG37" s="634"/>
      <c r="DH37" s="634"/>
      <c r="DI37" s="634"/>
      <c r="DJ37" s="634"/>
      <c r="DK37" s="635"/>
      <c r="DL37" s="627">
        <v>245948</v>
      </c>
      <c r="DM37" s="634"/>
      <c r="DN37" s="634"/>
      <c r="DO37" s="634"/>
      <c r="DP37" s="634"/>
      <c r="DQ37" s="634"/>
      <c r="DR37" s="634"/>
      <c r="DS37" s="634"/>
      <c r="DT37" s="634"/>
      <c r="DU37" s="634"/>
      <c r="DV37" s="635"/>
      <c r="DW37" s="624">
        <v>5.5</v>
      </c>
      <c r="DX37" s="636"/>
      <c r="DY37" s="636"/>
      <c r="DZ37" s="636"/>
      <c r="EA37" s="636"/>
      <c r="EB37" s="636"/>
      <c r="EC37" s="652"/>
    </row>
    <row r="38" spans="2:133" ht="11.25" customHeight="1" x14ac:dyDescent="0.15">
      <c r="B38" s="618" t="s">
        <v>339</v>
      </c>
      <c r="C38" s="619"/>
      <c r="D38" s="619"/>
      <c r="E38" s="619"/>
      <c r="F38" s="619"/>
      <c r="G38" s="619"/>
      <c r="H38" s="619"/>
      <c r="I38" s="619"/>
      <c r="J38" s="619"/>
      <c r="K38" s="619"/>
      <c r="L38" s="619"/>
      <c r="M38" s="619"/>
      <c r="N38" s="619"/>
      <c r="O38" s="619"/>
      <c r="P38" s="619"/>
      <c r="Q38" s="620"/>
      <c r="R38" s="621">
        <v>455138</v>
      </c>
      <c r="S38" s="622"/>
      <c r="T38" s="622"/>
      <c r="U38" s="622"/>
      <c r="V38" s="622"/>
      <c r="W38" s="622"/>
      <c r="X38" s="622"/>
      <c r="Y38" s="623"/>
      <c r="Z38" s="663">
        <v>6.3</v>
      </c>
      <c r="AA38" s="663"/>
      <c r="AB38" s="663"/>
      <c r="AC38" s="663"/>
      <c r="AD38" s="664" t="s">
        <v>131</v>
      </c>
      <c r="AE38" s="664"/>
      <c r="AF38" s="664"/>
      <c r="AG38" s="664"/>
      <c r="AH38" s="664"/>
      <c r="AI38" s="664"/>
      <c r="AJ38" s="664"/>
      <c r="AK38" s="664"/>
      <c r="AL38" s="624" t="s">
        <v>131</v>
      </c>
      <c r="AM38" s="625"/>
      <c r="AN38" s="625"/>
      <c r="AO38" s="665"/>
      <c r="AQ38" s="658" t="s">
        <v>340</v>
      </c>
      <c r="AR38" s="659"/>
      <c r="AS38" s="659"/>
      <c r="AT38" s="659"/>
      <c r="AU38" s="659"/>
      <c r="AV38" s="659"/>
      <c r="AW38" s="659"/>
      <c r="AX38" s="659"/>
      <c r="AY38" s="660"/>
      <c r="AZ38" s="621">
        <v>27254</v>
      </c>
      <c r="BA38" s="622"/>
      <c r="BB38" s="622"/>
      <c r="BC38" s="622"/>
      <c r="BD38" s="634"/>
      <c r="BE38" s="634"/>
      <c r="BF38" s="661"/>
      <c r="BG38" s="618" t="s">
        <v>341</v>
      </c>
      <c r="BH38" s="619"/>
      <c r="BI38" s="619"/>
      <c r="BJ38" s="619"/>
      <c r="BK38" s="619"/>
      <c r="BL38" s="619"/>
      <c r="BM38" s="619"/>
      <c r="BN38" s="619"/>
      <c r="BO38" s="619"/>
      <c r="BP38" s="619"/>
      <c r="BQ38" s="619"/>
      <c r="BR38" s="619"/>
      <c r="BS38" s="619"/>
      <c r="BT38" s="619"/>
      <c r="BU38" s="620"/>
      <c r="BV38" s="621">
        <v>806</v>
      </c>
      <c r="BW38" s="622"/>
      <c r="BX38" s="622"/>
      <c r="BY38" s="622"/>
      <c r="BZ38" s="622"/>
      <c r="CA38" s="622"/>
      <c r="CB38" s="662"/>
      <c r="CD38" s="618" t="s">
        <v>342</v>
      </c>
      <c r="CE38" s="619"/>
      <c r="CF38" s="619"/>
      <c r="CG38" s="619"/>
      <c r="CH38" s="619"/>
      <c r="CI38" s="619"/>
      <c r="CJ38" s="619"/>
      <c r="CK38" s="619"/>
      <c r="CL38" s="619"/>
      <c r="CM38" s="619"/>
      <c r="CN38" s="619"/>
      <c r="CO38" s="619"/>
      <c r="CP38" s="619"/>
      <c r="CQ38" s="620"/>
      <c r="CR38" s="621">
        <v>669842</v>
      </c>
      <c r="CS38" s="622"/>
      <c r="CT38" s="622"/>
      <c r="CU38" s="622"/>
      <c r="CV38" s="622"/>
      <c r="CW38" s="622"/>
      <c r="CX38" s="622"/>
      <c r="CY38" s="623"/>
      <c r="CZ38" s="624">
        <v>9.9</v>
      </c>
      <c r="DA38" s="636"/>
      <c r="DB38" s="636"/>
      <c r="DC38" s="637"/>
      <c r="DD38" s="627">
        <v>583201</v>
      </c>
      <c r="DE38" s="622"/>
      <c r="DF38" s="622"/>
      <c r="DG38" s="622"/>
      <c r="DH38" s="622"/>
      <c r="DI38" s="622"/>
      <c r="DJ38" s="622"/>
      <c r="DK38" s="623"/>
      <c r="DL38" s="627">
        <v>387922</v>
      </c>
      <c r="DM38" s="622"/>
      <c r="DN38" s="622"/>
      <c r="DO38" s="622"/>
      <c r="DP38" s="622"/>
      <c r="DQ38" s="622"/>
      <c r="DR38" s="622"/>
      <c r="DS38" s="622"/>
      <c r="DT38" s="622"/>
      <c r="DU38" s="622"/>
      <c r="DV38" s="623"/>
      <c r="DW38" s="624">
        <v>8.6</v>
      </c>
      <c r="DX38" s="636"/>
      <c r="DY38" s="636"/>
      <c r="DZ38" s="636"/>
      <c r="EA38" s="636"/>
      <c r="EB38" s="636"/>
      <c r="EC38" s="652"/>
    </row>
    <row r="39" spans="2:133" ht="11.25" customHeight="1" x14ac:dyDescent="0.15">
      <c r="B39" s="618" t="s">
        <v>343</v>
      </c>
      <c r="C39" s="619"/>
      <c r="D39" s="619"/>
      <c r="E39" s="619"/>
      <c r="F39" s="619"/>
      <c r="G39" s="619"/>
      <c r="H39" s="619"/>
      <c r="I39" s="619"/>
      <c r="J39" s="619"/>
      <c r="K39" s="619"/>
      <c r="L39" s="619"/>
      <c r="M39" s="619"/>
      <c r="N39" s="619"/>
      <c r="O39" s="619"/>
      <c r="P39" s="619"/>
      <c r="Q39" s="620"/>
      <c r="R39" s="621" t="s">
        <v>131</v>
      </c>
      <c r="S39" s="622"/>
      <c r="T39" s="622"/>
      <c r="U39" s="622"/>
      <c r="V39" s="622"/>
      <c r="W39" s="622"/>
      <c r="X39" s="622"/>
      <c r="Y39" s="623"/>
      <c r="Z39" s="663" t="s">
        <v>131</v>
      </c>
      <c r="AA39" s="663"/>
      <c r="AB39" s="663"/>
      <c r="AC39" s="663"/>
      <c r="AD39" s="664" t="s">
        <v>131</v>
      </c>
      <c r="AE39" s="664"/>
      <c r="AF39" s="664"/>
      <c r="AG39" s="664"/>
      <c r="AH39" s="664"/>
      <c r="AI39" s="664"/>
      <c r="AJ39" s="664"/>
      <c r="AK39" s="664"/>
      <c r="AL39" s="624" t="s">
        <v>131</v>
      </c>
      <c r="AM39" s="625"/>
      <c r="AN39" s="625"/>
      <c r="AO39" s="665"/>
      <c r="AQ39" s="658" t="s">
        <v>344</v>
      </c>
      <c r="AR39" s="659"/>
      <c r="AS39" s="659"/>
      <c r="AT39" s="659"/>
      <c r="AU39" s="659"/>
      <c r="AV39" s="659"/>
      <c r="AW39" s="659"/>
      <c r="AX39" s="659"/>
      <c r="AY39" s="660"/>
      <c r="AZ39" s="621" t="s">
        <v>131</v>
      </c>
      <c r="BA39" s="622"/>
      <c r="BB39" s="622"/>
      <c r="BC39" s="622"/>
      <c r="BD39" s="634"/>
      <c r="BE39" s="634"/>
      <c r="BF39" s="661"/>
      <c r="BG39" s="618" t="s">
        <v>345</v>
      </c>
      <c r="BH39" s="619"/>
      <c r="BI39" s="619"/>
      <c r="BJ39" s="619"/>
      <c r="BK39" s="619"/>
      <c r="BL39" s="619"/>
      <c r="BM39" s="619"/>
      <c r="BN39" s="619"/>
      <c r="BO39" s="619"/>
      <c r="BP39" s="619"/>
      <c r="BQ39" s="619"/>
      <c r="BR39" s="619"/>
      <c r="BS39" s="619"/>
      <c r="BT39" s="619"/>
      <c r="BU39" s="620"/>
      <c r="BV39" s="621">
        <v>1105</v>
      </c>
      <c r="BW39" s="622"/>
      <c r="BX39" s="622"/>
      <c r="BY39" s="622"/>
      <c r="BZ39" s="622"/>
      <c r="CA39" s="622"/>
      <c r="CB39" s="662"/>
      <c r="CD39" s="618" t="s">
        <v>346</v>
      </c>
      <c r="CE39" s="619"/>
      <c r="CF39" s="619"/>
      <c r="CG39" s="619"/>
      <c r="CH39" s="619"/>
      <c r="CI39" s="619"/>
      <c r="CJ39" s="619"/>
      <c r="CK39" s="619"/>
      <c r="CL39" s="619"/>
      <c r="CM39" s="619"/>
      <c r="CN39" s="619"/>
      <c r="CO39" s="619"/>
      <c r="CP39" s="619"/>
      <c r="CQ39" s="620"/>
      <c r="CR39" s="621">
        <v>488326</v>
      </c>
      <c r="CS39" s="634"/>
      <c r="CT39" s="634"/>
      <c r="CU39" s="634"/>
      <c r="CV39" s="634"/>
      <c r="CW39" s="634"/>
      <c r="CX39" s="634"/>
      <c r="CY39" s="635"/>
      <c r="CZ39" s="624">
        <v>7.2</v>
      </c>
      <c r="DA39" s="636"/>
      <c r="DB39" s="636"/>
      <c r="DC39" s="637"/>
      <c r="DD39" s="627">
        <v>476914</v>
      </c>
      <c r="DE39" s="634"/>
      <c r="DF39" s="634"/>
      <c r="DG39" s="634"/>
      <c r="DH39" s="634"/>
      <c r="DI39" s="634"/>
      <c r="DJ39" s="634"/>
      <c r="DK39" s="635"/>
      <c r="DL39" s="627" t="s">
        <v>131</v>
      </c>
      <c r="DM39" s="634"/>
      <c r="DN39" s="634"/>
      <c r="DO39" s="634"/>
      <c r="DP39" s="634"/>
      <c r="DQ39" s="634"/>
      <c r="DR39" s="634"/>
      <c r="DS39" s="634"/>
      <c r="DT39" s="634"/>
      <c r="DU39" s="634"/>
      <c r="DV39" s="635"/>
      <c r="DW39" s="624" t="s">
        <v>131</v>
      </c>
      <c r="DX39" s="636"/>
      <c r="DY39" s="636"/>
      <c r="DZ39" s="636"/>
      <c r="EA39" s="636"/>
      <c r="EB39" s="636"/>
      <c r="EC39" s="652"/>
    </row>
    <row r="40" spans="2:133" ht="11.25" customHeight="1" x14ac:dyDescent="0.15">
      <c r="B40" s="618" t="s">
        <v>347</v>
      </c>
      <c r="C40" s="619"/>
      <c r="D40" s="619"/>
      <c r="E40" s="619"/>
      <c r="F40" s="619"/>
      <c r="G40" s="619"/>
      <c r="H40" s="619"/>
      <c r="I40" s="619"/>
      <c r="J40" s="619"/>
      <c r="K40" s="619"/>
      <c r="L40" s="619"/>
      <c r="M40" s="619"/>
      <c r="N40" s="619"/>
      <c r="O40" s="619"/>
      <c r="P40" s="619"/>
      <c r="Q40" s="620"/>
      <c r="R40" s="621">
        <v>36238</v>
      </c>
      <c r="S40" s="622"/>
      <c r="T40" s="622"/>
      <c r="U40" s="622"/>
      <c r="V40" s="622"/>
      <c r="W40" s="622"/>
      <c r="X40" s="622"/>
      <c r="Y40" s="623"/>
      <c r="Z40" s="663">
        <v>0.5</v>
      </c>
      <c r="AA40" s="663"/>
      <c r="AB40" s="663"/>
      <c r="AC40" s="663"/>
      <c r="AD40" s="664" t="s">
        <v>232</v>
      </c>
      <c r="AE40" s="664"/>
      <c r="AF40" s="664"/>
      <c r="AG40" s="664"/>
      <c r="AH40" s="664"/>
      <c r="AI40" s="664"/>
      <c r="AJ40" s="664"/>
      <c r="AK40" s="664"/>
      <c r="AL40" s="624" t="s">
        <v>131</v>
      </c>
      <c r="AM40" s="625"/>
      <c r="AN40" s="625"/>
      <c r="AO40" s="665"/>
      <c r="AQ40" s="658" t="s">
        <v>348</v>
      </c>
      <c r="AR40" s="659"/>
      <c r="AS40" s="659"/>
      <c r="AT40" s="659"/>
      <c r="AU40" s="659"/>
      <c r="AV40" s="659"/>
      <c r="AW40" s="659"/>
      <c r="AX40" s="659"/>
      <c r="AY40" s="660"/>
      <c r="AZ40" s="621" t="s">
        <v>232</v>
      </c>
      <c r="BA40" s="622"/>
      <c r="BB40" s="622"/>
      <c r="BC40" s="622"/>
      <c r="BD40" s="634"/>
      <c r="BE40" s="634"/>
      <c r="BF40" s="661"/>
      <c r="BG40" s="666" t="s">
        <v>349</v>
      </c>
      <c r="BH40" s="667"/>
      <c r="BI40" s="667"/>
      <c r="BJ40" s="667"/>
      <c r="BK40" s="667"/>
      <c r="BL40" s="223"/>
      <c r="BM40" s="619" t="s">
        <v>350</v>
      </c>
      <c r="BN40" s="619"/>
      <c r="BO40" s="619"/>
      <c r="BP40" s="619"/>
      <c r="BQ40" s="619"/>
      <c r="BR40" s="619"/>
      <c r="BS40" s="619"/>
      <c r="BT40" s="619"/>
      <c r="BU40" s="620"/>
      <c r="BV40" s="621">
        <v>75</v>
      </c>
      <c r="BW40" s="622"/>
      <c r="BX40" s="622"/>
      <c r="BY40" s="622"/>
      <c r="BZ40" s="622"/>
      <c r="CA40" s="622"/>
      <c r="CB40" s="662"/>
      <c r="CD40" s="618" t="s">
        <v>351</v>
      </c>
      <c r="CE40" s="619"/>
      <c r="CF40" s="619"/>
      <c r="CG40" s="619"/>
      <c r="CH40" s="619"/>
      <c r="CI40" s="619"/>
      <c r="CJ40" s="619"/>
      <c r="CK40" s="619"/>
      <c r="CL40" s="619"/>
      <c r="CM40" s="619"/>
      <c r="CN40" s="619"/>
      <c r="CO40" s="619"/>
      <c r="CP40" s="619"/>
      <c r="CQ40" s="620"/>
      <c r="CR40" s="621" t="s">
        <v>131</v>
      </c>
      <c r="CS40" s="622"/>
      <c r="CT40" s="622"/>
      <c r="CU40" s="622"/>
      <c r="CV40" s="622"/>
      <c r="CW40" s="622"/>
      <c r="CX40" s="622"/>
      <c r="CY40" s="623"/>
      <c r="CZ40" s="624" t="s">
        <v>131</v>
      </c>
      <c r="DA40" s="636"/>
      <c r="DB40" s="636"/>
      <c r="DC40" s="637"/>
      <c r="DD40" s="627" t="s">
        <v>131</v>
      </c>
      <c r="DE40" s="622"/>
      <c r="DF40" s="622"/>
      <c r="DG40" s="622"/>
      <c r="DH40" s="622"/>
      <c r="DI40" s="622"/>
      <c r="DJ40" s="622"/>
      <c r="DK40" s="623"/>
      <c r="DL40" s="627" t="s">
        <v>131</v>
      </c>
      <c r="DM40" s="622"/>
      <c r="DN40" s="622"/>
      <c r="DO40" s="622"/>
      <c r="DP40" s="622"/>
      <c r="DQ40" s="622"/>
      <c r="DR40" s="622"/>
      <c r="DS40" s="622"/>
      <c r="DT40" s="622"/>
      <c r="DU40" s="622"/>
      <c r="DV40" s="623"/>
      <c r="DW40" s="624" t="s">
        <v>232</v>
      </c>
      <c r="DX40" s="636"/>
      <c r="DY40" s="636"/>
      <c r="DZ40" s="636"/>
      <c r="EA40" s="636"/>
      <c r="EB40" s="636"/>
      <c r="EC40" s="652"/>
    </row>
    <row r="41" spans="2:133" ht="11.25" customHeight="1" x14ac:dyDescent="0.15">
      <c r="B41" s="602" t="s">
        <v>352</v>
      </c>
      <c r="C41" s="603"/>
      <c r="D41" s="603"/>
      <c r="E41" s="603"/>
      <c r="F41" s="603"/>
      <c r="G41" s="603"/>
      <c r="H41" s="603"/>
      <c r="I41" s="603"/>
      <c r="J41" s="603"/>
      <c r="K41" s="603"/>
      <c r="L41" s="603"/>
      <c r="M41" s="603"/>
      <c r="N41" s="603"/>
      <c r="O41" s="603"/>
      <c r="P41" s="603"/>
      <c r="Q41" s="604"/>
      <c r="R41" s="605">
        <v>7279521</v>
      </c>
      <c r="S41" s="649"/>
      <c r="T41" s="649"/>
      <c r="U41" s="649"/>
      <c r="V41" s="649"/>
      <c r="W41" s="649"/>
      <c r="X41" s="649"/>
      <c r="Y41" s="653"/>
      <c r="Z41" s="654">
        <v>100</v>
      </c>
      <c r="AA41" s="654"/>
      <c r="AB41" s="654"/>
      <c r="AC41" s="654"/>
      <c r="AD41" s="655">
        <v>4453481</v>
      </c>
      <c r="AE41" s="655"/>
      <c r="AF41" s="655"/>
      <c r="AG41" s="655"/>
      <c r="AH41" s="655"/>
      <c r="AI41" s="655"/>
      <c r="AJ41" s="655"/>
      <c r="AK41" s="655"/>
      <c r="AL41" s="608">
        <v>100</v>
      </c>
      <c r="AM41" s="656"/>
      <c r="AN41" s="656"/>
      <c r="AO41" s="657"/>
      <c r="AQ41" s="658" t="s">
        <v>353</v>
      </c>
      <c r="AR41" s="659"/>
      <c r="AS41" s="659"/>
      <c r="AT41" s="659"/>
      <c r="AU41" s="659"/>
      <c r="AV41" s="659"/>
      <c r="AW41" s="659"/>
      <c r="AX41" s="659"/>
      <c r="AY41" s="660"/>
      <c r="AZ41" s="621">
        <v>168997</v>
      </c>
      <c r="BA41" s="622"/>
      <c r="BB41" s="622"/>
      <c r="BC41" s="622"/>
      <c r="BD41" s="634"/>
      <c r="BE41" s="634"/>
      <c r="BF41" s="661"/>
      <c r="BG41" s="666"/>
      <c r="BH41" s="667"/>
      <c r="BI41" s="667"/>
      <c r="BJ41" s="667"/>
      <c r="BK41" s="667"/>
      <c r="BL41" s="223"/>
      <c r="BM41" s="619" t="s">
        <v>354</v>
      </c>
      <c r="BN41" s="619"/>
      <c r="BO41" s="619"/>
      <c r="BP41" s="619"/>
      <c r="BQ41" s="619"/>
      <c r="BR41" s="619"/>
      <c r="BS41" s="619"/>
      <c r="BT41" s="619"/>
      <c r="BU41" s="620"/>
      <c r="BV41" s="621" t="s">
        <v>232</v>
      </c>
      <c r="BW41" s="622"/>
      <c r="BX41" s="622"/>
      <c r="BY41" s="622"/>
      <c r="BZ41" s="622"/>
      <c r="CA41" s="622"/>
      <c r="CB41" s="662"/>
      <c r="CD41" s="618" t="s">
        <v>355</v>
      </c>
      <c r="CE41" s="619"/>
      <c r="CF41" s="619"/>
      <c r="CG41" s="619"/>
      <c r="CH41" s="619"/>
      <c r="CI41" s="619"/>
      <c r="CJ41" s="619"/>
      <c r="CK41" s="619"/>
      <c r="CL41" s="619"/>
      <c r="CM41" s="619"/>
      <c r="CN41" s="619"/>
      <c r="CO41" s="619"/>
      <c r="CP41" s="619"/>
      <c r="CQ41" s="620"/>
      <c r="CR41" s="621" t="s">
        <v>232</v>
      </c>
      <c r="CS41" s="634"/>
      <c r="CT41" s="634"/>
      <c r="CU41" s="634"/>
      <c r="CV41" s="634"/>
      <c r="CW41" s="634"/>
      <c r="CX41" s="634"/>
      <c r="CY41" s="635"/>
      <c r="CZ41" s="624" t="s">
        <v>232</v>
      </c>
      <c r="DA41" s="636"/>
      <c r="DB41" s="636"/>
      <c r="DC41" s="637"/>
      <c r="DD41" s="627" t="s">
        <v>131</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15">
      <c r="AQ42" s="646" t="s">
        <v>356</v>
      </c>
      <c r="AR42" s="647"/>
      <c r="AS42" s="647"/>
      <c r="AT42" s="647"/>
      <c r="AU42" s="647"/>
      <c r="AV42" s="647"/>
      <c r="AW42" s="647"/>
      <c r="AX42" s="647"/>
      <c r="AY42" s="648"/>
      <c r="AZ42" s="605">
        <v>411224</v>
      </c>
      <c r="BA42" s="649"/>
      <c r="BB42" s="649"/>
      <c r="BC42" s="649"/>
      <c r="BD42" s="606"/>
      <c r="BE42" s="606"/>
      <c r="BF42" s="650"/>
      <c r="BG42" s="668"/>
      <c r="BH42" s="669"/>
      <c r="BI42" s="669"/>
      <c r="BJ42" s="669"/>
      <c r="BK42" s="669"/>
      <c r="BL42" s="224"/>
      <c r="BM42" s="603" t="s">
        <v>357</v>
      </c>
      <c r="BN42" s="603"/>
      <c r="BO42" s="603"/>
      <c r="BP42" s="603"/>
      <c r="BQ42" s="603"/>
      <c r="BR42" s="603"/>
      <c r="BS42" s="603"/>
      <c r="BT42" s="603"/>
      <c r="BU42" s="604"/>
      <c r="BV42" s="605">
        <v>468</v>
      </c>
      <c r="BW42" s="649"/>
      <c r="BX42" s="649"/>
      <c r="BY42" s="649"/>
      <c r="BZ42" s="649"/>
      <c r="CA42" s="649"/>
      <c r="CB42" s="651"/>
      <c r="CD42" s="618" t="s">
        <v>358</v>
      </c>
      <c r="CE42" s="619"/>
      <c r="CF42" s="619"/>
      <c r="CG42" s="619"/>
      <c r="CH42" s="619"/>
      <c r="CI42" s="619"/>
      <c r="CJ42" s="619"/>
      <c r="CK42" s="619"/>
      <c r="CL42" s="619"/>
      <c r="CM42" s="619"/>
      <c r="CN42" s="619"/>
      <c r="CO42" s="619"/>
      <c r="CP42" s="619"/>
      <c r="CQ42" s="620"/>
      <c r="CR42" s="621">
        <v>1231155</v>
      </c>
      <c r="CS42" s="634"/>
      <c r="CT42" s="634"/>
      <c r="CU42" s="634"/>
      <c r="CV42" s="634"/>
      <c r="CW42" s="634"/>
      <c r="CX42" s="634"/>
      <c r="CY42" s="635"/>
      <c r="CZ42" s="624">
        <v>18.100000000000001</v>
      </c>
      <c r="DA42" s="636"/>
      <c r="DB42" s="636"/>
      <c r="DC42" s="637"/>
      <c r="DD42" s="627">
        <v>494251</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15">
      <c r="B43" s="214" t="s">
        <v>359</v>
      </c>
      <c r="CD43" s="618" t="s">
        <v>360</v>
      </c>
      <c r="CE43" s="619"/>
      <c r="CF43" s="619"/>
      <c r="CG43" s="619"/>
      <c r="CH43" s="619"/>
      <c r="CI43" s="619"/>
      <c r="CJ43" s="619"/>
      <c r="CK43" s="619"/>
      <c r="CL43" s="619"/>
      <c r="CM43" s="619"/>
      <c r="CN43" s="619"/>
      <c r="CO43" s="619"/>
      <c r="CP43" s="619"/>
      <c r="CQ43" s="620"/>
      <c r="CR43" s="621">
        <v>18734</v>
      </c>
      <c r="CS43" s="634"/>
      <c r="CT43" s="634"/>
      <c r="CU43" s="634"/>
      <c r="CV43" s="634"/>
      <c r="CW43" s="634"/>
      <c r="CX43" s="634"/>
      <c r="CY43" s="635"/>
      <c r="CZ43" s="624">
        <v>0.3</v>
      </c>
      <c r="DA43" s="636"/>
      <c r="DB43" s="636"/>
      <c r="DC43" s="637"/>
      <c r="DD43" s="627">
        <v>18734</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15">
      <c r="B44" s="638" t="s">
        <v>361</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308</v>
      </c>
      <c r="CE44" s="641"/>
      <c r="CF44" s="618" t="s">
        <v>362</v>
      </c>
      <c r="CG44" s="619"/>
      <c r="CH44" s="619"/>
      <c r="CI44" s="619"/>
      <c r="CJ44" s="619"/>
      <c r="CK44" s="619"/>
      <c r="CL44" s="619"/>
      <c r="CM44" s="619"/>
      <c r="CN44" s="619"/>
      <c r="CO44" s="619"/>
      <c r="CP44" s="619"/>
      <c r="CQ44" s="620"/>
      <c r="CR44" s="621">
        <v>1040885</v>
      </c>
      <c r="CS44" s="622"/>
      <c r="CT44" s="622"/>
      <c r="CU44" s="622"/>
      <c r="CV44" s="622"/>
      <c r="CW44" s="622"/>
      <c r="CX44" s="622"/>
      <c r="CY44" s="623"/>
      <c r="CZ44" s="624">
        <v>15.3</v>
      </c>
      <c r="DA44" s="625"/>
      <c r="DB44" s="625"/>
      <c r="DC44" s="626"/>
      <c r="DD44" s="627">
        <v>448491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15">
      <c r="B45" s="638" t="s">
        <v>363</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364</v>
      </c>
      <c r="CG45" s="619"/>
      <c r="CH45" s="619"/>
      <c r="CI45" s="619"/>
      <c r="CJ45" s="619"/>
      <c r="CK45" s="619"/>
      <c r="CL45" s="619"/>
      <c r="CM45" s="619"/>
      <c r="CN45" s="619"/>
      <c r="CO45" s="619"/>
      <c r="CP45" s="619"/>
      <c r="CQ45" s="620"/>
      <c r="CR45" s="621">
        <v>545980</v>
      </c>
      <c r="CS45" s="634"/>
      <c r="CT45" s="634"/>
      <c r="CU45" s="634"/>
      <c r="CV45" s="634"/>
      <c r="CW45" s="634"/>
      <c r="CX45" s="634"/>
      <c r="CY45" s="635"/>
      <c r="CZ45" s="624">
        <v>8</v>
      </c>
      <c r="DA45" s="636"/>
      <c r="DB45" s="636"/>
      <c r="DC45" s="637"/>
      <c r="DD45" s="627">
        <v>160408</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15">
      <c r="B46" s="225"/>
      <c r="CD46" s="642"/>
      <c r="CE46" s="643"/>
      <c r="CF46" s="618" t="s">
        <v>365</v>
      </c>
      <c r="CG46" s="619"/>
      <c r="CH46" s="619"/>
      <c r="CI46" s="619"/>
      <c r="CJ46" s="619"/>
      <c r="CK46" s="619"/>
      <c r="CL46" s="619"/>
      <c r="CM46" s="619"/>
      <c r="CN46" s="619"/>
      <c r="CO46" s="619"/>
      <c r="CP46" s="619"/>
      <c r="CQ46" s="620"/>
      <c r="CR46" s="621">
        <v>445205</v>
      </c>
      <c r="CS46" s="622"/>
      <c r="CT46" s="622"/>
      <c r="CU46" s="622"/>
      <c r="CV46" s="622"/>
      <c r="CW46" s="622"/>
      <c r="CX46" s="622"/>
      <c r="CY46" s="623"/>
      <c r="CZ46" s="624">
        <v>6.6</v>
      </c>
      <c r="DA46" s="625"/>
      <c r="DB46" s="625"/>
      <c r="DC46" s="626"/>
      <c r="DD46" s="627">
        <v>275783</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15">
      <c r="B47" s="225"/>
      <c r="CD47" s="642"/>
      <c r="CE47" s="643"/>
      <c r="CF47" s="618" t="s">
        <v>366</v>
      </c>
      <c r="CG47" s="619"/>
      <c r="CH47" s="619"/>
      <c r="CI47" s="619"/>
      <c r="CJ47" s="619"/>
      <c r="CK47" s="619"/>
      <c r="CL47" s="619"/>
      <c r="CM47" s="619"/>
      <c r="CN47" s="619"/>
      <c r="CO47" s="619"/>
      <c r="CP47" s="619"/>
      <c r="CQ47" s="620"/>
      <c r="CR47" s="621">
        <v>190270</v>
      </c>
      <c r="CS47" s="634"/>
      <c r="CT47" s="634"/>
      <c r="CU47" s="634"/>
      <c r="CV47" s="634"/>
      <c r="CW47" s="634"/>
      <c r="CX47" s="634"/>
      <c r="CY47" s="635"/>
      <c r="CZ47" s="624">
        <v>2.8</v>
      </c>
      <c r="DA47" s="636"/>
      <c r="DB47" s="636"/>
      <c r="DC47" s="637"/>
      <c r="DD47" s="627">
        <v>45760</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x14ac:dyDescent="0.15">
      <c r="B48" s="225"/>
      <c r="CD48" s="644"/>
      <c r="CE48" s="645"/>
      <c r="CF48" s="618" t="s">
        <v>367</v>
      </c>
      <c r="CG48" s="619"/>
      <c r="CH48" s="619"/>
      <c r="CI48" s="619"/>
      <c r="CJ48" s="619"/>
      <c r="CK48" s="619"/>
      <c r="CL48" s="619"/>
      <c r="CM48" s="619"/>
      <c r="CN48" s="619"/>
      <c r="CO48" s="619"/>
      <c r="CP48" s="619"/>
      <c r="CQ48" s="620"/>
      <c r="CR48" s="621" t="s">
        <v>232</v>
      </c>
      <c r="CS48" s="622"/>
      <c r="CT48" s="622"/>
      <c r="CU48" s="622"/>
      <c r="CV48" s="622"/>
      <c r="CW48" s="622"/>
      <c r="CX48" s="622"/>
      <c r="CY48" s="623"/>
      <c r="CZ48" s="624" t="s">
        <v>232</v>
      </c>
      <c r="DA48" s="625"/>
      <c r="DB48" s="625"/>
      <c r="DC48" s="626"/>
      <c r="DD48" s="627" t="s">
        <v>232</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15">
      <c r="B49" s="225"/>
      <c r="CD49" s="602" t="s">
        <v>368</v>
      </c>
      <c r="CE49" s="603"/>
      <c r="CF49" s="603"/>
      <c r="CG49" s="603"/>
      <c r="CH49" s="603"/>
      <c r="CI49" s="603"/>
      <c r="CJ49" s="603"/>
      <c r="CK49" s="603"/>
      <c r="CL49" s="603"/>
      <c r="CM49" s="603"/>
      <c r="CN49" s="603"/>
      <c r="CO49" s="603"/>
      <c r="CP49" s="603"/>
      <c r="CQ49" s="604"/>
      <c r="CR49" s="605">
        <v>6787780</v>
      </c>
      <c r="CS49" s="606"/>
      <c r="CT49" s="606"/>
      <c r="CU49" s="606"/>
      <c r="CV49" s="606"/>
      <c r="CW49" s="606"/>
      <c r="CX49" s="606"/>
      <c r="CY49" s="607"/>
      <c r="CZ49" s="608">
        <v>100</v>
      </c>
      <c r="DA49" s="609"/>
      <c r="DB49" s="609"/>
      <c r="DC49" s="610"/>
      <c r="DD49" s="611">
        <v>5111962</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ElT3w3a9OUamCDmRogtd0V4tMpuiwucVZvwDjz2DcXFQ5PZj03ebQ6jlJxufEzHr/Cds0R4Vy9KVQHwkucRB/g==" saltValue="XUKFFsrNA/GHafFcJKLjI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AQ42:AY42"/>
    <mergeCell ref="AZ42:BF42"/>
    <mergeCell ref="BM42:BU42"/>
    <mergeCell ref="BV42:CB42"/>
    <mergeCell ref="CD42:CQ42"/>
    <mergeCell ref="CR42:CY42"/>
    <mergeCell ref="CD41:CQ41"/>
    <mergeCell ref="CR41:CY41"/>
    <mergeCell ref="CZ41:DC41"/>
    <mergeCell ref="CZ42:DC42"/>
    <mergeCell ref="DD42:DK42"/>
    <mergeCell ref="DL42:DV42"/>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1" customWidth="1"/>
    <col min="131" max="131" width="1.625" style="231" customWidth="1"/>
    <col min="132" max="16384" width="9" style="231" hidden="1"/>
  </cols>
  <sheetData>
    <row r="1" spans="1:131" ht="11.25" customHeight="1" thickBot="1" x14ac:dyDescent="0.2">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
      <c r="A2" s="1107" t="s">
        <v>369</v>
      </c>
      <c r="B2" s="1107"/>
      <c r="C2" s="1107"/>
      <c r="D2" s="1107"/>
      <c r="E2" s="1107"/>
      <c r="F2" s="1107"/>
      <c r="G2" s="1107"/>
      <c r="H2" s="1107"/>
      <c r="I2" s="1107"/>
      <c r="J2" s="1107"/>
      <c r="K2" s="1107"/>
      <c r="L2" s="1107"/>
      <c r="M2" s="1107"/>
      <c r="N2" s="1107"/>
      <c r="O2" s="1107"/>
      <c r="P2" s="1107"/>
      <c r="Q2" s="1107"/>
      <c r="R2" s="1107"/>
      <c r="S2" s="1107"/>
      <c r="T2" s="1107"/>
      <c r="U2" s="1107"/>
      <c r="V2" s="1107"/>
      <c r="W2" s="1107"/>
      <c r="X2" s="1107"/>
      <c r="Y2" s="1107"/>
      <c r="Z2" s="1107"/>
      <c r="AA2" s="1107"/>
      <c r="AB2" s="1107"/>
      <c r="AC2" s="1107"/>
      <c r="AD2" s="1107"/>
      <c r="AE2" s="1107"/>
      <c r="AF2" s="1107"/>
      <c r="AG2" s="1107"/>
      <c r="AH2" s="1107"/>
      <c r="AI2" s="1107"/>
      <c r="AJ2" s="1107"/>
      <c r="AK2" s="1107"/>
      <c r="AL2" s="1107"/>
      <c r="AM2" s="1107"/>
      <c r="AN2" s="1107"/>
      <c r="AO2" s="1107"/>
      <c r="AP2" s="1107"/>
      <c r="AQ2" s="1107"/>
      <c r="AR2" s="1107"/>
      <c r="AS2" s="1107"/>
      <c r="AT2" s="1107"/>
      <c r="AU2" s="1107"/>
      <c r="AV2" s="1107"/>
      <c r="AW2" s="1107"/>
      <c r="AX2" s="1107"/>
      <c r="AY2" s="1107"/>
      <c r="AZ2" s="1107"/>
      <c r="BA2" s="1107"/>
      <c r="BB2" s="1107"/>
      <c r="BC2" s="1107"/>
      <c r="BD2" s="1107"/>
      <c r="BE2" s="1107"/>
      <c r="BF2" s="1107"/>
      <c r="BG2" s="1107"/>
      <c r="BH2" s="1107"/>
      <c r="BI2" s="1107"/>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108" t="s">
        <v>370</v>
      </c>
      <c r="DK2" s="1109"/>
      <c r="DL2" s="1109"/>
      <c r="DM2" s="1109"/>
      <c r="DN2" s="1109"/>
      <c r="DO2" s="1110"/>
      <c r="DP2" s="228"/>
      <c r="DQ2" s="1108" t="s">
        <v>371</v>
      </c>
      <c r="DR2" s="1109"/>
      <c r="DS2" s="1109"/>
      <c r="DT2" s="1109"/>
      <c r="DU2" s="1109"/>
      <c r="DV2" s="1109"/>
      <c r="DW2" s="1109"/>
      <c r="DX2" s="1109"/>
      <c r="DY2" s="1109"/>
      <c r="DZ2" s="1110"/>
      <c r="EA2" s="230"/>
    </row>
    <row r="3" spans="1:131" ht="11.25" customHeight="1" x14ac:dyDescent="0.15">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
      <c r="A4" s="1059" t="s">
        <v>372</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373</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15">
      <c r="A5" s="1003" t="s">
        <v>374</v>
      </c>
      <c r="B5" s="1004"/>
      <c r="C5" s="1004"/>
      <c r="D5" s="1004"/>
      <c r="E5" s="1004"/>
      <c r="F5" s="1004"/>
      <c r="G5" s="1004"/>
      <c r="H5" s="1004"/>
      <c r="I5" s="1004"/>
      <c r="J5" s="1004"/>
      <c r="K5" s="1004"/>
      <c r="L5" s="1004"/>
      <c r="M5" s="1004"/>
      <c r="N5" s="1004"/>
      <c r="O5" s="1004"/>
      <c r="P5" s="1005"/>
      <c r="Q5" s="989" t="s">
        <v>375</v>
      </c>
      <c r="R5" s="990"/>
      <c r="S5" s="990"/>
      <c r="T5" s="990"/>
      <c r="U5" s="991"/>
      <c r="V5" s="989" t="s">
        <v>376</v>
      </c>
      <c r="W5" s="990"/>
      <c r="X5" s="990"/>
      <c r="Y5" s="990"/>
      <c r="Z5" s="991"/>
      <c r="AA5" s="989" t="s">
        <v>377</v>
      </c>
      <c r="AB5" s="990"/>
      <c r="AC5" s="990"/>
      <c r="AD5" s="990"/>
      <c r="AE5" s="990"/>
      <c r="AF5" s="1111" t="s">
        <v>378</v>
      </c>
      <c r="AG5" s="990"/>
      <c r="AH5" s="990"/>
      <c r="AI5" s="990"/>
      <c r="AJ5" s="995"/>
      <c r="AK5" s="990" t="s">
        <v>379</v>
      </c>
      <c r="AL5" s="990"/>
      <c r="AM5" s="990"/>
      <c r="AN5" s="990"/>
      <c r="AO5" s="991"/>
      <c r="AP5" s="989" t="s">
        <v>380</v>
      </c>
      <c r="AQ5" s="990"/>
      <c r="AR5" s="990"/>
      <c r="AS5" s="990"/>
      <c r="AT5" s="991"/>
      <c r="AU5" s="989" t="s">
        <v>381</v>
      </c>
      <c r="AV5" s="990"/>
      <c r="AW5" s="990"/>
      <c r="AX5" s="990"/>
      <c r="AY5" s="995"/>
      <c r="AZ5" s="232"/>
      <c r="BA5" s="232"/>
      <c r="BB5" s="232"/>
      <c r="BC5" s="232"/>
      <c r="BD5" s="232"/>
      <c r="BE5" s="233"/>
      <c r="BF5" s="233"/>
      <c r="BG5" s="233"/>
      <c r="BH5" s="233"/>
      <c r="BI5" s="233"/>
      <c r="BJ5" s="233"/>
      <c r="BK5" s="233"/>
      <c r="BL5" s="233"/>
      <c r="BM5" s="233"/>
      <c r="BN5" s="233"/>
      <c r="BO5" s="233"/>
      <c r="BP5" s="233"/>
      <c r="BQ5" s="1003" t="s">
        <v>382</v>
      </c>
      <c r="BR5" s="1004"/>
      <c r="BS5" s="1004"/>
      <c r="BT5" s="1004"/>
      <c r="BU5" s="1004"/>
      <c r="BV5" s="1004"/>
      <c r="BW5" s="1004"/>
      <c r="BX5" s="1004"/>
      <c r="BY5" s="1004"/>
      <c r="BZ5" s="1004"/>
      <c r="CA5" s="1004"/>
      <c r="CB5" s="1004"/>
      <c r="CC5" s="1004"/>
      <c r="CD5" s="1004"/>
      <c r="CE5" s="1004"/>
      <c r="CF5" s="1004"/>
      <c r="CG5" s="1005"/>
      <c r="CH5" s="989" t="s">
        <v>383</v>
      </c>
      <c r="CI5" s="990"/>
      <c r="CJ5" s="990"/>
      <c r="CK5" s="990"/>
      <c r="CL5" s="991"/>
      <c r="CM5" s="989" t="s">
        <v>384</v>
      </c>
      <c r="CN5" s="990"/>
      <c r="CO5" s="990"/>
      <c r="CP5" s="990"/>
      <c r="CQ5" s="991"/>
      <c r="CR5" s="989" t="s">
        <v>385</v>
      </c>
      <c r="CS5" s="990"/>
      <c r="CT5" s="990"/>
      <c r="CU5" s="990"/>
      <c r="CV5" s="991"/>
      <c r="CW5" s="989" t="s">
        <v>386</v>
      </c>
      <c r="CX5" s="990"/>
      <c r="CY5" s="990"/>
      <c r="CZ5" s="990"/>
      <c r="DA5" s="991"/>
      <c r="DB5" s="989" t="s">
        <v>387</v>
      </c>
      <c r="DC5" s="990"/>
      <c r="DD5" s="990"/>
      <c r="DE5" s="990"/>
      <c r="DF5" s="991"/>
      <c r="DG5" s="1101" t="s">
        <v>388</v>
      </c>
      <c r="DH5" s="1102"/>
      <c r="DI5" s="1102"/>
      <c r="DJ5" s="1102"/>
      <c r="DK5" s="1103"/>
      <c r="DL5" s="1101" t="s">
        <v>389</v>
      </c>
      <c r="DM5" s="1102"/>
      <c r="DN5" s="1102"/>
      <c r="DO5" s="1102"/>
      <c r="DP5" s="1103"/>
      <c r="DQ5" s="989" t="s">
        <v>390</v>
      </c>
      <c r="DR5" s="990"/>
      <c r="DS5" s="990"/>
      <c r="DT5" s="990"/>
      <c r="DU5" s="991"/>
      <c r="DV5" s="989" t="s">
        <v>381</v>
      </c>
      <c r="DW5" s="990"/>
      <c r="DX5" s="990"/>
      <c r="DY5" s="990"/>
      <c r="DZ5" s="995"/>
      <c r="EA5" s="234"/>
    </row>
    <row r="6" spans="1:131" s="235" customFormat="1" ht="26.25" customHeight="1" thickBot="1" x14ac:dyDescent="0.2">
      <c r="A6" s="1006"/>
      <c r="B6" s="1007"/>
      <c r="C6" s="1007"/>
      <c r="D6" s="1007"/>
      <c r="E6" s="1007"/>
      <c r="F6" s="1007"/>
      <c r="G6" s="1007"/>
      <c r="H6" s="1007"/>
      <c r="I6" s="1007"/>
      <c r="J6" s="1007"/>
      <c r="K6" s="1007"/>
      <c r="L6" s="1007"/>
      <c r="M6" s="1007"/>
      <c r="N6" s="1007"/>
      <c r="O6" s="1007"/>
      <c r="P6" s="1008"/>
      <c r="Q6" s="992"/>
      <c r="R6" s="993"/>
      <c r="S6" s="993"/>
      <c r="T6" s="993"/>
      <c r="U6" s="994"/>
      <c r="V6" s="992"/>
      <c r="W6" s="993"/>
      <c r="X6" s="993"/>
      <c r="Y6" s="993"/>
      <c r="Z6" s="994"/>
      <c r="AA6" s="992"/>
      <c r="AB6" s="993"/>
      <c r="AC6" s="993"/>
      <c r="AD6" s="993"/>
      <c r="AE6" s="993"/>
      <c r="AF6" s="1112"/>
      <c r="AG6" s="993"/>
      <c r="AH6" s="993"/>
      <c r="AI6" s="993"/>
      <c r="AJ6" s="996"/>
      <c r="AK6" s="993"/>
      <c r="AL6" s="993"/>
      <c r="AM6" s="993"/>
      <c r="AN6" s="993"/>
      <c r="AO6" s="994"/>
      <c r="AP6" s="992"/>
      <c r="AQ6" s="993"/>
      <c r="AR6" s="993"/>
      <c r="AS6" s="993"/>
      <c r="AT6" s="994"/>
      <c r="AU6" s="992"/>
      <c r="AV6" s="993"/>
      <c r="AW6" s="993"/>
      <c r="AX6" s="993"/>
      <c r="AY6" s="996"/>
      <c r="AZ6" s="232"/>
      <c r="BA6" s="232"/>
      <c r="BB6" s="232"/>
      <c r="BC6" s="232"/>
      <c r="BD6" s="232"/>
      <c r="BE6" s="233"/>
      <c r="BF6" s="233"/>
      <c r="BG6" s="233"/>
      <c r="BH6" s="233"/>
      <c r="BI6" s="233"/>
      <c r="BJ6" s="233"/>
      <c r="BK6" s="233"/>
      <c r="BL6" s="233"/>
      <c r="BM6" s="233"/>
      <c r="BN6" s="233"/>
      <c r="BO6" s="233"/>
      <c r="BP6" s="233"/>
      <c r="BQ6" s="1006"/>
      <c r="BR6" s="1007"/>
      <c r="BS6" s="1007"/>
      <c r="BT6" s="1007"/>
      <c r="BU6" s="1007"/>
      <c r="BV6" s="1007"/>
      <c r="BW6" s="1007"/>
      <c r="BX6" s="1007"/>
      <c r="BY6" s="1007"/>
      <c r="BZ6" s="1007"/>
      <c r="CA6" s="1007"/>
      <c r="CB6" s="1007"/>
      <c r="CC6" s="1007"/>
      <c r="CD6" s="1007"/>
      <c r="CE6" s="1007"/>
      <c r="CF6" s="1007"/>
      <c r="CG6" s="1008"/>
      <c r="CH6" s="992"/>
      <c r="CI6" s="993"/>
      <c r="CJ6" s="993"/>
      <c r="CK6" s="993"/>
      <c r="CL6" s="994"/>
      <c r="CM6" s="992"/>
      <c r="CN6" s="993"/>
      <c r="CO6" s="993"/>
      <c r="CP6" s="993"/>
      <c r="CQ6" s="994"/>
      <c r="CR6" s="992"/>
      <c r="CS6" s="993"/>
      <c r="CT6" s="993"/>
      <c r="CU6" s="993"/>
      <c r="CV6" s="994"/>
      <c r="CW6" s="992"/>
      <c r="CX6" s="993"/>
      <c r="CY6" s="993"/>
      <c r="CZ6" s="993"/>
      <c r="DA6" s="994"/>
      <c r="DB6" s="992"/>
      <c r="DC6" s="993"/>
      <c r="DD6" s="993"/>
      <c r="DE6" s="993"/>
      <c r="DF6" s="994"/>
      <c r="DG6" s="1104"/>
      <c r="DH6" s="1105"/>
      <c r="DI6" s="1105"/>
      <c r="DJ6" s="1105"/>
      <c r="DK6" s="1106"/>
      <c r="DL6" s="1104"/>
      <c r="DM6" s="1105"/>
      <c r="DN6" s="1105"/>
      <c r="DO6" s="1105"/>
      <c r="DP6" s="1106"/>
      <c r="DQ6" s="992"/>
      <c r="DR6" s="993"/>
      <c r="DS6" s="993"/>
      <c r="DT6" s="993"/>
      <c r="DU6" s="994"/>
      <c r="DV6" s="992"/>
      <c r="DW6" s="993"/>
      <c r="DX6" s="993"/>
      <c r="DY6" s="993"/>
      <c r="DZ6" s="996"/>
      <c r="EA6" s="234"/>
    </row>
    <row r="7" spans="1:131" s="235" customFormat="1" ht="26.25" customHeight="1" thickTop="1" x14ac:dyDescent="0.15">
      <c r="A7" s="236">
        <v>1</v>
      </c>
      <c r="B7" s="1044" t="s">
        <v>391</v>
      </c>
      <c r="C7" s="1045"/>
      <c r="D7" s="1045"/>
      <c r="E7" s="1045"/>
      <c r="F7" s="1045"/>
      <c r="G7" s="1045"/>
      <c r="H7" s="1045"/>
      <c r="I7" s="1045"/>
      <c r="J7" s="1045"/>
      <c r="K7" s="1045"/>
      <c r="L7" s="1045"/>
      <c r="M7" s="1045"/>
      <c r="N7" s="1045"/>
      <c r="O7" s="1045"/>
      <c r="P7" s="1046"/>
      <c r="Q7" s="1090">
        <v>7461</v>
      </c>
      <c r="R7" s="1091"/>
      <c r="S7" s="1091"/>
      <c r="T7" s="1091"/>
      <c r="U7" s="1091"/>
      <c r="V7" s="1091">
        <v>6969</v>
      </c>
      <c r="W7" s="1091"/>
      <c r="X7" s="1091"/>
      <c r="Y7" s="1091"/>
      <c r="Z7" s="1091"/>
      <c r="AA7" s="1091">
        <v>492</v>
      </c>
      <c r="AB7" s="1091"/>
      <c r="AC7" s="1091"/>
      <c r="AD7" s="1091"/>
      <c r="AE7" s="1092"/>
      <c r="AF7" s="1093">
        <v>402</v>
      </c>
      <c r="AG7" s="1094"/>
      <c r="AH7" s="1094"/>
      <c r="AI7" s="1094"/>
      <c r="AJ7" s="1095"/>
      <c r="AK7" s="1096"/>
      <c r="AL7" s="1097"/>
      <c r="AM7" s="1097"/>
      <c r="AN7" s="1097"/>
      <c r="AO7" s="1097"/>
      <c r="AP7" s="1097">
        <v>5588</v>
      </c>
      <c r="AQ7" s="1097"/>
      <c r="AR7" s="1097"/>
      <c r="AS7" s="1097"/>
      <c r="AT7" s="1097"/>
      <c r="AU7" s="1098"/>
      <c r="AV7" s="1098"/>
      <c r="AW7" s="1098"/>
      <c r="AX7" s="1098"/>
      <c r="AY7" s="1099"/>
      <c r="AZ7" s="232"/>
      <c r="BA7" s="232"/>
      <c r="BB7" s="232"/>
      <c r="BC7" s="232"/>
      <c r="BD7" s="232"/>
      <c r="BE7" s="233"/>
      <c r="BF7" s="233"/>
      <c r="BG7" s="233"/>
      <c r="BH7" s="233"/>
      <c r="BI7" s="233"/>
      <c r="BJ7" s="233"/>
      <c r="BK7" s="233"/>
      <c r="BL7" s="233"/>
      <c r="BM7" s="233"/>
      <c r="BN7" s="233"/>
      <c r="BO7" s="233"/>
      <c r="BP7" s="233"/>
      <c r="BQ7" s="236">
        <v>1</v>
      </c>
      <c r="BR7" s="237"/>
      <c r="BS7" s="1087" t="s">
        <v>582</v>
      </c>
      <c r="BT7" s="1088"/>
      <c r="BU7" s="1088"/>
      <c r="BV7" s="1088"/>
      <c r="BW7" s="1088"/>
      <c r="BX7" s="1088"/>
      <c r="BY7" s="1088"/>
      <c r="BZ7" s="1088"/>
      <c r="CA7" s="1088"/>
      <c r="CB7" s="1088"/>
      <c r="CC7" s="1088"/>
      <c r="CD7" s="1088"/>
      <c r="CE7" s="1088"/>
      <c r="CF7" s="1088"/>
      <c r="CG7" s="1100"/>
      <c r="CH7" s="1084">
        <v>-3</v>
      </c>
      <c r="CI7" s="1085"/>
      <c r="CJ7" s="1085"/>
      <c r="CK7" s="1085"/>
      <c r="CL7" s="1086"/>
      <c r="CM7" s="1084">
        <v>48</v>
      </c>
      <c r="CN7" s="1085"/>
      <c r="CO7" s="1085"/>
      <c r="CP7" s="1085"/>
      <c r="CQ7" s="1086"/>
      <c r="CR7" s="1084"/>
      <c r="CS7" s="1085"/>
      <c r="CT7" s="1085"/>
      <c r="CU7" s="1085"/>
      <c r="CV7" s="1086"/>
      <c r="CW7" s="1084"/>
      <c r="CX7" s="1085"/>
      <c r="CY7" s="1085"/>
      <c r="CZ7" s="1085"/>
      <c r="DA7" s="1086"/>
      <c r="DB7" s="1084"/>
      <c r="DC7" s="1085"/>
      <c r="DD7" s="1085"/>
      <c r="DE7" s="1085"/>
      <c r="DF7" s="1086"/>
      <c r="DG7" s="1084"/>
      <c r="DH7" s="1085"/>
      <c r="DI7" s="1085"/>
      <c r="DJ7" s="1085"/>
      <c r="DK7" s="1086"/>
      <c r="DL7" s="1084"/>
      <c r="DM7" s="1085"/>
      <c r="DN7" s="1085"/>
      <c r="DO7" s="1085"/>
      <c r="DP7" s="1086"/>
      <c r="DQ7" s="1084"/>
      <c r="DR7" s="1085"/>
      <c r="DS7" s="1085"/>
      <c r="DT7" s="1085"/>
      <c r="DU7" s="1086"/>
      <c r="DV7" s="1087"/>
      <c r="DW7" s="1088"/>
      <c r="DX7" s="1088"/>
      <c r="DY7" s="1088"/>
      <c r="DZ7" s="1089"/>
      <c r="EA7" s="234"/>
    </row>
    <row r="8" spans="1:131" s="235" customFormat="1" ht="26.25" customHeight="1" x14ac:dyDescent="0.15">
      <c r="A8" s="238">
        <v>2</v>
      </c>
      <c r="B8" s="1030"/>
      <c r="C8" s="1031"/>
      <c r="D8" s="1031"/>
      <c r="E8" s="1031"/>
      <c r="F8" s="1031"/>
      <c r="G8" s="1031"/>
      <c r="H8" s="1031"/>
      <c r="I8" s="1031"/>
      <c r="J8" s="1031"/>
      <c r="K8" s="1031"/>
      <c r="L8" s="1031"/>
      <c r="M8" s="1031"/>
      <c r="N8" s="1031"/>
      <c r="O8" s="1031"/>
      <c r="P8" s="1032"/>
      <c r="Q8" s="1038"/>
      <c r="R8" s="1039"/>
      <c r="S8" s="1039"/>
      <c r="T8" s="1039"/>
      <c r="U8" s="1039"/>
      <c r="V8" s="1039"/>
      <c r="W8" s="1039"/>
      <c r="X8" s="1039"/>
      <c r="Y8" s="1039"/>
      <c r="Z8" s="1039"/>
      <c r="AA8" s="1039"/>
      <c r="AB8" s="1039"/>
      <c r="AC8" s="1039"/>
      <c r="AD8" s="1039"/>
      <c r="AE8" s="1040"/>
      <c r="AF8" s="1035"/>
      <c r="AG8" s="1036"/>
      <c r="AH8" s="1036"/>
      <c r="AI8" s="1036"/>
      <c r="AJ8" s="1037"/>
      <c r="AK8" s="1080"/>
      <c r="AL8" s="1081"/>
      <c r="AM8" s="1081"/>
      <c r="AN8" s="1081"/>
      <c r="AO8" s="1081"/>
      <c r="AP8" s="1081"/>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1000"/>
      <c r="BT8" s="1001"/>
      <c r="BU8" s="1001"/>
      <c r="BV8" s="1001"/>
      <c r="BW8" s="1001"/>
      <c r="BX8" s="1001"/>
      <c r="BY8" s="1001"/>
      <c r="BZ8" s="1001"/>
      <c r="CA8" s="1001"/>
      <c r="CB8" s="1001"/>
      <c r="CC8" s="1001"/>
      <c r="CD8" s="1001"/>
      <c r="CE8" s="1001"/>
      <c r="CF8" s="1001"/>
      <c r="CG8" s="1016"/>
      <c r="CH8" s="997"/>
      <c r="CI8" s="998"/>
      <c r="CJ8" s="998"/>
      <c r="CK8" s="998"/>
      <c r="CL8" s="999"/>
      <c r="CM8" s="997"/>
      <c r="CN8" s="998"/>
      <c r="CO8" s="998"/>
      <c r="CP8" s="998"/>
      <c r="CQ8" s="999"/>
      <c r="CR8" s="997"/>
      <c r="CS8" s="998"/>
      <c r="CT8" s="998"/>
      <c r="CU8" s="998"/>
      <c r="CV8" s="999"/>
      <c r="CW8" s="997"/>
      <c r="CX8" s="998"/>
      <c r="CY8" s="998"/>
      <c r="CZ8" s="998"/>
      <c r="DA8" s="999"/>
      <c r="DB8" s="997"/>
      <c r="DC8" s="998"/>
      <c r="DD8" s="998"/>
      <c r="DE8" s="998"/>
      <c r="DF8" s="999"/>
      <c r="DG8" s="997"/>
      <c r="DH8" s="998"/>
      <c r="DI8" s="998"/>
      <c r="DJ8" s="998"/>
      <c r="DK8" s="999"/>
      <c r="DL8" s="997"/>
      <c r="DM8" s="998"/>
      <c r="DN8" s="998"/>
      <c r="DO8" s="998"/>
      <c r="DP8" s="999"/>
      <c r="DQ8" s="997"/>
      <c r="DR8" s="998"/>
      <c r="DS8" s="998"/>
      <c r="DT8" s="998"/>
      <c r="DU8" s="999"/>
      <c r="DV8" s="1000"/>
      <c r="DW8" s="1001"/>
      <c r="DX8" s="1001"/>
      <c r="DY8" s="1001"/>
      <c r="DZ8" s="1002"/>
      <c r="EA8" s="234"/>
    </row>
    <row r="9" spans="1:131" s="235" customFormat="1" ht="26.25" customHeight="1" x14ac:dyDescent="0.15">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1000"/>
      <c r="BT9" s="1001"/>
      <c r="BU9" s="1001"/>
      <c r="BV9" s="1001"/>
      <c r="BW9" s="1001"/>
      <c r="BX9" s="1001"/>
      <c r="BY9" s="1001"/>
      <c r="BZ9" s="1001"/>
      <c r="CA9" s="1001"/>
      <c r="CB9" s="1001"/>
      <c r="CC9" s="1001"/>
      <c r="CD9" s="1001"/>
      <c r="CE9" s="1001"/>
      <c r="CF9" s="1001"/>
      <c r="CG9" s="1016"/>
      <c r="CH9" s="997"/>
      <c r="CI9" s="998"/>
      <c r="CJ9" s="998"/>
      <c r="CK9" s="998"/>
      <c r="CL9" s="999"/>
      <c r="CM9" s="997"/>
      <c r="CN9" s="998"/>
      <c r="CO9" s="998"/>
      <c r="CP9" s="998"/>
      <c r="CQ9" s="999"/>
      <c r="CR9" s="997"/>
      <c r="CS9" s="998"/>
      <c r="CT9" s="998"/>
      <c r="CU9" s="998"/>
      <c r="CV9" s="999"/>
      <c r="CW9" s="997"/>
      <c r="CX9" s="998"/>
      <c r="CY9" s="998"/>
      <c r="CZ9" s="998"/>
      <c r="DA9" s="999"/>
      <c r="DB9" s="997"/>
      <c r="DC9" s="998"/>
      <c r="DD9" s="998"/>
      <c r="DE9" s="998"/>
      <c r="DF9" s="999"/>
      <c r="DG9" s="997"/>
      <c r="DH9" s="998"/>
      <c r="DI9" s="998"/>
      <c r="DJ9" s="998"/>
      <c r="DK9" s="999"/>
      <c r="DL9" s="997"/>
      <c r="DM9" s="998"/>
      <c r="DN9" s="998"/>
      <c r="DO9" s="998"/>
      <c r="DP9" s="999"/>
      <c r="DQ9" s="997"/>
      <c r="DR9" s="998"/>
      <c r="DS9" s="998"/>
      <c r="DT9" s="998"/>
      <c r="DU9" s="999"/>
      <c r="DV9" s="1000"/>
      <c r="DW9" s="1001"/>
      <c r="DX9" s="1001"/>
      <c r="DY9" s="1001"/>
      <c r="DZ9" s="1002"/>
      <c r="EA9" s="234"/>
    </row>
    <row r="10" spans="1:131" s="235" customFormat="1" ht="26.25" customHeight="1" x14ac:dyDescent="0.15">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1000"/>
      <c r="BT10" s="1001"/>
      <c r="BU10" s="1001"/>
      <c r="BV10" s="1001"/>
      <c r="BW10" s="1001"/>
      <c r="BX10" s="1001"/>
      <c r="BY10" s="1001"/>
      <c r="BZ10" s="1001"/>
      <c r="CA10" s="1001"/>
      <c r="CB10" s="1001"/>
      <c r="CC10" s="1001"/>
      <c r="CD10" s="1001"/>
      <c r="CE10" s="1001"/>
      <c r="CF10" s="1001"/>
      <c r="CG10" s="1016"/>
      <c r="CH10" s="997"/>
      <c r="CI10" s="998"/>
      <c r="CJ10" s="998"/>
      <c r="CK10" s="998"/>
      <c r="CL10" s="999"/>
      <c r="CM10" s="997"/>
      <c r="CN10" s="998"/>
      <c r="CO10" s="998"/>
      <c r="CP10" s="998"/>
      <c r="CQ10" s="999"/>
      <c r="CR10" s="997"/>
      <c r="CS10" s="998"/>
      <c r="CT10" s="998"/>
      <c r="CU10" s="998"/>
      <c r="CV10" s="999"/>
      <c r="CW10" s="997"/>
      <c r="CX10" s="998"/>
      <c r="CY10" s="998"/>
      <c r="CZ10" s="998"/>
      <c r="DA10" s="999"/>
      <c r="DB10" s="997"/>
      <c r="DC10" s="998"/>
      <c r="DD10" s="998"/>
      <c r="DE10" s="998"/>
      <c r="DF10" s="999"/>
      <c r="DG10" s="997"/>
      <c r="DH10" s="998"/>
      <c r="DI10" s="998"/>
      <c r="DJ10" s="998"/>
      <c r="DK10" s="999"/>
      <c r="DL10" s="997"/>
      <c r="DM10" s="998"/>
      <c r="DN10" s="998"/>
      <c r="DO10" s="998"/>
      <c r="DP10" s="999"/>
      <c r="DQ10" s="997"/>
      <c r="DR10" s="998"/>
      <c r="DS10" s="998"/>
      <c r="DT10" s="998"/>
      <c r="DU10" s="999"/>
      <c r="DV10" s="1000"/>
      <c r="DW10" s="1001"/>
      <c r="DX10" s="1001"/>
      <c r="DY10" s="1001"/>
      <c r="DZ10" s="1002"/>
      <c r="EA10" s="234"/>
    </row>
    <row r="11" spans="1:131" s="235" customFormat="1" ht="26.25" customHeight="1" x14ac:dyDescent="0.15">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1000"/>
      <c r="BT11" s="1001"/>
      <c r="BU11" s="1001"/>
      <c r="BV11" s="1001"/>
      <c r="BW11" s="1001"/>
      <c r="BX11" s="1001"/>
      <c r="BY11" s="1001"/>
      <c r="BZ11" s="1001"/>
      <c r="CA11" s="1001"/>
      <c r="CB11" s="1001"/>
      <c r="CC11" s="1001"/>
      <c r="CD11" s="1001"/>
      <c r="CE11" s="1001"/>
      <c r="CF11" s="1001"/>
      <c r="CG11" s="1016"/>
      <c r="CH11" s="997"/>
      <c r="CI11" s="998"/>
      <c r="CJ11" s="998"/>
      <c r="CK11" s="998"/>
      <c r="CL11" s="999"/>
      <c r="CM11" s="997"/>
      <c r="CN11" s="998"/>
      <c r="CO11" s="998"/>
      <c r="CP11" s="998"/>
      <c r="CQ11" s="999"/>
      <c r="CR11" s="997"/>
      <c r="CS11" s="998"/>
      <c r="CT11" s="998"/>
      <c r="CU11" s="998"/>
      <c r="CV11" s="999"/>
      <c r="CW11" s="997"/>
      <c r="CX11" s="998"/>
      <c r="CY11" s="998"/>
      <c r="CZ11" s="998"/>
      <c r="DA11" s="999"/>
      <c r="DB11" s="997"/>
      <c r="DC11" s="998"/>
      <c r="DD11" s="998"/>
      <c r="DE11" s="998"/>
      <c r="DF11" s="999"/>
      <c r="DG11" s="997"/>
      <c r="DH11" s="998"/>
      <c r="DI11" s="998"/>
      <c r="DJ11" s="998"/>
      <c r="DK11" s="999"/>
      <c r="DL11" s="997"/>
      <c r="DM11" s="998"/>
      <c r="DN11" s="998"/>
      <c r="DO11" s="998"/>
      <c r="DP11" s="999"/>
      <c r="DQ11" s="997"/>
      <c r="DR11" s="998"/>
      <c r="DS11" s="998"/>
      <c r="DT11" s="998"/>
      <c r="DU11" s="999"/>
      <c r="DV11" s="1000"/>
      <c r="DW11" s="1001"/>
      <c r="DX11" s="1001"/>
      <c r="DY11" s="1001"/>
      <c r="DZ11" s="1002"/>
      <c r="EA11" s="234"/>
    </row>
    <row r="12" spans="1:131" s="235" customFormat="1" ht="26.25" customHeight="1" x14ac:dyDescent="0.15">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1000"/>
      <c r="BT12" s="1001"/>
      <c r="BU12" s="1001"/>
      <c r="BV12" s="1001"/>
      <c r="BW12" s="1001"/>
      <c r="BX12" s="1001"/>
      <c r="BY12" s="1001"/>
      <c r="BZ12" s="1001"/>
      <c r="CA12" s="1001"/>
      <c r="CB12" s="1001"/>
      <c r="CC12" s="1001"/>
      <c r="CD12" s="1001"/>
      <c r="CE12" s="1001"/>
      <c r="CF12" s="1001"/>
      <c r="CG12" s="1016"/>
      <c r="CH12" s="997"/>
      <c r="CI12" s="998"/>
      <c r="CJ12" s="998"/>
      <c r="CK12" s="998"/>
      <c r="CL12" s="999"/>
      <c r="CM12" s="997"/>
      <c r="CN12" s="998"/>
      <c r="CO12" s="998"/>
      <c r="CP12" s="998"/>
      <c r="CQ12" s="999"/>
      <c r="CR12" s="997"/>
      <c r="CS12" s="998"/>
      <c r="CT12" s="998"/>
      <c r="CU12" s="998"/>
      <c r="CV12" s="999"/>
      <c r="CW12" s="997"/>
      <c r="CX12" s="998"/>
      <c r="CY12" s="998"/>
      <c r="CZ12" s="998"/>
      <c r="DA12" s="999"/>
      <c r="DB12" s="997"/>
      <c r="DC12" s="998"/>
      <c r="DD12" s="998"/>
      <c r="DE12" s="998"/>
      <c r="DF12" s="999"/>
      <c r="DG12" s="997"/>
      <c r="DH12" s="998"/>
      <c r="DI12" s="998"/>
      <c r="DJ12" s="998"/>
      <c r="DK12" s="999"/>
      <c r="DL12" s="997"/>
      <c r="DM12" s="998"/>
      <c r="DN12" s="998"/>
      <c r="DO12" s="998"/>
      <c r="DP12" s="999"/>
      <c r="DQ12" s="997"/>
      <c r="DR12" s="998"/>
      <c r="DS12" s="998"/>
      <c r="DT12" s="998"/>
      <c r="DU12" s="999"/>
      <c r="DV12" s="1000"/>
      <c r="DW12" s="1001"/>
      <c r="DX12" s="1001"/>
      <c r="DY12" s="1001"/>
      <c r="DZ12" s="1002"/>
      <c r="EA12" s="234"/>
    </row>
    <row r="13" spans="1:131" s="235" customFormat="1" ht="26.25" customHeight="1" x14ac:dyDescent="0.15">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1000"/>
      <c r="BT13" s="1001"/>
      <c r="BU13" s="1001"/>
      <c r="BV13" s="1001"/>
      <c r="BW13" s="1001"/>
      <c r="BX13" s="1001"/>
      <c r="BY13" s="1001"/>
      <c r="BZ13" s="1001"/>
      <c r="CA13" s="1001"/>
      <c r="CB13" s="1001"/>
      <c r="CC13" s="1001"/>
      <c r="CD13" s="1001"/>
      <c r="CE13" s="1001"/>
      <c r="CF13" s="1001"/>
      <c r="CG13" s="1016"/>
      <c r="CH13" s="997"/>
      <c r="CI13" s="998"/>
      <c r="CJ13" s="998"/>
      <c r="CK13" s="998"/>
      <c r="CL13" s="999"/>
      <c r="CM13" s="997"/>
      <c r="CN13" s="998"/>
      <c r="CO13" s="998"/>
      <c r="CP13" s="998"/>
      <c r="CQ13" s="999"/>
      <c r="CR13" s="997"/>
      <c r="CS13" s="998"/>
      <c r="CT13" s="998"/>
      <c r="CU13" s="998"/>
      <c r="CV13" s="999"/>
      <c r="CW13" s="997"/>
      <c r="CX13" s="998"/>
      <c r="CY13" s="998"/>
      <c r="CZ13" s="998"/>
      <c r="DA13" s="999"/>
      <c r="DB13" s="997"/>
      <c r="DC13" s="998"/>
      <c r="DD13" s="998"/>
      <c r="DE13" s="998"/>
      <c r="DF13" s="999"/>
      <c r="DG13" s="997"/>
      <c r="DH13" s="998"/>
      <c r="DI13" s="998"/>
      <c r="DJ13" s="998"/>
      <c r="DK13" s="999"/>
      <c r="DL13" s="997"/>
      <c r="DM13" s="998"/>
      <c r="DN13" s="998"/>
      <c r="DO13" s="998"/>
      <c r="DP13" s="999"/>
      <c r="DQ13" s="997"/>
      <c r="DR13" s="998"/>
      <c r="DS13" s="998"/>
      <c r="DT13" s="998"/>
      <c r="DU13" s="999"/>
      <c r="DV13" s="1000"/>
      <c r="DW13" s="1001"/>
      <c r="DX13" s="1001"/>
      <c r="DY13" s="1001"/>
      <c r="DZ13" s="1002"/>
      <c r="EA13" s="234"/>
    </row>
    <row r="14" spans="1:131" s="235" customFormat="1" ht="26.25" customHeight="1" x14ac:dyDescent="0.15">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1000"/>
      <c r="BT14" s="1001"/>
      <c r="BU14" s="1001"/>
      <c r="BV14" s="1001"/>
      <c r="BW14" s="1001"/>
      <c r="BX14" s="1001"/>
      <c r="BY14" s="1001"/>
      <c r="BZ14" s="1001"/>
      <c r="CA14" s="1001"/>
      <c r="CB14" s="1001"/>
      <c r="CC14" s="1001"/>
      <c r="CD14" s="1001"/>
      <c r="CE14" s="1001"/>
      <c r="CF14" s="1001"/>
      <c r="CG14" s="1016"/>
      <c r="CH14" s="997"/>
      <c r="CI14" s="998"/>
      <c r="CJ14" s="998"/>
      <c r="CK14" s="998"/>
      <c r="CL14" s="999"/>
      <c r="CM14" s="997"/>
      <c r="CN14" s="998"/>
      <c r="CO14" s="998"/>
      <c r="CP14" s="998"/>
      <c r="CQ14" s="999"/>
      <c r="CR14" s="997"/>
      <c r="CS14" s="998"/>
      <c r="CT14" s="998"/>
      <c r="CU14" s="998"/>
      <c r="CV14" s="999"/>
      <c r="CW14" s="997"/>
      <c r="CX14" s="998"/>
      <c r="CY14" s="998"/>
      <c r="CZ14" s="998"/>
      <c r="DA14" s="999"/>
      <c r="DB14" s="997"/>
      <c r="DC14" s="998"/>
      <c r="DD14" s="998"/>
      <c r="DE14" s="998"/>
      <c r="DF14" s="999"/>
      <c r="DG14" s="997"/>
      <c r="DH14" s="998"/>
      <c r="DI14" s="998"/>
      <c r="DJ14" s="998"/>
      <c r="DK14" s="999"/>
      <c r="DL14" s="997"/>
      <c r="DM14" s="998"/>
      <c r="DN14" s="998"/>
      <c r="DO14" s="998"/>
      <c r="DP14" s="999"/>
      <c r="DQ14" s="997"/>
      <c r="DR14" s="998"/>
      <c r="DS14" s="998"/>
      <c r="DT14" s="998"/>
      <c r="DU14" s="999"/>
      <c r="DV14" s="1000"/>
      <c r="DW14" s="1001"/>
      <c r="DX14" s="1001"/>
      <c r="DY14" s="1001"/>
      <c r="DZ14" s="1002"/>
      <c r="EA14" s="234"/>
    </row>
    <row r="15" spans="1:131" s="235" customFormat="1" ht="26.25" customHeight="1" x14ac:dyDescent="0.15">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1000"/>
      <c r="BT15" s="1001"/>
      <c r="BU15" s="1001"/>
      <c r="BV15" s="1001"/>
      <c r="BW15" s="1001"/>
      <c r="BX15" s="1001"/>
      <c r="BY15" s="1001"/>
      <c r="BZ15" s="1001"/>
      <c r="CA15" s="1001"/>
      <c r="CB15" s="1001"/>
      <c r="CC15" s="1001"/>
      <c r="CD15" s="1001"/>
      <c r="CE15" s="1001"/>
      <c r="CF15" s="1001"/>
      <c r="CG15" s="1016"/>
      <c r="CH15" s="997"/>
      <c r="CI15" s="998"/>
      <c r="CJ15" s="998"/>
      <c r="CK15" s="998"/>
      <c r="CL15" s="999"/>
      <c r="CM15" s="997"/>
      <c r="CN15" s="998"/>
      <c r="CO15" s="998"/>
      <c r="CP15" s="998"/>
      <c r="CQ15" s="999"/>
      <c r="CR15" s="997"/>
      <c r="CS15" s="998"/>
      <c r="CT15" s="998"/>
      <c r="CU15" s="998"/>
      <c r="CV15" s="999"/>
      <c r="CW15" s="997"/>
      <c r="CX15" s="998"/>
      <c r="CY15" s="998"/>
      <c r="CZ15" s="998"/>
      <c r="DA15" s="999"/>
      <c r="DB15" s="997"/>
      <c r="DC15" s="998"/>
      <c r="DD15" s="998"/>
      <c r="DE15" s="998"/>
      <c r="DF15" s="999"/>
      <c r="DG15" s="997"/>
      <c r="DH15" s="998"/>
      <c r="DI15" s="998"/>
      <c r="DJ15" s="998"/>
      <c r="DK15" s="999"/>
      <c r="DL15" s="997"/>
      <c r="DM15" s="998"/>
      <c r="DN15" s="998"/>
      <c r="DO15" s="998"/>
      <c r="DP15" s="999"/>
      <c r="DQ15" s="997"/>
      <c r="DR15" s="998"/>
      <c r="DS15" s="998"/>
      <c r="DT15" s="998"/>
      <c r="DU15" s="999"/>
      <c r="DV15" s="1000"/>
      <c r="DW15" s="1001"/>
      <c r="DX15" s="1001"/>
      <c r="DY15" s="1001"/>
      <c r="DZ15" s="1002"/>
      <c r="EA15" s="234"/>
    </row>
    <row r="16" spans="1:131" s="235" customFormat="1" ht="26.25" customHeight="1" x14ac:dyDescent="0.15">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1000"/>
      <c r="BT16" s="1001"/>
      <c r="BU16" s="1001"/>
      <c r="BV16" s="1001"/>
      <c r="BW16" s="1001"/>
      <c r="BX16" s="1001"/>
      <c r="BY16" s="1001"/>
      <c r="BZ16" s="1001"/>
      <c r="CA16" s="1001"/>
      <c r="CB16" s="1001"/>
      <c r="CC16" s="1001"/>
      <c r="CD16" s="1001"/>
      <c r="CE16" s="1001"/>
      <c r="CF16" s="1001"/>
      <c r="CG16" s="1016"/>
      <c r="CH16" s="997"/>
      <c r="CI16" s="998"/>
      <c r="CJ16" s="998"/>
      <c r="CK16" s="998"/>
      <c r="CL16" s="999"/>
      <c r="CM16" s="997"/>
      <c r="CN16" s="998"/>
      <c r="CO16" s="998"/>
      <c r="CP16" s="998"/>
      <c r="CQ16" s="999"/>
      <c r="CR16" s="997"/>
      <c r="CS16" s="998"/>
      <c r="CT16" s="998"/>
      <c r="CU16" s="998"/>
      <c r="CV16" s="999"/>
      <c r="CW16" s="997"/>
      <c r="CX16" s="998"/>
      <c r="CY16" s="998"/>
      <c r="CZ16" s="998"/>
      <c r="DA16" s="999"/>
      <c r="DB16" s="997"/>
      <c r="DC16" s="998"/>
      <c r="DD16" s="998"/>
      <c r="DE16" s="998"/>
      <c r="DF16" s="999"/>
      <c r="DG16" s="997"/>
      <c r="DH16" s="998"/>
      <c r="DI16" s="998"/>
      <c r="DJ16" s="998"/>
      <c r="DK16" s="999"/>
      <c r="DL16" s="997"/>
      <c r="DM16" s="998"/>
      <c r="DN16" s="998"/>
      <c r="DO16" s="998"/>
      <c r="DP16" s="999"/>
      <c r="DQ16" s="997"/>
      <c r="DR16" s="998"/>
      <c r="DS16" s="998"/>
      <c r="DT16" s="998"/>
      <c r="DU16" s="999"/>
      <c r="DV16" s="1000"/>
      <c r="DW16" s="1001"/>
      <c r="DX16" s="1001"/>
      <c r="DY16" s="1001"/>
      <c r="DZ16" s="1002"/>
      <c r="EA16" s="234"/>
    </row>
    <row r="17" spans="1:131" s="235" customFormat="1" ht="26.25" customHeight="1" x14ac:dyDescent="0.15">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1000"/>
      <c r="BT17" s="1001"/>
      <c r="BU17" s="1001"/>
      <c r="BV17" s="1001"/>
      <c r="BW17" s="1001"/>
      <c r="BX17" s="1001"/>
      <c r="BY17" s="1001"/>
      <c r="BZ17" s="1001"/>
      <c r="CA17" s="1001"/>
      <c r="CB17" s="1001"/>
      <c r="CC17" s="1001"/>
      <c r="CD17" s="1001"/>
      <c r="CE17" s="1001"/>
      <c r="CF17" s="1001"/>
      <c r="CG17" s="1016"/>
      <c r="CH17" s="997"/>
      <c r="CI17" s="998"/>
      <c r="CJ17" s="998"/>
      <c r="CK17" s="998"/>
      <c r="CL17" s="999"/>
      <c r="CM17" s="997"/>
      <c r="CN17" s="998"/>
      <c r="CO17" s="998"/>
      <c r="CP17" s="998"/>
      <c r="CQ17" s="999"/>
      <c r="CR17" s="997"/>
      <c r="CS17" s="998"/>
      <c r="CT17" s="998"/>
      <c r="CU17" s="998"/>
      <c r="CV17" s="999"/>
      <c r="CW17" s="997"/>
      <c r="CX17" s="998"/>
      <c r="CY17" s="998"/>
      <c r="CZ17" s="998"/>
      <c r="DA17" s="999"/>
      <c r="DB17" s="997"/>
      <c r="DC17" s="998"/>
      <c r="DD17" s="998"/>
      <c r="DE17" s="998"/>
      <c r="DF17" s="999"/>
      <c r="DG17" s="997"/>
      <c r="DH17" s="998"/>
      <c r="DI17" s="998"/>
      <c r="DJ17" s="998"/>
      <c r="DK17" s="999"/>
      <c r="DL17" s="997"/>
      <c r="DM17" s="998"/>
      <c r="DN17" s="998"/>
      <c r="DO17" s="998"/>
      <c r="DP17" s="999"/>
      <c r="DQ17" s="997"/>
      <c r="DR17" s="998"/>
      <c r="DS17" s="998"/>
      <c r="DT17" s="998"/>
      <c r="DU17" s="999"/>
      <c r="DV17" s="1000"/>
      <c r="DW17" s="1001"/>
      <c r="DX17" s="1001"/>
      <c r="DY17" s="1001"/>
      <c r="DZ17" s="1002"/>
      <c r="EA17" s="234"/>
    </row>
    <row r="18" spans="1:131" s="235" customFormat="1" ht="26.25" customHeight="1" x14ac:dyDescent="0.15">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1000"/>
      <c r="BT18" s="1001"/>
      <c r="BU18" s="1001"/>
      <c r="BV18" s="1001"/>
      <c r="BW18" s="1001"/>
      <c r="BX18" s="1001"/>
      <c r="BY18" s="1001"/>
      <c r="BZ18" s="1001"/>
      <c r="CA18" s="1001"/>
      <c r="CB18" s="1001"/>
      <c r="CC18" s="1001"/>
      <c r="CD18" s="1001"/>
      <c r="CE18" s="1001"/>
      <c r="CF18" s="1001"/>
      <c r="CG18" s="1016"/>
      <c r="CH18" s="997"/>
      <c r="CI18" s="998"/>
      <c r="CJ18" s="998"/>
      <c r="CK18" s="998"/>
      <c r="CL18" s="999"/>
      <c r="CM18" s="997"/>
      <c r="CN18" s="998"/>
      <c r="CO18" s="998"/>
      <c r="CP18" s="998"/>
      <c r="CQ18" s="999"/>
      <c r="CR18" s="997"/>
      <c r="CS18" s="998"/>
      <c r="CT18" s="998"/>
      <c r="CU18" s="998"/>
      <c r="CV18" s="999"/>
      <c r="CW18" s="997"/>
      <c r="CX18" s="998"/>
      <c r="CY18" s="998"/>
      <c r="CZ18" s="998"/>
      <c r="DA18" s="999"/>
      <c r="DB18" s="997"/>
      <c r="DC18" s="998"/>
      <c r="DD18" s="998"/>
      <c r="DE18" s="998"/>
      <c r="DF18" s="999"/>
      <c r="DG18" s="997"/>
      <c r="DH18" s="998"/>
      <c r="DI18" s="998"/>
      <c r="DJ18" s="998"/>
      <c r="DK18" s="999"/>
      <c r="DL18" s="997"/>
      <c r="DM18" s="998"/>
      <c r="DN18" s="998"/>
      <c r="DO18" s="998"/>
      <c r="DP18" s="999"/>
      <c r="DQ18" s="997"/>
      <c r="DR18" s="998"/>
      <c r="DS18" s="998"/>
      <c r="DT18" s="998"/>
      <c r="DU18" s="999"/>
      <c r="DV18" s="1000"/>
      <c r="DW18" s="1001"/>
      <c r="DX18" s="1001"/>
      <c r="DY18" s="1001"/>
      <c r="DZ18" s="1002"/>
      <c r="EA18" s="234"/>
    </row>
    <row r="19" spans="1:131" s="235" customFormat="1" ht="26.25" customHeight="1" x14ac:dyDescent="0.15">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1000"/>
      <c r="BT19" s="1001"/>
      <c r="BU19" s="1001"/>
      <c r="BV19" s="1001"/>
      <c r="BW19" s="1001"/>
      <c r="BX19" s="1001"/>
      <c r="BY19" s="1001"/>
      <c r="BZ19" s="1001"/>
      <c r="CA19" s="1001"/>
      <c r="CB19" s="1001"/>
      <c r="CC19" s="1001"/>
      <c r="CD19" s="1001"/>
      <c r="CE19" s="1001"/>
      <c r="CF19" s="1001"/>
      <c r="CG19" s="1016"/>
      <c r="CH19" s="997"/>
      <c r="CI19" s="998"/>
      <c r="CJ19" s="998"/>
      <c r="CK19" s="998"/>
      <c r="CL19" s="999"/>
      <c r="CM19" s="997"/>
      <c r="CN19" s="998"/>
      <c r="CO19" s="998"/>
      <c r="CP19" s="998"/>
      <c r="CQ19" s="999"/>
      <c r="CR19" s="997"/>
      <c r="CS19" s="998"/>
      <c r="CT19" s="998"/>
      <c r="CU19" s="998"/>
      <c r="CV19" s="999"/>
      <c r="CW19" s="997"/>
      <c r="CX19" s="998"/>
      <c r="CY19" s="998"/>
      <c r="CZ19" s="998"/>
      <c r="DA19" s="999"/>
      <c r="DB19" s="997"/>
      <c r="DC19" s="998"/>
      <c r="DD19" s="998"/>
      <c r="DE19" s="998"/>
      <c r="DF19" s="999"/>
      <c r="DG19" s="997"/>
      <c r="DH19" s="998"/>
      <c r="DI19" s="998"/>
      <c r="DJ19" s="998"/>
      <c r="DK19" s="999"/>
      <c r="DL19" s="997"/>
      <c r="DM19" s="998"/>
      <c r="DN19" s="998"/>
      <c r="DO19" s="998"/>
      <c r="DP19" s="999"/>
      <c r="DQ19" s="997"/>
      <c r="DR19" s="998"/>
      <c r="DS19" s="998"/>
      <c r="DT19" s="998"/>
      <c r="DU19" s="999"/>
      <c r="DV19" s="1000"/>
      <c r="DW19" s="1001"/>
      <c r="DX19" s="1001"/>
      <c r="DY19" s="1001"/>
      <c r="DZ19" s="1002"/>
      <c r="EA19" s="234"/>
    </row>
    <row r="20" spans="1:131" s="235" customFormat="1" ht="26.25" customHeight="1" x14ac:dyDescent="0.15">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1000"/>
      <c r="BT20" s="1001"/>
      <c r="BU20" s="1001"/>
      <c r="BV20" s="1001"/>
      <c r="BW20" s="1001"/>
      <c r="BX20" s="1001"/>
      <c r="BY20" s="1001"/>
      <c r="BZ20" s="1001"/>
      <c r="CA20" s="1001"/>
      <c r="CB20" s="1001"/>
      <c r="CC20" s="1001"/>
      <c r="CD20" s="1001"/>
      <c r="CE20" s="1001"/>
      <c r="CF20" s="1001"/>
      <c r="CG20" s="1016"/>
      <c r="CH20" s="997"/>
      <c r="CI20" s="998"/>
      <c r="CJ20" s="998"/>
      <c r="CK20" s="998"/>
      <c r="CL20" s="999"/>
      <c r="CM20" s="997"/>
      <c r="CN20" s="998"/>
      <c r="CO20" s="998"/>
      <c r="CP20" s="998"/>
      <c r="CQ20" s="999"/>
      <c r="CR20" s="997"/>
      <c r="CS20" s="998"/>
      <c r="CT20" s="998"/>
      <c r="CU20" s="998"/>
      <c r="CV20" s="999"/>
      <c r="CW20" s="997"/>
      <c r="CX20" s="998"/>
      <c r="CY20" s="998"/>
      <c r="CZ20" s="998"/>
      <c r="DA20" s="999"/>
      <c r="DB20" s="997"/>
      <c r="DC20" s="998"/>
      <c r="DD20" s="998"/>
      <c r="DE20" s="998"/>
      <c r="DF20" s="999"/>
      <c r="DG20" s="997"/>
      <c r="DH20" s="998"/>
      <c r="DI20" s="998"/>
      <c r="DJ20" s="998"/>
      <c r="DK20" s="999"/>
      <c r="DL20" s="997"/>
      <c r="DM20" s="998"/>
      <c r="DN20" s="998"/>
      <c r="DO20" s="998"/>
      <c r="DP20" s="999"/>
      <c r="DQ20" s="997"/>
      <c r="DR20" s="998"/>
      <c r="DS20" s="998"/>
      <c r="DT20" s="998"/>
      <c r="DU20" s="999"/>
      <c r="DV20" s="1000"/>
      <c r="DW20" s="1001"/>
      <c r="DX20" s="1001"/>
      <c r="DY20" s="1001"/>
      <c r="DZ20" s="1002"/>
      <c r="EA20" s="234"/>
    </row>
    <row r="21" spans="1:131" s="235" customFormat="1" ht="26.25" customHeight="1" thickBot="1" x14ac:dyDescent="0.2">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1000"/>
      <c r="BT21" s="1001"/>
      <c r="BU21" s="1001"/>
      <c r="BV21" s="1001"/>
      <c r="BW21" s="1001"/>
      <c r="BX21" s="1001"/>
      <c r="BY21" s="1001"/>
      <c r="BZ21" s="1001"/>
      <c r="CA21" s="1001"/>
      <c r="CB21" s="1001"/>
      <c r="CC21" s="1001"/>
      <c r="CD21" s="1001"/>
      <c r="CE21" s="1001"/>
      <c r="CF21" s="1001"/>
      <c r="CG21" s="1016"/>
      <c r="CH21" s="997"/>
      <c r="CI21" s="998"/>
      <c r="CJ21" s="998"/>
      <c r="CK21" s="998"/>
      <c r="CL21" s="999"/>
      <c r="CM21" s="997"/>
      <c r="CN21" s="998"/>
      <c r="CO21" s="998"/>
      <c r="CP21" s="998"/>
      <c r="CQ21" s="999"/>
      <c r="CR21" s="997"/>
      <c r="CS21" s="998"/>
      <c r="CT21" s="998"/>
      <c r="CU21" s="998"/>
      <c r="CV21" s="999"/>
      <c r="CW21" s="997"/>
      <c r="CX21" s="998"/>
      <c r="CY21" s="998"/>
      <c r="CZ21" s="998"/>
      <c r="DA21" s="999"/>
      <c r="DB21" s="997"/>
      <c r="DC21" s="998"/>
      <c r="DD21" s="998"/>
      <c r="DE21" s="998"/>
      <c r="DF21" s="999"/>
      <c r="DG21" s="997"/>
      <c r="DH21" s="998"/>
      <c r="DI21" s="998"/>
      <c r="DJ21" s="998"/>
      <c r="DK21" s="999"/>
      <c r="DL21" s="997"/>
      <c r="DM21" s="998"/>
      <c r="DN21" s="998"/>
      <c r="DO21" s="998"/>
      <c r="DP21" s="999"/>
      <c r="DQ21" s="997"/>
      <c r="DR21" s="998"/>
      <c r="DS21" s="998"/>
      <c r="DT21" s="998"/>
      <c r="DU21" s="999"/>
      <c r="DV21" s="1000"/>
      <c r="DW21" s="1001"/>
      <c r="DX21" s="1001"/>
      <c r="DY21" s="1001"/>
      <c r="DZ21" s="1002"/>
      <c r="EA21" s="234"/>
    </row>
    <row r="22" spans="1:131" s="235" customFormat="1" ht="26.25" customHeight="1" x14ac:dyDescent="0.15">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392</v>
      </c>
      <c r="BA22" s="1028"/>
      <c r="BB22" s="1028"/>
      <c r="BC22" s="1028"/>
      <c r="BD22" s="1029"/>
      <c r="BE22" s="233"/>
      <c r="BF22" s="233"/>
      <c r="BG22" s="233"/>
      <c r="BH22" s="233"/>
      <c r="BI22" s="233"/>
      <c r="BJ22" s="233"/>
      <c r="BK22" s="233"/>
      <c r="BL22" s="233"/>
      <c r="BM22" s="233"/>
      <c r="BN22" s="233"/>
      <c r="BO22" s="233"/>
      <c r="BP22" s="233"/>
      <c r="BQ22" s="238">
        <v>16</v>
      </c>
      <c r="BR22" s="239"/>
      <c r="BS22" s="1000"/>
      <c r="BT22" s="1001"/>
      <c r="BU22" s="1001"/>
      <c r="BV22" s="1001"/>
      <c r="BW22" s="1001"/>
      <c r="BX22" s="1001"/>
      <c r="BY22" s="1001"/>
      <c r="BZ22" s="1001"/>
      <c r="CA22" s="1001"/>
      <c r="CB22" s="1001"/>
      <c r="CC22" s="1001"/>
      <c r="CD22" s="1001"/>
      <c r="CE22" s="1001"/>
      <c r="CF22" s="1001"/>
      <c r="CG22" s="1016"/>
      <c r="CH22" s="997"/>
      <c r="CI22" s="998"/>
      <c r="CJ22" s="998"/>
      <c r="CK22" s="998"/>
      <c r="CL22" s="999"/>
      <c r="CM22" s="997"/>
      <c r="CN22" s="998"/>
      <c r="CO22" s="998"/>
      <c r="CP22" s="998"/>
      <c r="CQ22" s="999"/>
      <c r="CR22" s="997"/>
      <c r="CS22" s="998"/>
      <c r="CT22" s="998"/>
      <c r="CU22" s="998"/>
      <c r="CV22" s="999"/>
      <c r="CW22" s="997"/>
      <c r="CX22" s="998"/>
      <c r="CY22" s="998"/>
      <c r="CZ22" s="998"/>
      <c r="DA22" s="999"/>
      <c r="DB22" s="997"/>
      <c r="DC22" s="998"/>
      <c r="DD22" s="998"/>
      <c r="DE22" s="998"/>
      <c r="DF22" s="999"/>
      <c r="DG22" s="997"/>
      <c r="DH22" s="998"/>
      <c r="DI22" s="998"/>
      <c r="DJ22" s="998"/>
      <c r="DK22" s="999"/>
      <c r="DL22" s="997"/>
      <c r="DM22" s="998"/>
      <c r="DN22" s="998"/>
      <c r="DO22" s="998"/>
      <c r="DP22" s="999"/>
      <c r="DQ22" s="997"/>
      <c r="DR22" s="998"/>
      <c r="DS22" s="998"/>
      <c r="DT22" s="998"/>
      <c r="DU22" s="999"/>
      <c r="DV22" s="1000"/>
      <c r="DW22" s="1001"/>
      <c r="DX22" s="1001"/>
      <c r="DY22" s="1001"/>
      <c r="DZ22" s="1002"/>
      <c r="EA22" s="234"/>
    </row>
    <row r="23" spans="1:131" s="235" customFormat="1" ht="26.25" customHeight="1" thickBot="1" x14ac:dyDescent="0.2">
      <c r="A23" s="240" t="s">
        <v>393</v>
      </c>
      <c r="B23" s="937" t="s">
        <v>394</v>
      </c>
      <c r="C23" s="938"/>
      <c r="D23" s="938"/>
      <c r="E23" s="938"/>
      <c r="F23" s="938"/>
      <c r="G23" s="938"/>
      <c r="H23" s="938"/>
      <c r="I23" s="938"/>
      <c r="J23" s="938"/>
      <c r="K23" s="938"/>
      <c r="L23" s="938"/>
      <c r="M23" s="938"/>
      <c r="N23" s="938"/>
      <c r="O23" s="938"/>
      <c r="P23" s="948"/>
      <c r="Q23" s="1067">
        <v>7280</v>
      </c>
      <c r="R23" s="1061"/>
      <c r="S23" s="1061"/>
      <c r="T23" s="1061"/>
      <c r="U23" s="1061"/>
      <c r="V23" s="1061">
        <v>6788</v>
      </c>
      <c r="W23" s="1061"/>
      <c r="X23" s="1061"/>
      <c r="Y23" s="1061"/>
      <c r="Z23" s="1061"/>
      <c r="AA23" s="1061">
        <v>492</v>
      </c>
      <c r="AB23" s="1061"/>
      <c r="AC23" s="1061"/>
      <c r="AD23" s="1061"/>
      <c r="AE23" s="1068"/>
      <c r="AF23" s="1069">
        <v>402</v>
      </c>
      <c r="AG23" s="1061"/>
      <c r="AH23" s="1061"/>
      <c r="AI23" s="1061"/>
      <c r="AJ23" s="1070"/>
      <c r="AK23" s="1071"/>
      <c r="AL23" s="1072"/>
      <c r="AM23" s="1072"/>
      <c r="AN23" s="1072"/>
      <c r="AO23" s="1072"/>
      <c r="AP23" s="1061">
        <v>5588</v>
      </c>
      <c r="AQ23" s="1061"/>
      <c r="AR23" s="1061"/>
      <c r="AS23" s="1061"/>
      <c r="AT23" s="1061"/>
      <c r="AU23" s="1062"/>
      <c r="AV23" s="1062"/>
      <c r="AW23" s="1062"/>
      <c r="AX23" s="1062"/>
      <c r="AY23" s="1063"/>
      <c r="AZ23" s="1064" t="s">
        <v>131</v>
      </c>
      <c r="BA23" s="1065"/>
      <c r="BB23" s="1065"/>
      <c r="BC23" s="1065"/>
      <c r="BD23" s="1066"/>
      <c r="BE23" s="233"/>
      <c r="BF23" s="233"/>
      <c r="BG23" s="233"/>
      <c r="BH23" s="233"/>
      <c r="BI23" s="233"/>
      <c r="BJ23" s="233"/>
      <c r="BK23" s="233"/>
      <c r="BL23" s="233"/>
      <c r="BM23" s="233"/>
      <c r="BN23" s="233"/>
      <c r="BO23" s="233"/>
      <c r="BP23" s="233"/>
      <c r="BQ23" s="238">
        <v>17</v>
      </c>
      <c r="BR23" s="239"/>
      <c r="BS23" s="1000"/>
      <c r="BT23" s="1001"/>
      <c r="BU23" s="1001"/>
      <c r="BV23" s="1001"/>
      <c r="BW23" s="1001"/>
      <c r="BX23" s="1001"/>
      <c r="BY23" s="1001"/>
      <c r="BZ23" s="1001"/>
      <c r="CA23" s="1001"/>
      <c r="CB23" s="1001"/>
      <c r="CC23" s="1001"/>
      <c r="CD23" s="1001"/>
      <c r="CE23" s="1001"/>
      <c r="CF23" s="1001"/>
      <c r="CG23" s="1016"/>
      <c r="CH23" s="997"/>
      <c r="CI23" s="998"/>
      <c r="CJ23" s="998"/>
      <c r="CK23" s="998"/>
      <c r="CL23" s="999"/>
      <c r="CM23" s="997"/>
      <c r="CN23" s="998"/>
      <c r="CO23" s="998"/>
      <c r="CP23" s="998"/>
      <c r="CQ23" s="999"/>
      <c r="CR23" s="997"/>
      <c r="CS23" s="998"/>
      <c r="CT23" s="998"/>
      <c r="CU23" s="998"/>
      <c r="CV23" s="999"/>
      <c r="CW23" s="997"/>
      <c r="CX23" s="998"/>
      <c r="CY23" s="998"/>
      <c r="CZ23" s="998"/>
      <c r="DA23" s="999"/>
      <c r="DB23" s="997"/>
      <c r="DC23" s="998"/>
      <c r="DD23" s="998"/>
      <c r="DE23" s="998"/>
      <c r="DF23" s="999"/>
      <c r="DG23" s="997"/>
      <c r="DH23" s="998"/>
      <c r="DI23" s="998"/>
      <c r="DJ23" s="998"/>
      <c r="DK23" s="999"/>
      <c r="DL23" s="997"/>
      <c r="DM23" s="998"/>
      <c r="DN23" s="998"/>
      <c r="DO23" s="998"/>
      <c r="DP23" s="999"/>
      <c r="DQ23" s="997"/>
      <c r="DR23" s="998"/>
      <c r="DS23" s="998"/>
      <c r="DT23" s="998"/>
      <c r="DU23" s="999"/>
      <c r="DV23" s="1000"/>
      <c r="DW23" s="1001"/>
      <c r="DX23" s="1001"/>
      <c r="DY23" s="1001"/>
      <c r="DZ23" s="1002"/>
      <c r="EA23" s="234"/>
    </row>
    <row r="24" spans="1:131" s="235" customFormat="1" ht="26.25" customHeight="1" x14ac:dyDescent="0.15">
      <c r="A24" s="1060" t="s">
        <v>395</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1000"/>
      <c r="BT24" s="1001"/>
      <c r="BU24" s="1001"/>
      <c r="BV24" s="1001"/>
      <c r="BW24" s="1001"/>
      <c r="BX24" s="1001"/>
      <c r="BY24" s="1001"/>
      <c r="BZ24" s="1001"/>
      <c r="CA24" s="1001"/>
      <c r="CB24" s="1001"/>
      <c r="CC24" s="1001"/>
      <c r="CD24" s="1001"/>
      <c r="CE24" s="1001"/>
      <c r="CF24" s="1001"/>
      <c r="CG24" s="1016"/>
      <c r="CH24" s="997"/>
      <c r="CI24" s="998"/>
      <c r="CJ24" s="998"/>
      <c r="CK24" s="998"/>
      <c r="CL24" s="999"/>
      <c r="CM24" s="997"/>
      <c r="CN24" s="998"/>
      <c r="CO24" s="998"/>
      <c r="CP24" s="998"/>
      <c r="CQ24" s="999"/>
      <c r="CR24" s="997"/>
      <c r="CS24" s="998"/>
      <c r="CT24" s="998"/>
      <c r="CU24" s="998"/>
      <c r="CV24" s="999"/>
      <c r="CW24" s="997"/>
      <c r="CX24" s="998"/>
      <c r="CY24" s="998"/>
      <c r="CZ24" s="998"/>
      <c r="DA24" s="999"/>
      <c r="DB24" s="997"/>
      <c r="DC24" s="998"/>
      <c r="DD24" s="998"/>
      <c r="DE24" s="998"/>
      <c r="DF24" s="999"/>
      <c r="DG24" s="997"/>
      <c r="DH24" s="998"/>
      <c r="DI24" s="998"/>
      <c r="DJ24" s="998"/>
      <c r="DK24" s="999"/>
      <c r="DL24" s="997"/>
      <c r="DM24" s="998"/>
      <c r="DN24" s="998"/>
      <c r="DO24" s="998"/>
      <c r="DP24" s="999"/>
      <c r="DQ24" s="997"/>
      <c r="DR24" s="998"/>
      <c r="DS24" s="998"/>
      <c r="DT24" s="998"/>
      <c r="DU24" s="999"/>
      <c r="DV24" s="1000"/>
      <c r="DW24" s="1001"/>
      <c r="DX24" s="1001"/>
      <c r="DY24" s="1001"/>
      <c r="DZ24" s="1002"/>
      <c r="EA24" s="234"/>
    </row>
    <row r="25" spans="1:131" ht="26.25" customHeight="1" thickBot="1" x14ac:dyDescent="0.2">
      <c r="A25" s="1059" t="s">
        <v>396</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1000"/>
      <c r="BT25" s="1001"/>
      <c r="BU25" s="1001"/>
      <c r="BV25" s="1001"/>
      <c r="BW25" s="1001"/>
      <c r="BX25" s="1001"/>
      <c r="BY25" s="1001"/>
      <c r="BZ25" s="1001"/>
      <c r="CA25" s="1001"/>
      <c r="CB25" s="1001"/>
      <c r="CC25" s="1001"/>
      <c r="CD25" s="1001"/>
      <c r="CE25" s="1001"/>
      <c r="CF25" s="1001"/>
      <c r="CG25" s="1016"/>
      <c r="CH25" s="997"/>
      <c r="CI25" s="998"/>
      <c r="CJ25" s="998"/>
      <c r="CK25" s="998"/>
      <c r="CL25" s="999"/>
      <c r="CM25" s="997"/>
      <c r="CN25" s="998"/>
      <c r="CO25" s="998"/>
      <c r="CP25" s="998"/>
      <c r="CQ25" s="999"/>
      <c r="CR25" s="997"/>
      <c r="CS25" s="998"/>
      <c r="CT25" s="998"/>
      <c r="CU25" s="998"/>
      <c r="CV25" s="999"/>
      <c r="CW25" s="997"/>
      <c r="CX25" s="998"/>
      <c r="CY25" s="998"/>
      <c r="CZ25" s="998"/>
      <c r="DA25" s="999"/>
      <c r="DB25" s="997"/>
      <c r="DC25" s="998"/>
      <c r="DD25" s="998"/>
      <c r="DE25" s="998"/>
      <c r="DF25" s="999"/>
      <c r="DG25" s="997"/>
      <c r="DH25" s="998"/>
      <c r="DI25" s="998"/>
      <c r="DJ25" s="998"/>
      <c r="DK25" s="999"/>
      <c r="DL25" s="997"/>
      <c r="DM25" s="998"/>
      <c r="DN25" s="998"/>
      <c r="DO25" s="998"/>
      <c r="DP25" s="999"/>
      <c r="DQ25" s="997"/>
      <c r="DR25" s="998"/>
      <c r="DS25" s="998"/>
      <c r="DT25" s="998"/>
      <c r="DU25" s="999"/>
      <c r="DV25" s="1000"/>
      <c r="DW25" s="1001"/>
      <c r="DX25" s="1001"/>
      <c r="DY25" s="1001"/>
      <c r="DZ25" s="1002"/>
      <c r="EA25" s="230"/>
    </row>
    <row r="26" spans="1:131" ht="26.25" customHeight="1" x14ac:dyDescent="0.15">
      <c r="A26" s="1003" t="s">
        <v>374</v>
      </c>
      <c r="B26" s="1004"/>
      <c r="C26" s="1004"/>
      <c r="D26" s="1004"/>
      <c r="E26" s="1004"/>
      <c r="F26" s="1004"/>
      <c r="G26" s="1004"/>
      <c r="H26" s="1004"/>
      <c r="I26" s="1004"/>
      <c r="J26" s="1004"/>
      <c r="K26" s="1004"/>
      <c r="L26" s="1004"/>
      <c r="M26" s="1004"/>
      <c r="N26" s="1004"/>
      <c r="O26" s="1004"/>
      <c r="P26" s="1005"/>
      <c r="Q26" s="989" t="s">
        <v>397</v>
      </c>
      <c r="R26" s="990"/>
      <c r="S26" s="990"/>
      <c r="T26" s="990"/>
      <c r="U26" s="991"/>
      <c r="V26" s="989" t="s">
        <v>398</v>
      </c>
      <c r="W26" s="990"/>
      <c r="X26" s="990"/>
      <c r="Y26" s="990"/>
      <c r="Z26" s="991"/>
      <c r="AA26" s="989" t="s">
        <v>399</v>
      </c>
      <c r="AB26" s="990"/>
      <c r="AC26" s="990"/>
      <c r="AD26" s="990"/>
      <c r="AE26" s="990"/>
      <c r="AF26" s="1055" t="s">
        <v>400</v>
      </c>
      <c r="AG26" s="1010"/>
      <c r="AH26" s="1010"/>
      <c r="AI26" s="1010"/>
      <c r="AJ26" s="1056"/>
      <c r="AK26" s="990" t="s">
        <v>401</v>
      </c>
      <c r="AL26" s="990"/>
      <c r="AM26" s="990"/>
      <c r="AN26" s="990"/>
      <c r="AO26" s="991"/>
      <c r="AP26" s="989" t="s">
        <v>402</v>
      </c>
      <c r="AQ26" s="990"/>
      <c r="AR26" s="990"/>
      <c r="AS26" s="990"/>
      <c r="AT26" s="991"/>
      <c r="AU26" s="989" t="s">
        <v>403</v>
      </c>
      <c r="AV26" s="990"/>
      <c r="AW26" s="990"/>
      <c r="AX26" s="990"/>
      <c r="AY26" s="991"/>
      <c r="AZ26" s="989" t="s">
        <v>404</v>
      </c>
      <c r="BA26" s="990"/>
      <c r="BB26" s="990"/>
      <c r="BC26" s="990"/>
      <c r="BD26" s="991"/>
      <c r="BE26" s="989" t="s">
        <v>381</v>
      </c>
      <c r="BF26" s="990"/>
      <c r="BG26" s="990"/>
      <c r="BH26" s="990"/>
      <c r="BI26" s="995"/>
      <c r="BJ26" s="232"/>
      <c r="BK26" s="232"/>
      <c r="BL26" s="232"/>
      <c r="BM26" s="232"/>
      <c r="BN26" s="232"/>
      <c r="BO26" s="241"/>
      <c r="BP26" s="241"/>
      <c r="BQ26" s="238">
        <v>20</v>
      </c>
      <c r="BR26" s="239"/>
      <c r="BS26" s="1000"/>
      <c r="BT26" s="1001"/>
      <c r="BU26" s="1001"/>
      <c r="BV26" s="1001"/>
      <c r="BW26" s="1001"/>
      <c r="BX26" s="1001"/>
      <c r="BY26" s="1001"/>
      <c r="BZ26" s="1001"/>
      <c r="CA26" s="1001"/>
      <c r="CB26" s="1001"/>
      <c r="CC26" s="1001"/>
      <c r="CD26" s="1001"/>
      <c r="CE26" s="1001"/>
      <c r="CF26" s="1001"/>
      <c r="CG26" s="1016"/>
      <c r="CH26" s="997"/>
      <c r="CI26" s="998"/>
      <c r="CJ26" s="998"/>
      <c r="CK26" s="998"/>
      <c r="CL26" s="999"/>
      <c r="CM26" s="997"/>
      <c r="CN26" s="998"/>
      <c r="CO26" s="998"/>
      <c r="CP26" s="998"/>
      <c r="CQ26" s="999"/>
      <c r="CR26" s="997"/>
      <c r="CS26" s="998"/>
      <c r="CT26" s="998"/>
      <c r="CU26" s="998"/>
      <c r="CV26" s="999"/>
      <c r="CW26" s="997"/>
      <c r="CX26" s="998"/>
      <c r="CY26" s="998"/>
      <c r="CZ26" s="998"/>
      <c r="DA26" s="999"/>
      <c r="DB26" s="997"/>
      <c r="DC26" s="998"/>
      <c r="DD26" s="998"/>
      <c r="DE26" s="998"/>
      <c r="DF26" s="999"/>
      <c r="DG26" s="997"/>
      <c r="DH26" s="998"/>
      <c r="DI26" s="998"/>
      <c r="DJ26" s="998"/>
      <c r="DK26" s="999"/>
      <c r="DL26" s="997"/>
      <c r="DM26" s="998"/>
      <c r="DN26" s="998"/>
      <c r="DO26" s="998"/>
      <c r="DP26" s="999"/>
      <c r="DQ26" s="997"/>
      <c r="DR26" s="998"/>
      <c r="DS26" s="998"/>
      <c r="DT26" s="998"/>
      <c r="DU26" s="999"/>
      <c r="DV26" s="1000"/>
      <c r="DW26" s="1001"/>
      <c r="DX26" s="1001"/>
      <c r="DY26" s="1001"/>
      <c r="DZ26" s="1002"/>
      <c r="EA26" s="230"/>
    </row>
    <row r="27" spans="1:131" ht="26.25" customHeight="1" thickBot="1" x14ac:dyDescent="0.2">
      <c r="A27" s="1006"/>
      <c r="B27" s="1007"/>
      <c r="C27" s="1007"/>
      <c r="D27" s="1007"/>
      <c r="E27" s="1007"/>
      <c r="F27" s="1007"/>
      <c r="G27" s="1007"/>
      <c r="H27" s="1007"/>
      <c r="I27" s="1007"/>
      <c r="J27" s="1007"/>
      <c r="K27" s="1007"/>
      <c r="L27" s="1007"/>
      <c r="M27" s="1007"/>
      <c r="N27" s="1007"/>
      <c r="O27" s="1007"/>
      <c r="P27" s="1008"/>
      <c r="Q27" s="992"/>
      <c r="R27" s="993"/>
      <c r="S27" s="993"/>
      <c r="T27" s="993"/>
      <c r="U27" s="994"/>
      <c r="V27" s="992"/>
      <c r="W27" s="993"/>
      <c r="X27" s="993"/>
      <c r="Y27" s="993"/>
      <c r="Z27" s="994"/>
      <c r="AA27" s="992"/>
      <c r="AB27" s="993"/>
      <c r="AC27" s="993"/>
      <c r="AD27" s="993"/>
      <c r="AE27" s="993"/>
      <c r="AF27" s="1057"/>
      <c r="AG27" s="1013"/>
      <c r="AH27" s="1013"/>
      <c r="AI27" s="1013"/>
      <c r="AJ27" s="1058"/>
      <c r="AK27" s="993"/>
      <c r="AL27" s="993"/>
      <c r="AM27" s="993"/>
      <c r="AN27" s="993"/>
      <c r="AO27" s="994"/>
      <c r="AP27" s="992"/>
      <c r="AQ27" s="993"/>
      <c r="AR27" s="993"/>
      <c r="AS27" s="993"/>
      <c r="AT27" s="994"/>
      <c r="AU27" s="992"/>
      <c r="AV27" s="993"/>
      <c r="AW27" s="993"/>
      <c r="AX27" s="993"/>
      <c r="AY27" s="994"/>
      <c r="AZ27" s="992"/>
      <c r="BA27" s="993"/>
      <c r="BB27" s="993"/>
      <c r="BC27" s="993"/>
      <c r="BD27" s="994"/>
      <c r="BE27" s="992"/>
      <c r="BF27" s="993"/>
      <c r="BG27" s="993"/>
      <c r="BH27" s="993"/>
      <c r="BI27" s="996"/>
      <c r="BJ27" s="232"/>
      <c r="BK27" s="232"/>
      <c r="BL27" s="232"/>
      <c r="BM27" s="232"/>
      <c r="BN27" s="232"/>
      <c r="BO27" s="241"/>
      <c r="BP27" s="241"/>
      <c r="BQ27" s="238">
        <v>21</v>
      </c>
      <c r="BR27" s="239"/>
      <c r="BS27" s="1000"/>
      <c r="BT27" s="1001"/>
      <c r="BU27" s="1001"/>
      <c r="BV27" s="1001"/>
      <c r="BW27" s="1001"/>
      <c r="BX27" s="1001"/>
      <c r="BY27" s="1001"/>
      <c r="BZ27" s="1001"/>
      <c r="CA27" s="1001"/>
      <c r="CB27" s="1001"/>
      <c r="CC27" s="1001"/>
      <c r="CD27" s="1001"/>
      <c r="CE27" s="1001"/>
      <c r="CF27" s="1001"/>
      <c r="CG27" s="1016"/>
      <c r="CH27" s="997"/>
      <c r="CI27" s="998"/>
      <c r="CJ27" s="998"/>
      <c r="CK27" s="998"/>
      <c r="CL27" s="999"/>
      <c r="CM27" s="997"/>
      <c r="CN27" s="998"/>
      <c r="CO27" s="998"/>
      <c r="CP27" s="998"/>
      <c r="CQ27" s="999"/>
      <c r="CR27" s="997"/>
      <c r="CS27" s="998"/>
      <c r="CT27" s="998"/>
      <c r="CU27" s="998"/>
      <c r="CV27" s="999"/>
      <c r="CW27" s="997"/>
      <c r="CX27" s="998"/>
      <c r="CY27" s="998"/>
      <c r="CZ27" s="998"/>
      <c r="DA27" s="999"/>
      <c r="DB27" s="997"/>
      <c r="DC27" s="998"/>
      <c r="DD27" s="998"/>
      <c r="DE27" s="998"/>
      <c r="DF27" s="999"/>
      <c r="DG27" s="997"/>
      <c r="DH27" s="998"/>
      <c r="DI27" s="998"/>
      <c r="DJ27" s="998"/>
      <c r="DK27" s="999"/>
      <c r="DL27" s="997"/>
      <c r="DM27" s="998"/>
      <c r="DN27" s="998"/>
      <c r="DO27" s="998"/>
      <c r="DP27" s="999"/>
      <c r="DQ27" s="997"/>
      <c r="DR27" s="998"/>
      <c r="DS27" s="998"/>
      <c r="DT27" s="998"/>
      <c r="DU27" s="999"/>
      <c r="DV27" s="1000"/>
      <c r="DW27" s="1001"/>
      <c r="DX27" s="1001"/>
      <c r="DY27" s="1001"/>
      <c r="DZ27" s="1002"/>
      <c r="EA27" s="230"/>
    </row>
    <row r="28" spans="1:131" ht="26.25" customHeight="1" thickTop="1" x14ac:dyDescent="0.15">
      <c r="A28" s="242">
        <v>1</v>
      </c>
      <c r="B28" s="1044" t="s">
        <v>405</v>
      </c>
      <c r="C28" s="1045"/>
      <c r="D28" s="1045"/>
      <c r="E28" s="1045"/>
      <c r="F28" s="1045"/>
      <c r="G28" s="1045"/>
      <c r="H28" s="1045"/>
      <c r="I28" s="1045"/>
      <c r="J28" s="1045"/>
      <c r="K28" s="1045"/>
      <c r="L28" s="1045"/>
      <c r="M28" s="1045"/>
      <c r="N28" s="1045"/>
      <c r="O28" s="1045"/>
      <c r="P28" s="1046"/>
      <c r="Q28" s="1047">
        <v>734</v>
      </c>
      <c r="R28" s="1048"/>
      <c r="S28" s="1048"/>
      <c r="T28" s="1048"/>
      <c r="U28" s="1048"/>
      <c r="V28" s="1048">
        <v>712</v>
      </c>
      <c r="W28" s="1048"/>
      <c r="X28" s="1048"/>
      <c r="Y28" s="1048"/>
      <c r="Z28" s="1048"/>
      <c r="AA28" s="1048">
        <v>22</v>
      </c>
      <c r="AB28" s="1048"/>
      <c r="AC28" s="1048"/>
      <c r="AD28" s="1048"/>
      <c r="AE28" s="1049"/>
      <c r="AF28" s="1050">
        <v>22</v>
      </c>
      <c r="AG28" s="1048"/>
      <c r="AH28" s="1048"/>
      <c r="AI28" s="1048"/>
      <c r="AJ28" s="1051"/>
      <c r="AK28" s="1052">
        <v>57</v>
      </c>
      <c r="AL28" s="1053"/>
      <c r="AM28" s="1053"/>
      <c r="AN28" s="1053"/>
      <c r="AO28" s="1053"/>
      <c r="AP28" s="1053" t="s">
        <v>570</v>
      </c>
      <c r="AQ28" s="1053"/>
      <c r="AR28" s="1053"/>
      <c r="AS28" s="1053"/>
      <c r="AT28" s="1053"/>
      <c r="AU28" s="1053" t="s">
        <v>570</v>
      </c>
      <c r="AV28" s="1053"/>
      <c r="AW28" s="1053"/>
      <c r="AX28" s="1053"/>
      <c r="AY28" s="1053"/>
      <c r="AZ28" s="1054" t="s">
        <v>570</v>
      </c>
      <c r="BA28" s="1054"/>
      <c r="BB28" s="1054"/>
      <c r="BC28" s="1054"/>
      <c r="BD28" s="1054"/>
      <c r="BE28" s="1042"/>
      <c r="BF28" s="1042"/>
      <c r="BG28" s="1042"/>
      <c r="BH28" s="1042"/>
      <c r="BI28" s="1043"/>
      <c r="BJ28" s="232"/>
      <c r="BK28" s="232"/>
      <c r="BL28" s="232"/>
      <c r="BM28" s="232"/>
      <c r="BN28" s="232"/>
      <c r="BO28" s="241"/>
      <c r="BP28" s="241"/>
      <c r="BQ28" s="238">
        <v>22</v>
      </c>
      <c r="BR28" s="239"/>
      <c r="BS28" s="1000"/>
      <c r="BT28" s="1001"/>
      <c r="BU28" s="1001"/>
      <c r="BV28" s="1001"/>
      <c r="BW28" s="1001"/>
      <c r="BX28" s="1001"/>
      <c r="BY28" s="1001"/>
      <c r="BZ28" s="1001"/>
      <c r="CA28" s="1001"/>
      <c r="CB28" s="1001"/>
      <c r="CC28" s="1001"/>
      <c r="CD28" s="1001"/>
      <c r="CE28" s="1001"/>
      <c r="CF28" s="1001"/>
      <c r="CG28" s="1016"/>
      <c r="CH28" s="997"/>
      <c r="CI28" s="998"/>
      <c r="CJ28" s="998"/>
      <c r="CK28" s="998"/>
      <c r="CL28" s="999"/>
      <c r="CM28" s="997"/>
      <c r="CN28" s="998"/>
      <c r="CO28" s="998"/>
      <c r="CP28" s="998"/>
      <c r="CQ28" s="999"/>
      <c r="CR28" s="997"/>
      <c r="CS28" s="998"/>
      <c r="CT28" s="998"/>
      <c r="CU28" s="998"/>
      <c r="CV28" s="999"/>
      <c r="CW28" s="997"/>
      <c r="CX28" s="998"/>
      <c r="CY28" s="998"/>
      <c r="CZ28" s="998"/>
      <c r="DA28" s="999"/>
      <c r="DB28" s="997"/>
      <c r="DC28" s="998"/>
      <c r="DD28" s="998"/>
      <c r="DE28" s="998"/>
      <c r="DF28" s="999"/>
      <c r="DG28" s="997"/>
      <c r="DH28" s="998"/>
      <c r="DI28" s="998"/>
      <c r="DJ28" s="998"/>
      <c r="DK28" s="999"/>
      <c r="DL28" s="997"/>
      <c r="DM28" s="998"/>
      <c r="DN28" s="998"/>
      <c r="DO28" s="998"/>
      <c r="DP28" s="999"/>
      <c r="DQ28" s="997"/>
      <c r="DR28" s="998"/>
      <c r="DS28" s="998"/>
      <c r="DT28" s="998"/>
      <c r="DU28" s="999"/>
      <c r="DV28" s="1000"/>
      <c r="DW28" s="1001"/>
      <c r="DX28" s="1001"/>
      <c r="DY28" s="1001"/>
      <c r="DZ28" s="1002"/>
      <c r="EA28" s="230"/>
    </row>
    <row r="29" spans="1:131" ht="26.25" customHeight="1" x14ac:dyDescent="0.15">
      <c r="A29" s="242">
        <v>2</v>
      </c>
      <c r="B29" s="1030" t="s">
        <v>406</v>
      </c>
      <c r="C29" s="1031"/>
      <c r="D29" s="1031"/>
      <c r="E29" s="1031"/>
      <c r="F29" s="1031"/>
      <c r="G29" s="1031"/>
      <c r="H29" s="1031"/>
      <c r="I29" s="1031"/>
      <c r="J29" s="1031"/>
      <c r="K29" s="1031"/>
      <c r="L29" s="1031"/>
      <c r="M29" s="1031"/>
      <c r="N29" s="1031"/>
      <c r="O29" s="1031"/>
      <c r="P29" s="1032"/>
      <c r="Q29" s="1038">
        <v>509</v>
      </c>
      <c r="R29" s="1039"/>
      <c r="S29" s="1039"/>
      <c r="T29" s="1039"/>
      <c r="U29" s="1039"/>
      <c r="V29" s="1039">
        <v>502</v>
      </c>
      <c r="W29" s="1039"/>
      <c r="X29" s="1039"/>
      <c r="Y29" s="1039"/>
      <c r="Z29" s="1039"/>
      <c r="AA29" s="1039">
        <v>7</v>
      </c>
      <c r="AB29" s="1039"/>
      <c r="AC29" s="1039"/>
      <c r="AD29" s="1039"/>
      <c r="AE29" s="1040"/>
      <c r="AF29" s="1035">
        <v>7</v>
      </c>
      <c r="AG29" s="1036"/>
      <c r="AH29" s="1036"/>
      <c r="AI29" s="1036"/>
      <c r="AJ29" s="1037"/>
      <c r="AK29" s="980">
        <v>207</v>
      </c>
      <c r="AL29" s="971"/>
      <c r="AM29" s="971"/>
      <c r="AN29" s="971"/>
      <c r="AO29" s="971"/>
      <c r="AP29" s="971">
        <v>921</v>
      </c>
      <c r="AQ29" s="971"/>
      <c r="AR29" s="971"/>
      <c r="AS29" s="971"/>
      <c r="AT29" s="971"/>
      <c r="AU29" s="971">
        <v>116</v>
      </c>
      <c r="AV29" s="971"/>
      <c r="AW29" s="971"/>
      <c r="AX29" s="971"/>
      <c r="AY29" s="971"/>
      <c r="AZ29" s="1041" t="s">
        <v>570</v>
      </c>
      <c r="BA29" s="1041"/>
      <c r="BB29" s="1041"/>
      <c r="BC29" s="1041"/>
      <c r="BD29" s="1041"/>
      <c r="BE29" s="972"/>
      <c r="BF29" s="972"/>
      <c r="BG29" s="972"/>
      <c r="BH29" s="972"/>
      <c r="BI29" s="973"/>
      <c r="BJ29" s="232"/>
      <c r="BK29" s="232"/>
      <c r="BL29" s="232"/>
      <c r="BM29" s="232"/>
      <c r="BN29" s="232"/>
      <c r="BO29" s="241"/>
      <c r="BP29" s="241"/>
      <c r="BQ29" s="238">
        <v>23</v>
      </c>
      <c r="BR29" s="239"/>
      <c r="BS29" s="1000"/>
      <c r="BT29" s="1001"/>
      <c r="BU29" s="1001"/>
      <c r="BV29" s="1001"/>
      <c r="BW29" s="1001"/>
      <c r="BX29" s="1001"/>
      <c r="BY29" s="1001"/>
      <c r="BZ29" s="1001"/>
      <c r="CA29" s="1001"/>
      <c r="CB29" s="1001"/>
      <c r="CC29" s="1001"/>
      <c r="CD29" s="1001"/>
      <c r="CE29" s="1001"/>
      <c r="CF29" s="1001"/>
      <c r="CG29" s="1016"/>
      <c r="CH29" s="997"/>
      <c r="CI29" s="998"/>
      <c r="CJ29" s="998"/>
      <c r="CK29" s="998"/>
      <c r="CL29" s="999"/>
      <c r="CM29" s="997"/>
      <c r="CN29" s="998"/>
      <c r="CO29" s="998"/>
      <c r="CP29" s="998"/>
      <c r="CQ29" s="999"/>
      <c r="CR29" s="997"/>
      <c r="CS29" s="998"/>
      <c r="CT29" s="998"/>
      <c r="CU29" s="998"/>
      <c r="CV29" s="999"/>
      <c r="CW29" s="997"/>
      <c r="CX29" s="998"/>
      <c r="CY29" s="998"/>
      <c r="CZ29" s="998"/>
      <c r="DA29" s="999"/>
      <c r="DB29" s="997"/>
      <c r="DC29" s="998"/>
      <c r="DD29" s="998"/>
      <c r="DE29" s="998"/>
      <c r="DF29" s="999"/>
      <c r="DG29" s="997"/>
      <c r="DH29" s="998"/>
      <c r="DI29" s="998"/>
      <c r="DJ29" s="998"/>
      <c r="DK29" s="999"/>
      <c r="DL29" s="997"/>
      <c r="DM29" s="998"/>
      <c r="DN29" s="998"/>
      <c r="DO29" s="998"/>
      <c r="DP29" s="999"/>
      <c r="DQ29" s="997"/>
      <c r="DR29" s="998"/>
      <c r="DS29" s="998"/>
      <c r="DT29" s="998"/>
      <c r="DU29" s="999"/>
      <c r="DV29" s="1000"/>
      <c r="DW29" s="1001"/>
      <c r="DX29" s="1001"/>
      <c r="DY29" s="1001"/>
      <c r="DZ29" s="1002"/>
      <c r="EA29" s="230"/>
    </row>
    <row r="30" spans="1:131" ht="26.25" customHeight="1" x14ac:dyDescent="0.15">
      <c r="A30" s="242">
        <v>3</v>
      </c>
      <c r="B30" s="1030" t="s">
        <v>407</v>
      </c>
      <c r="C30" s="1031"/>
      <c r="D30" s="1031"/>
      <c r="E30" s="1031"/>
      <c r="F30" s="1031"/>
      <c r="G30" s="1031"/>
      <c r="H30" s="1031"/>
      <c r="I30" s="1031"/>
      <c r="J30" s="1031"/>
      <c r="K30" s="1031"/>
      <c r="L30" s="1031"/>
      <c r="M30" s="1031"/>
      <c r="N30" s="1031"/>
      <c r="O30" s="1031"/>
      <c r="P30" s="1032"/>
      <c r="Q30" s="1038">
        <v>1239</v>
      </c>
      <c r="R30" s="1039"/>
      <c r="S30" s="1039"/>
      <c r="T30" s="1039"/>
      <c r="U30" s="1039"/>
      <c r="V30" s="1039">
        <v>1191</v>
      </c>
      <c r="W30" s="1039"/>
      <c r="X30" s="1039"/>
      <c r="Y30" s="1039"/>
      <c r="Z30" s="1039"/>
      <c r="AA30" s="1039">
        <v>48</v>
      </c>
      <c r="AB30" s="1039"/>
      <c r="AC30" s="1039"/>
      <c r="AD30" s="1039"/>
      <c r="AE30" s="1040"/>
      <c r="AF30" s="1035">
        <v>48</v>
      </c>
      <c r="AG30" s="1036"/>
      <c r="AH30" s="1036"/>
      <c r="AI30" s="1036"/>
      <c r="AJ30" s="1037"/>
      <c r="AK30" s="980">
        <v>173</v>
      </c>
      <c r="AL30" s="971"/>
      <c r="AM30" s="971"/>
      <c r="AN30" s="971"/>
      <c r="AO30" s="971"/>
      <c r="AP30" s="971" t="s">
        <v>570</v>
      </c>
      <c r="AQ30" s="971"/>
      <c r="AR30" s="971"/>
      <c r="AS30" s="971"/>
      <c r="AT30" s="971"/>
      <c r="AU30" s="971" t="s">
        <v>570</v>
      </c>
      <c r="AV30" s="971"/>
      <c r="AW30" s="971"/>
      <c r="AX30" s="971"/>
      <c r="AY30" s="971"/>
      <c r="AZ30" s="1041" t="s">
        <v>570</v>
      </c>
      <c r="BA30" s="1041"/>
      <c r="BB30" s="1041"/>
      <c r="BC30" s="1041"/>
      <c r="BD30" s="1041"/>
      <c r="BE30" s="972"/>
      <c r="BF30" s="972"/>
      <c r="BG30" s="972"/>
      <c r="BH30" s="972"/>
      <c r="BI30" s="973"/>
      <c r="BJ30" s="232"/>
      <c r="BK30" s="232"/>
      <c r="BL30" s="232"/>
      <c r="BM30" s="232"/>
      <c r="BN30" s="232"/>
      <c r="BO30" s="241"/>
      <c r="BP30" s="241"/>
      <c r="BQ30" s="238">
        <v>24</v>
      </c>
      <c r="BR30" s="239"/>
      <c r="BS30" s="1000"/>
      <c r="BT30" s="1001"/>
      <c r="BU30" s="1001"/>
      <c r="BV30" s="1001"/>
      <c r="BW30" s="1001"/>
      <c r="BX30" s="1001"/>
      <c r="BY30" s="1001"/>
      <c r="BZ30" s="1001"/>
      <c r="CA30" s="1001"/>
      <c r="CB30" s="1001"/>
      <c r="CC30" s="1001"/>
      <c r="CD30" s="1001"/>
      <c r="CE30" s="1001"/>
      <c r="CF30" s="1001"/>
      <c r="CG30" s="1016"/>
      <c r="CH30" s="997"/>
      <c r="CI30" s="998"/>
      <c r="CJ30" s="998"/>
      <c r="CK30" s="998"/>
      <c r="CL30" s="999"/>
      <c r="CM30" s="997"/>
      <c r="CN30" s="998"/>
      <c r="CO30" s="998"/>
      <c r="CP30" s="998"/>
      <c r="CQ30" s="999"/>
      <c r="CR30" s="997"/>
      <c r="CS30" s="998"/>
      <c r="CT30" s="998"/>
      <c r="CU30" s="998"/>
      <c r="CV30" s="999"/>
      <c r="CW30" s="997"/>
      <c r="CX30" s="998"/>
      <c r="CY30" s="998"/>
      <c r="CZ30" s="998"/>
      <c r="DA30" s="999"/>
      <c r="DB30" s="997"/>
      <c r="DC30" s="998"/>
      <c r="DD30" s="998"/>
      <c r="DE30" s="998"/>
      <c r="DF30" s="999"/>
      <c r="DG30" s="997"/>
      <c r="DH30" s="998"/>
      <c r="DI30" s="998"/>
      <c r="DJ30" s="998"/>
      <c r="DK30" s="999"/>
      <c r="DL30" s="997"/>
      <c r="DM30" s="998"/>
      <c r="DN30" s="998"/>
      <c r="DO30" s="998"/>
      <c r="DP30" s="999"/>
      <c r="DQ30" s="997"/>
      <c r="DR30" s="998"/>
      <c r="DS30" s="998"/>
      <c r="DT30" s="998"/>
      <c r="DU30" s="999"/>
      <c r="DV30" s="1000"/>
      <c r="DW30" s="1001"/>
      <c r="DX30" s="1001"/>
      <c r="DY30" s="1001"/>
      <c r="DZ30" s="1002"/>
      <c r="EA30" s="230"/>
    </row>
    <row r="31" spans="1:131" ht="26.25" customHeight="1" x14ac:dyDescent="0.15">
      <c r="A31" s="242">
        <v>4</v>
      </c>
      <c r="B31" s="1030" t="s">
        <v>408</v>
      </c>
      <c r="C31" s="1031"/>
      <c r="D31" s="1031"/>
      <c r="E31" s="1031"/>
      <c r="F31" s="1031"/>
      <c r="G31" s="1031"/>
      <c r="H31" s="1031"/>
      <c r="I31" s="1031"/>
      <c r="J31" s="1031"/>
      <c r="K31" s="1031"/>
      <c r="L31" s="1031"/>
      <c r="M31" s="1031"/>
      <c r="N31" s="1031"/>
      <c r="O31" s="1031"/>
      <c r="P31" s="1032"/>
      <c r="Q31" s="1038">
        <v>145</v>
      </c>
      <c r="R31" s="1039"/>
      <c r="S31" s="1039"/>
      <c r="T31" s="1039"/>
      <c r="U31" s="1039"/>
      <c r="V31" s="1039">
        <v>144</v>
      </c>
      <c r="W31" s="1039"/>
      <c r="X31" s="1039"/>
      <c r="Y31" s="1039"/>
      <c r="Z31" s="1039"/>
      <c r="AA31" s="1039">
        <v>1</v>
      </c>
      <c r="AB31" s="1039"/>
      <c r="AC31" s="1039"/>
      <c r="AD31" s="1039"/>
      <c r="AE31" s="1040"/>
      <c r="AF31" s="1035">
        <v>1</v>
      </c>
      <c r="AG31" s="1036"/>
      <c r="AH31" s="1036"/>
      <c r="AI31" s="1036"/>
      <c r="AJ31" s="1037"/>
      <c r="AK31" s="980">
        <v>53</v>
      </c>
      <c r="AL31" s="971"/>
      <c r="AM31" s="971"/>
      <c r="AN31" s="971"/>
      <c r="AO31" s="971"/>
      <c r="AP31" s="971" t="s">
        <v>570</v>
      </c>
      <c r="AQ31" s="971"/>
      <c r="AR31" s="971"/>
      <c r="AS31" s="971"/>
      <c r="AT31" s="971"/>
      <c r="AU31" s="971" t="s">
        <v>570</v>
      </c>
      <c r="AV31" s="971"/>
      <c r="AW31" s="971"/>
      <c r="AX31" s="971"/>
      <c r="AY31" s="971"/>
      <c r="AZ31" s="1041" t="s">
        <v>570</v>
      </c>
      <c r="BA31" s="1041"/>
      <c r="BB31" s="1041"/>
      <c r="BC31" s="1041"/>
      <c r="BD31" s="1041"/>
      <c r="BE31" s="972"/>
      <c r="BF31" s="972"/>
      <c r="BG31" s="972"/>
      <c r="BH31" s="972"/>
      <c r="BI31" s="973"/>
      <c r="BJ31" s="232"/>
      <c r="BK31" s="232"/>
      <c r="BL31" s="232"/>
      <c r="BM31" s="232"/>
      <c r="BN31" s="232"/>
      <c r="BO31" s="241"/>
      <c r="BP31" s="241"/>
      <c r="BQ31" s="238">
        <v>25</v>
      </c>
      <c r="BR31" s="239"/>
      <c r="BS31" s="1000"/>
      <c r="BT31" s="1001"/>
      <c r="BU31" s="1001"/>
      <c r="BV31" s="1001"/>
      <c r="BW31" s="1001"/>
      <c r="BX31" s="1001"/>
      <c r="BY31" s="1001"/>
      <c r="BZ31" s="1001"/>
      <c r="CA31" s="1001"/>
      <c r="CB31" s="1001"/>
      <c r="CC31" s="1001"/>
      <c r="CD31" s="1001"/>
      <c r="CE31" s="1001"/>
      <c r="CF31" s="1001"/>
      <c r="CG31" s="1016"/>
      <c r="CH31" s="997"/>
      <c r="CI31" s="998"/>
      <c r="CJ31" s="998"/>
      <c r="CK31" s="998"/>
      <c r="CL31" s="999"/>
      <c r="CM31" s="997"/>
      <c r="CN31" s="998"/>
      <c r="CO31" s="998"/>
      <c r="CP31" s="998"/>
      <c r="CQ31" s="999"/>
      <c r="CR31" s="997"/>
      <c r="CS31" s="998"/>
      <c r="CT31" s="998"/>
      <c r="CU31" s="998"/>
      <c r="CV31" s="999"/>
      <c r="CW31" s="997"/>
      <c r="CX31" s="998"/>
      <c r="CY31" s="998"/>
      <c r="CZ31" s="998"/>
      <c r="DA31" s="999"/>
      <c r="DB31" s="997"/>
      <c r="DC31" s="998"/>
      <c r="DD31" s="998"/>
      <c r="DE31" s="998"/>
      <c r="DF31" s="999"/>
      <c r="DG31" s="997"/>
      <c r="DH31" s="998"/>
      <c r="DI31" s="998"/>
      <c r="DJ31" s="998"/>
      <c r="DK31" s="999"/>
      <c r="DL31" s="997"/>
      <c r="DM31" s="998"/>
      <c r="DN31" s="998"/>
      <c r="DO31" s="998"/>
      <c r="DP31" s="999"/>
      <c r="DQ31" s="997"/>
      <c r="DR31" s="998"/>
      <c r="DS31" s="998"/>
      <c r="DT31" s="998"/>
      <c r="DU31" s="999"/>
      <c r="DV31" s="1000"/>
      <c r="DW31" s="1001"/>
      <c r="DX31" s="1001"/>
      <c r="DY31" s="1001"/>
      <c r="DZ31" s="1002"/>
      <c r="EA31" s="230"/>
    </row>
    <row r="32" spans="1:131" ht="26.25" customHeight="1" x14ac:dyDescent="0.15">
      <c r="A32" s="242">
        <v>5</v>
      </c>
      <c r="B32" s="1030" t="s">
        <v>409</v>
      </c>
      <c r="C32" s="1031"/>
      <c r="D32" s="1031"/>
      <c r="E32" s="1031"/>
      <c r="F32" s="1031"/>
      <c r="G32" s="1031"/>
      <c r="H32" s="1031"/>
      <c r="I32" s="1031"/>
      <c r="J32" s="1031"/>
      <c r="K32" s="1031"/>
      <c r="L32" s="1031"/>
      <c r="M32" s="1031"/>
      <c r="N32" s="1031"/>
      <c r="O32" s="1031"/>
      <c r="P32" s="1032"/>
      <c r="Q32" s="1038">
        <v>244</v>
      </c>
      <c r="R32" s="1039"/>
      <c r="S32" s="1039"/>
      <c r="T32" s="1039"/>
      <c r="U32" s="1039"/>
      <c r="V32" s="1039">
        <v>243</v>
      </c>
      <c r="W32" s="1039"/>
      <c r="X32" s="1039"/>
      <c r="Y32" s="1039"/>
      <c r="Z32" s="1039"/>
      <c r="AA32" s="1039">
        <v>1</v>
      </c>
      <c r="AB32" s="1039"/>
      <c r="AC32" s="1039"/>
      <c r="AD32" s="1039"/>
      <c r="AE32" s="1040"/>
      <c r="AF32" s="1035">
        <v>1</v>
      </c>
      <c r="AG32" s="1036"/>
      <c r="AH32" s="1036"/>
      <c r="AI32" s="1036"/>
      <c r="AJ32" s="1037"/>
      <c r="AK32" s="980">
        <v>99</v>
      </c>
      <c r="AL32" s="971"/>
      <c r="AM32" s="971"/>
      <c r="AN32" s="971"/>
      <c r="AO32" s="971"/>
      <c r="AP32" s="971">
        <v>357</v>
      </c>
      <c r="AQ32" s="971"/>
      <c r="AR32" s="971"/>
      <c r="AS32" s="971"/>
      <c r="AT32" s="971"/>
      <c r="AU32" s="971">
        <v>315</v>
      </c>
      <c r="AV32" s="971"/>
      <c r="AW32" s="971"/>
      <c r="AX32" s="971"/>
      <c r="AY32" s="971"/>
      <c r="AZ32" s="1041" t="s">
        <v>570</v>
      </c>
      <c r="BA32" s="1041"/>
      <c r="BB32" s="1041"/>
      <c r="BC32" s="1041"/>
      <c r="BD32" s="1041"/>
      <c r="BE32" s="972" t="s">
        <v>410</v>
      </c>
      <c r="BF32" s="972"/>
      <c r="BG32" s="972"/>
      <c r="BH32" s="972"/>
      <c r="BI32" s="973"/>
      <c r="BJ32" s="232"/>
      <c r="BK32" s="232"/>
      <c r="BL32" s="232"/>
      <c r="BM32" s="232"/>
      <c r="BN32" s="232"/>
      <c r="BO32" s="241"/>
      <c r="BP32" s="241"/>
      <c r="BQ32" s="238">
        <v>26</v>
      </c>
      <c r="BR32" s="239"/>
      <c r="BS32" s="1000"/>
      <c r="BT32" s="1001"/>
      <c r="BU32" s="1001"/>
      <c r="BV32" s="1001"/>
      <c r="BW32" s="1001"/>
      <c r="BX32" s="1001"/>
      <c r="BY32" s="1001"/>
      <c r="BZ32" s="1001"/>
      <c r="CA32" s="1001"/>
      <c r="CB32" s="1001"/>
      <c r="CC32" s="1001"/>
      <c r="CD32" s="1001"/>
      <c r="CE32" s="1001"/>
      <c r="CF32" s="1001"/>
      <c r="CG32" s="1016"/>
      <c r="CH32" s="997"/>
      <c r="CI32" s="998"/>
      <c r="CJ32" s="998"/>
      <c r="CK32" s="998"/>
      <c r="CL32" s="999"/>
      <c r="CM32" s="997"/>
      <c r="CN32" s="998"/>
      <c r="CO32" s="998"/>
      <c r="CP32" s="998"/>
      <c r="CQ32" s="999"/>
      <c r="CR32" s="997"/>
      <c r="CS32" s="998"/>
      <c r="CT32" s="998"/>
      <c r="CU32" s="998"/>
      <c r="CV32" s="999"/>
      <c r="CW32" s="997"/>
      <c r="CX32" s="998"/>
      <c r="CY32" s="998"/>
      <c r="CZ32" s="998"/>
      <c r="DA32" s="999"/>
      <c r="DB32" s="997"/>
      <c r="DC32" s="998"/>
      <c r="DD32" s="998"/>
      <c r="DE32" s="998"/>
      <c r="DF32" s="999"/>
      <c r="DG32" s="997"/>
      <c r="DH32" s="998"/>
      <c r="DI32" s="998"/>
      <c r="DJ32" s="998"/>
      <c r="DK32" s="999"/>
      <c r="DL32" s="997"/>
      <c r="DM32" s="998"/>
      <c r="DN32" s="998"/>
      <c r="DO32" s="998"/>
      <c r="DP32" s="999"/>
      <c r="DQ32" s="997"/>
      <c r="DR32" s="998"/>
      <c r="DS32" s="998"/>
      <c r="DT32" s="998"/>
      <c r="DU32" s="999"/>
      <c r="DV32" s="1000"/>
      <c r="DW32" s="1001"/>
      <c r="DX32" s="1001"/>
      <c r="DY32" s="1001"/>
      <c r="DZ32" s="1002"/>
      <c r="EA32" s="230"/>
    </row>
    <row r="33" spans="1:131" ht="26.25" customHeight="1" x14ac:dyDescent="0.15">
      <c r="A33" s="242">
        <v>6</v>
      </c>
      <c r="B33" s="1030" t="s">
        <v>411</v>
      </c>
      <c r="C33" s="1031"/>
      <c r="D33" s="1031"/>
      <c r="E33" s="1031"/>
      <c r="F33" s="1031"/>
      <c r="G33" s="1031"/>
      <c r="H33" s="1031"/>
      <c r="I33" s="1031"/>
      <c r="J33" s="1031"/>
      <c r="K33" s="1031"/>
      <c r="L33" s="1031"/>
      <c r="M33" s="1031"/>
      <c r="N33" s="1031"/>
      <c r="O33" s="1031"/>
      <c r="P33" s="1032"/>
      <c r="Q33" s="1038">
        <v>44</v>
      </c>
      <c r="R33" s="1039"/>
      <c r="S33" s="1039"/>
      <c r="T33" s="1039"/>
      <c r="U33" s="1039"/>
      <c r="V33" s="1039">
        <v>43</v>
      </c>
      <c r="W33" s="1039"/>
      <c r="X33" s="1039"/>
      <c r="Y33" s="1039"/>
      <c r="Z33" s="1039"/>
      <c r="AA33" s="1039">
        <v>1</v>
      </c>
      <c r="AB33" s="1039"/>
      <c r="AC33" s="1039"/>
      <c r="AD33" s="1039"/>
      <c r="AE33" s="1040"/>
      <c r="AF33" s="1035">
        <v>1</v>
      </c>
      <c r="AG33" s="1036"/>
      <c r="AH33" s="1036"/>
      <c r="AI33" s="1036"/>
      <c r="AJ33" s="1037"/>
      <c r="AK33" s="980">
        <v>27</v>
      </c>
      <c r="AL33" s="971"/>
      <c r="AM33" s="971"/>
      <c r="AN33" s="971"/>
      <c r="AO33" s="971"/>
      <c r="AP33" s="971">
        <v>171</v>
      </c>
      <c r="AQ33" s="971"/>
      <c r="AR33" s="971"/>
      <c r="AS33" s="971"/>
      <c r="AT33" s="971"/>
      <c r="AU33" s="971">
        <v>165</v>
      </c>
      <c r="AV33" s="971"/>
      <c r="AW33" s="971"/>
      <c r="AX33" s="971"/>
      <c r="AY33" s="971"/>
      <c r="AZ33" s="1041" t="s">
        <v>570</v>
      </c>
      <c r="BA33" s="1041"/>
      <c r="BB33" s="1041"/>
      <c r="BC33" s="1041"/>
      <c r="BD33" s="1041"/>
      <c r="BE33" s="972" t="s">
        <v>410</v>
      </c>
      <c r="BF33" s="972"/>
      <c r="BG33" s="972"/>
      <c r="BH33" s="972"/>
      <c r="BI33" s="973"/>
      <c r="BJ33" s="232"/>
      <c r="BK33" s="232"/>
      <c r="BL33" s="232"/>
      <c r="BM33" s="232"/>
      <c r="BN33" s="232"/>
      <c r="BO33" s="241"/>
      <c r="BP33" s="241"/>
      <c r="BQ33" s="238">
        <v>27</v>
      </c>
      <c r="BR33" s="239"/>
      <c r="BS33" s="1000"/>
      <c r="BT33" s="1001"/>
      <c r="BU33" s="1001"/>
      <c r="BV33" s="1001"/>
      <c r="BW33" s="1001"/>
      <c r="BX33" s="1001"/>
      <c r="BY33" s="1001"/>
      <c r="BZ33" s="1001"/>
      <c r="CA33" s="1001"/>
      <c r="CB33" s="1001"/>
      <c r="CC33" s="1001"/>
      <c r="CD33" s="1001"/>
      <c r="CE33" s="1001"/>
      <c r="CF33" s="1001"/>
      <c r="CG33" s="1016"/>
      <c r="CH33" s="997"/>
      <c r="CI33" s="998"/>
      <c r="CJ33" s="998"/>
      <c r="CK33" s="998"/>
      <c r="CL33" s="999"/>
      <c r="CM33" s="997"/>
      <c r="CN33" s="998"/>
      <c r="CO33" s="998"/>
      <c r="CP33" s="998"/>
      <c r="CQ33" s="999"/>
      <c r="CR33" s="997"/>
      <c r="CS33" s="998"/>
      <c r="CT33" s="998"/>
      <c r="CU33" s="998"/>
      <c r="CV33" s="999"/>
      <c r="CW33" s="997"/>
      <c r="CX33" s="998"/>
      <c r="CY33" s="998"/>
      <c r="CZ33" s="998"/>
      <c r="DA33" s="999"/>
      <c r="DB33" s="997"/>
      <c r="DC33" s="998"/>
      <c r="DD33" s="998"/>
      <c r="DE33" s="998"/>
      <c r="DF33" s="999"/>
      <c r="DG33" s="997"/>
      <c r="DH33" s="998"/>
      <c r="DI33" s="998"/>
      <c r="DJ33" s="998"/>
      <c r="DK33" s="999"/>
      <c r="DL33" s="997"/>
      <c r="DM33" s="998"/>
      <c r="DN33" s="998"/>
      <c r="DO33" s="998"/>
      <c r="DP33" s="999"/>
      <c r="DQ33" s="997"/>
      <c r="DR33" s="998"/>
      <c r="DS33" s="998"/>
      <c r="DT33" s="998"/>
      <c r="DU33" s="999"/>
      <c r="DV33" s="1000"/>
      <c r="DW33" s="1001"/>
      <c r="DX33" s="1001"/>
      <c r="DY33" s="1001"/>
      <c r="DZ33" s="1002"/>
      <c r="EA33" s="230"/>
    </row>
    <row r="34" spans="1:131" ht="26.25" customHeight="1" x14ac:dyDescent="0.15">
      <c r="A34" s="242">
        <v>7</v>
      </c>
      <c r="B34" s="1030"/>
      <c r="C34" s="1031"/>
      <c r="D34" s="1031"/>
      <c r="E34" s="1031"/>
      <c r="F34" s="1031"/>
      <c r="G34" s="1031"/>
      <c r="H34" s="1031"/>
      <c r="I34" s="1031"/>
      <c r="J34" s="1031"/>
      <c r="K34" s="1031"/>
      <c r="L34" s="1031"/>
      <c r="M34" s="1031"/>
      <c r="N34" s="1031"/>
      <c r="O34" s="1031"/>
      <c r="P34" s="1032"/>
      <c r="Q34" s="1038"/>
      <c r="R34" s="1039"/>
      <c r="S34" s="1039"/>
      <c r="T34" s="1039"/>
      <c r="U34" s="1039"/>
      <c r="V34" s="1039"/>
      <c r="W34" s="1039"/>
      <c r="X34" s="1039"/>
      <c r="Y34" s="1039"/>
      <c r="Z34" s="1039"/>
      <c r="AA34" s="1039"/>
      <c r="AB34" s="1039"/>
      <c r="AC34" s="1039"/>
      <c r="AD34" s="1039"/>
      <c r="AE34" s="1040"/>
      <c r="AF34" s="1035"/>
      <c r="AG34" s="1036"/>
      <c r="AH34" s="1036"/>
      <c r="AI34" s="1036"/>
      <c r="AJ34" s="1037"/>
      <c r="AK34" s="980"/>
      <c r="AL34" s="971"/>
      <c r="AM34" s="971"/>
      <c r="AN34" s="971"/>
      <c r="AO34" s="971"/>
      <c r="AP34" s="971"/>
      <c r="AQ34" s="971"/>
      <c r="AR34" s="971"/>
      <c r="AS34" s="971"/>
      <c r="AT34" s="971"/>
      <c r="AU34" s="971"/>
      <c r="AV34" s="971"/>
      <c r="AW34" s="971"/>
      <c r="AX34" s="971"/>
      <c r="AY34" s="971"/>
      <c r="AZ34" s="1041"/>
      <c r="BA34" s="1041"/>
      <c r="BB34" s="1041"/>
      <c r="BC34" s="1041"/>
      <c r="BD34" s="1041"/>
      <c r="BE34" s="972"/>
      <c r="BF34" s="972"/>
      <c r="BG34" s="972"/>
      <c r="BH34" s="972"/>
      <c r="BI34" s="973"/>
      <c r="BJ34" s="232"/>
      <c r="BK34" s="232"/>
      <c r="BL34" s="232"/>
      <c r="BM34" s="232"/>
      <c r="BN34" s="232"/>
      <c r="BO34" s="241"/>
      <c r="BP34" s="241"/>
      <c r="BQ34" s="238">
        <v>28</v>
      </c>
      <c r="BR34" s="239"/>
      <c r="BS34" s="1000"/>
      <c r="BT34" s="1001"/>
      <c r="BU34" s="1001"/>
      <c r="BV34" s="1001"/>
      <c r="BW34" s="1001"/>
      <c r="BX34" s="1001"/>
      <c r="BY34" s="1001"/>
      <c r="BZ34" s="1001"/>
      <c r="CA34" s="1001"/>
      <c r="CB34" s="1001"/>
      <c r="CC34" s="1001"/>
      <c r="CD34" s="1001"/>
      <c r="CE34" s="1001"/>
      <c r="CF34" s="1001"/>
      <c r="CG34" s="1016"/>
      <c r="CH34" s="997"/>
      <c r="CI34" s="998"/>
      <c r="CJ34" s="998"/>
      <c r="CK34" s="998"/>
      <c r="CL34" s="999"/>
      <c r="CM34" s="997"/>
      <c r="CN34" s="998"/>
      <c r="CO34" s="998"/>
      <c r="CP34" s="998"/>
      <c r="CQ34" s="999"/>
      <c r="CR34" s="997"/>
      <c r="CS34" s="998"/>
      <c r="CT34" s="998"/>
      <c r="CU34" s="998"/>
      <c r="CV34" s="999"/>
      <c r="CW34" s="997"/>
      <c r="CX34" s="998"/>
      <c r="CY34" s="998"/>
      <c r="CZ34" s="998"/>
      <c r="DA34" s="999"/>
      <c r="DB34" s="997"/>
      <c r="DC34" s="998"/>
      <c r="DD34" s="998"/>
      <c r="DE34" s="998"/>
      <c r="DF34" s="999"/>
      <c r="DG34" s="997"/>
      <c r="DH34" s="998"/>
      <c r="DI34" s="998"/>
      <c r="DJ34" s="998"/>
      <c r="DK34" s="999"/>
      <c r="DL34" s="997"/>
      <c r="DM34" s="998"/>
      <c r="DN34" s="998"/>
      <c r="DO34" s="998"/>
      <c r="DP34" s="999"/>
      <c r="DQ34" s="997"/>
      <c r="DR34" s="998"/>
      <c r="DS34" s="998"/>
      <c r="DT34" s="998"/>
      <c r="DU34" s="999"/>
      <c r="DV34" s="1000"/>
      <c r="DW34" s="1001"/>
      <c r="DX34" s="1001"/>
      <c r="DY34" s="1001"/>
      <c r="DZ34" s="1002"/>
      <c r="EA34" s="230"/>
    </row>
    <row r="35" spans="1:131" ht="26.25" customHeight="1" x14ac:dyDescent="0.15">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1000"/>
      <c r="BT35" s="1001"/>
      <c r="BU35" s="1001"/>
      <c r="BV35" s="1001"/>
      <c r="BW35" s="1001"/>
      <c r="BX35" s="1001"/>
      <c r="BY35" s="1001"/>
      <c r="BZ35" s="1001"/>
      <c r="CA35" s="1001"/>
      <c r="CB35" s="1001"/>
      <c r="CC35" s="1001"/>
      <c r="CD35" s="1001"/>
      <c r="CE35" s="1001"/>
      <c r="CF35" s="1001"/>
      <c r="CG35" s="1016"/>
      <c r="CH35" s="997"/>
      <c r="CI35" s="998"/>
      <c r="CJ35" s="998"/>
      <c r="CK35" s="998"/>
      <c r="CL35" s="999"/>
      <c r="CM35" s="997"/>
      <c r="CN35" s="998"/>
      <c r="CO35" s="998"/>
      <c r="CP35" s="998"/>
      <c r="CQ35" s="999"/>
      <c r="CR35" s="997"/>
      <c r="CS35" s="998"/>
      <c r="CT35" s="998"/>
      <c r="CU35" s="998"/>
      <c r="CV35" s="999"/>
      <c r="CW35" s="997"/>
      <c r="CX35" s="998"/>
      <c r="CY35" s="998"/>
      <c r="CZ35" s="998"/>
      <c r="DA35" s="999"/>
      <c r="DB35" s="997"/>
      <c r="DC35" s="998"/>
      <c r="DD35" s="998"/>
      <c r="DE35" s="998"/>
      <c r="DF35" s="999"/>
      <c r="DG35" s="997"/>
      <c r="DH35" s="998"/>
      <c r="DI35" s="998"/>
      <c r="DJ35" s="998"/>
      <c r="DK35" s="999"/>
      <c r="DL35" s="997"/>
      <c r="DM35" s="998"/>
      <c r="DN35" s="998"/>
      <c r="DO35" s="998"/>
      <c r="DP35" s="999"/>
      <c r="DQ35" s="997"/>
      <c r="DR35" s="998"/>
      <c r="DS35" s="998"/>
      <c r="DT35" s="998"/>
      <c r="DU35" s="999"/>
      <c r="DV35" s="1000"/>
      <c r="DW35" s="1001"/>
      <c r="DX35" s="1001"/>
      <c r="DY35" s="1001"/>
      <c r="DZ35" s="1002"/>
      <c r="EA35" s="230"/>
    </row>
    <row r="36" spans="1:131" ht="26.25" customHeight="1" x14ac:dyDescent="0.15">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1000"/>
      <c r="BT36" s="1001"/>
      <c r="BU36" s="1001"/>
      <c r="BV36" s="1001"/>
      <c r="BW36" s="1001"/>
      <c r="BX36" s="1001"/>
      <c r="BY36" s="1001"/>
      <c r="BZ36" s="1001"/>
      <c r="CA36" s="1001"/>
      <c r="CB36" s="1001"/>
      <c r="CC36" s="1001"/>
      <c r="CD36" s="1001"/>
      <c r="CE36" s="1001"/>
      <c r="CF36" s="1001"/>
      <c r="CG36" s="1016"/>
      <c r="CH36" s="997"/>
      <c r="CI36" s="998"/>
      <c r="CJ36" s="998"/>
      <c r="CK36" s="998"/>
      <c r="CL36" s="999"/>
      <c r="CM36" s="997"/>
      <c r="CN36" s="998"/>
      <c r="CO36" s="998"/>
      <c r="CP36" s="998"/>
      <c r="CQ36" s="999"/>
      <c r="CR36" s="997"/>
      <c r="CS36" s="998"/>
      <c r="CT36" s="998"/>
      <c r="CU36" s="998"/>
      <c r="CV36" s="999"/>
      <c r="CW36" s="997"/>
      <c r="CX36" s="998"/>
      <c r="CY36" s="998"/>
      <c r="CZ36" s="998"/>
      <c r="DA36" s="999"/>
      <c r="DB36" s="997"/>
      <c r="DC36" s="998"/>
      <c r="DD36" s="998"/>
      <c r="DE36" s="998"/>
      <c r="DF36" s="999"/>
      <c r="DG36" s="997"/>
      <c r="DH36" s="998"/>
      <c r="DI36" s="998"/>
      <c r="DJ36" s="998"/>
      <c r="DK36" s="999"/>
      <c r="DL36" s="997"/>
      <c r="DM36" s="998"/>
      <c r="DN36" s="998"/>
      <c r="DO36" s="998"/>
      <c r="DP36" s="999"/>
      <c r="DQ36" s="997"/>
      <c r="DR36" s="998"/>
      <c r="DS36" s="998"/>
      <c r="DT36" s="998"/>
      <c r="DU36" s="999"/>
      <c r="DV36" s="1000"/>
      <c r="DW36" s="1001"/>
      <c r="DX36" s="1001"/>
      <c r="DY36" s="1001"/>
      <c r="DZ36" s="1002"/>
      <c r="EA36" s="230"/>
    </row>
    <row r="37" spans="1:131" ht="26.25" customHeight="1" x14ac:dyDescent="0.15">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1000"/>
      <c r="BT37" s="1001"/>
      <c r="BU37" s="1001"/>
      <c r="BV37" s="1001"/>
      <c r="BW37" s="1001"/>
      <c r="BX37" s="1001"/>
      <c r="BY37" s="1001"/>
      <c r="BZ37" s="1001"/>
      <c r="CA37" s="1001"/>
      <c r="CB37" s="1001"/>
      <c r="CC37" s="1001"/>
      <c r="CD37" s="1001"/>
      <c r="CE37" s="1001"/>
      <c r="CF37" s="1001"/>
      <c r="CG37" s="1016"/>
      <c r="CH37" s="997"/>
      <c r="CI37" s="998"/>
      <c r="CJ37" s="998"/>
      <c r="CK37" s="998"/>
      <c r="CL37" s="999"/>
      <c r="CM37" s="997"/>
      <c r="CN37" s="998"/>
      <c r="CO37" s="998"/>
      <c r="CP37" s="998"/>
      <c r="CQ37" s="999"/>
      <c r="CR37" s="997"/>
      <c r="CS37" s="998"/>
      <c r="CT37" s="998"/>
      <c r="CU37" s="998"/>
      <c r="CV37" s="999"/>
      <c r="CW37" s="997"/>
      <c r="CX37" s="998"/>
      <c r="CY37" s="998"/>
      <c r="CZ37" s="998"/>
      <c r="DA37" s="999"/>
      <c r="DB37" s="997"/>
      <c r="DC37" s="998"/>
      <c r="DD37" s="998"/>
      <c r="DE37" s="998"/>
      <c r="DF37" s="999"/>
      <c r="DG37" s="997"/>
      <c r="DH37" s="998"/>
      <c r="DI37" s="998"/>
      <c r="DJ37" s="998"/>
      <c r="DK37" s="999"/>
      <c r="DL37" s="997"/>
      <c r="DM37" s="998"/>
      <c r="DN37" s="998"/>
      <c r="DO37" s="998"/>
      <c r="DP37" s="999"/>
      <c r="DQ37" s="997"/>
      <c r="DR37" s="998"/>
      <c r="DS37" s="998"/>
      <c r="DT37" s="998"/>
      <c r="DU37" s="999"/>
      <c r="DV37" s="1000"/>
      <c r="DW37" s="1001"/>
      <c r="DX37" s="1001"/>
      <c r="DY37" s="1001"/>
      <c r="DZ37" s="1002"/>
      <c r="EA37" s="230"/>
    </row>
    <row r="38" spans="1:131" ht="26.25" customHeight="1" x14ac:dyDescent="0.15">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1000"/>
      <c r="BT38" s="1001"/>
      <c r="BU38" s="1001"/>
      <c r="BV38" s="1001"/>
      <c r="BW38" s="1001"/>
      <c r="BX38" s="1001"/>
      <c r="BY38" s="1001"/>
      <c r="BZ38" s="1001"/>
      <c r="CA38" s="1001"/>
      <c r="CB38" s="1001"/>
      <c r="CC38" s="1001"/>
      <c r="CD38" s="1001"/>
      <c r="CE38" s="1001"/>
      <c r="CF38" s="1001"/>
      <c r="CG38" s="1016"/>
      <c r="CH38" s="997"/>
      <c r="CI38" s="998"/>
      <c r="CJ38" s="998"/>
      <c r="CK38" s="998"/>
      <c r="CL38" s="999"/>
      <c r="CM38" s="997"/>
      <c r="CN38" s="998"/>
      <c r="CO38" s="998"/>
      <c r="CP38" s="998"/>
      <c r="CQ38" s="999"/>
      <c r="CR38" s="997"/>
      <c r="CS38" s="998"/>
      <c r="CT38" s="998"/>
      <c r="CU38" s="998"/>
      <c r="CV38" s="999"/>
      <c r="CW38" s="997"/>
      <c r="CX38" s="998"/>
      <c r="CY38" s="998"/>
      <c r="CZ38" s="998"/>
      <c r="DA38" s="999"/>
      <c r="DB38" s="997"/>
      <c r="DC38" s="998"/>
      <c r="DD38" s="998"/>
      <c r="DE38" s="998"/>
      <c r="DF38" s="999"/>
      <c r="DG38" s="997"/>
      <c r="DH38" s="998"/>
      <c r="DI38" s="998"/>
      <c r="DJ38" s="998"/>
      <c r="DK38" s="999"/>
      <c r="DL38" s="997"/>
      <c r="DM38" s="998"/>
      <c r="DN38" s="998"/>
      <c r="DO38" s="998"/>
      <c r="DP38" s="999"/>
      <c r="DQ38" s="997"/>
      <c r="DR38" s="998"/>
      <c r="DS38" s="998"/>
      <c r="DT38" s="998"/>
      <c r="DU38" s="999"/>
      <c r="DV38" s="1000"/>
      <c r="DW38" s="1001"/>
      <c r="DX38" s="1001"/>
      <c r="DY38" s="1001"/>
      <c r="DZ38" s="1002"/>
      <c r="EA38" s="230"/>
    </row>
    <row r="39" spans="1:131" ht="26.25" customHeight="1" x14ac:dyDescent="0.15">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1000"/>
      <c r="BT39" s="1001"/>
      <c r="BU39" s="1001"/>
      <c r="BV39" s="1001"/>
      <c r="BW39" s="1001"/>
      <c r="BX39" s="1001"/>
      <c r="BY39" s="1001"/>
      <c r="BZ39" s="1001"/>
      <c r="CA39" s="1001"/>
      <c r="CB39" s="1001"/>
      <c r="CC39" s="1001"/>
      <c r="CD39" s="1001"/>
      <c r="CE39" s="1001"/>
      <c r="CF39" s="1001"/>
      <c r="CG39" s="1016"/>
      <c r="CH39" s="997"/>
      <c r="CI39" s="998"/>
      <c r="CJ39" s="998"/>
      <c r="CK39" s="998"/>
      <c r="CL39" s="999"/>
      <c r="CM39" s="997"/>
      <c r="CN39" s="998"/>
      <c r="CO39" s="998"/>
      <c r="CP39" s="998"/>
      <c r="CQ39" s="999"/>
      <c r="CR39" s="997"/>
      <c r="CS39" s="998"/>
      <c r="CT39" s="998"/>
      <c r="CU39" s="998"/>
      <c r="CV39" s="999"/>
      <c r="CW39" s="997"/>
      <c r="CX39" s="998"/>
      <c r="CY39" s="998"/>
      <c r="CZ39" s="998"/>
      <c r="DA39" s="999"/>
      <c r="DB39" s="997"/>
      <c r="DC39" s="998"/>
      <c r="DD39" s="998"/>
      <c r="DE39" s="998"/>
      <c r="DF39" s="999"/>
      <c r="DG39" s="997"/>
      <c r="DH39" s="998"/>
      <c r="DI39" s="998"/>
      <c r="DJ39" s="998"/>
      <c r="DK39" s="999"/>
      <c r="DL39" s="997"/>
      <c r="DM39" s="998"/>
      <c r="DN39" s="998"/>
      <c r="DO39" s="998"/>
      <c r="DP39" s="999"/>
      <c r="DQ39" s="997"/>
      <c r="DR39" s="998"/>
      <c r="DS39" s="998"/>
      <c r="DT39" s="998"/>
      <c r="DU39" s="999"/>
      <c r="DV39" s="1000"/>
      <c r="DW39" s="1001"/>
      <c r="DX39" s="1001"/>
      <c r="DY39" s="1001"/>
      <c r="DZ39" s="1002"/>
      <c r="EA39" s="230"/>
    </row>
    <row r="40" spans="1:131" ht="26.25" customHeight="1" x14ac:dyDescent="0.15">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1000"/>
      <c r="BT40" s="1001"/>
      <c r="BU40" s="1001"/>
      <c r="BV40" s="1001"/>
      <c r="BW40" s="1001"/>
      <c r="BX40" s="1001"/>
      <c r="BY40" s="1001"/>
      <c r="BZ40" s="1001"/>
      <c r="CA40" s="1001"/>
      <c r="CB40" s="1001"/>
      <c r="CC40" s="1001"/>
      <c r="CD40" s="1001"/>
      <c r="CE40" s="1001"/>
      <c r="CF40" s="1001"/>
      <c r="CG40" s="1016"/>
      <c r="CH40" s="997"/>
      <c r="CI40" s="998"/>
      <c r="CJ40" s="998"/>
      <c r="CK40" s="998"/>
      <c r="CL40" s="999"/>
      <c r="CM40" s="997"/>
      <c r="CN40" s="998"/>
      <c r="CO40" s="998"/>
      <c r="CP40" s="998"/>
      <c r="CQ40" s="999"/>
      <c r="CR40" s="997"/>
      <c r="CS40" s="998"/>
      <c r="CT40" s="998"/>
      <c r="CU40" s="998"/>
      <c r="CV40" s="999"/>
      <c r="CW40" s="997"/>
      <c r="CX40" s="998"/>
      <c r="CY40" s="998"/>
      <c r="CZ40" s="998"/>
      <c r="DA40" s="999"/>
      <c r="DB40" s="997"/>
      <c r="DC40" s="998"/>
      <c r="DD40" s="998"/>
      <c r="DE40" s="998"/>
      <c r="DF40" s="999"/>
      <c r="DG40" s="997"/>
      <c r="DH40" s="998"/>
      <c r="DI40" s="998"/>
      <c r="DJ40" s="998"/>
      <c r="DK40" s="999"/>
      <c r="DL40" s="997"/>
      <c r="DM40" s="998"/>
      <c r="DN40" s="998"/>
      <c r="DO40" s="998"/>
      <c r="DP40" s="999"/>
      <c r="DQ40" s="997"/>
      <c r="DR40" s="998"/>
      <c r="DS40" s="998"/>
      <c r="DT40" s="998"/>
      <c r="DU40" s="999"/>
      <c r="DV40" s="1000"/>
      <c r="DW40" s="1001"/>
      <c r="DX40" s="1001"/>
      <c r="DY40" s="1001"/>
      <c r="DZ40" s="1002"/>
      <c r="EA40" s="230"/>
    </row>
    <row r="41" spans="1:131" ht="26.25" customHeight="1" x14ac:dyDescent="0.15">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1000"/>
      <c r="BT41" s="1001"/>
      <c r="BU41" s="1001"/>
      <c r="BV41" s="1001"/>
      <c r="BW41" s="1001"/>
      <c r="BX41" s="1001"/>
      <c r="BY41" s="1001"/>
      <c r="BZ41" s="1001"/>
      <c r="CA41" s="1001"/>
      <c r="CB41" s="1001"/>
      <c r="CC41" s="1001"/>
      <c r="CD41" s="1001"/>
      <c r="CE41" s="1001"/>
      <c r="CF41" s="1001"/>
      <c r="CG41" s="1016"/>
      <c r="CH41" s="997"/>
      <c r="CI41" s="998"/>
      <c r="CJ41" s="998"/>
      <c r="CK41" s="998"/>
      <c r="CL41" s="999"/>
      <c r="CM41" s="997"/>
      <c r="CN41" s="998"/>
      <c r="CO41" s="998"/>
      <c r="CP41" s="998"/>
      <c r="CQ41" s="999"/>
      <c r="CR41" s="997"/>
      <c r="CS41" s="998"/>
      <c r="CT41" s="998"/>
      <c r="CU41" s="998"/>
      <c r="CV41" s="999"/>
      <c r="CW41" s="997"/>
      <c r="CX41" s="998"/>
      <c r="CY41" s="998"/>
      <c r="CZ41" s="998"/>
      <c r="DA41" s="999"/>
      <c r="DB41" s="997"/>
      <c r="DC41" s="998"/>
      <c r="DD41" s="998"/>
      <c r="DE41" s="998"/>
      <c r="DF41" s="999"/>
      <c r="DG41" s="997"/>
      <c r="DH41" s="998"/>
      <c r="DI41" s="998"/>
      <c r="DJ41" s="998"/>
      <c r="DK41" s="999"/>
      <c r="DL41" s="997"/>
      <c r="DM41" s="998"/>
      <c r="DN41" s="998"/>
      <c r="DO41" s="998"/>
      <c r="DP41" s="999"/>
      <c r="DQ41" s="997"/>
      <c r="DR41" s="998"/>
      <c r="DS41" s="998"/>
      <c r="DT41" s="998"/>
      <c r="DU41" s="999"/>
      <c r="DV41" s="1000"/>
      <c r="DW41" s="1001"/>
      <c r="DX41" s="1001"/>
      <c r="DY41" s="1001"/>
      <c r="DZ41" s="1002"/>
      <c r="EA41" s="230"/>
    </row>
    <row r="42" spans="1:131" ht="26.25" customHeight="1" x14ac:dyDescent="0.15">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1000"/>
      <c r="BT42" s="1001"/>
      <c r="BU42" s="1001"/>
      <c r="BV42" s="1001"/>
      <c r="BW42" s="1001"/>
      <c r="BX42" s="1001"/>
      <c r="BY42" s="1001"/>
      <c r="BZ42" s="1001"/>
      <c r="CA42" s="1001"/>
      <c r="CB42" s="1001"/>
      <c r="CC42" s="1001"/>
      <c r="CD42" s="1001"/>
      <c r="CE42" s="1001"/>
      <c r="CF42" s="1001"/>
      <c r="CG42" s="1016"/>
      <c r="CH42" s="997"/>
      <c r="CI42" s="998"/>
      <c r="CJ42" s="998"/>
      <c r="CK42" s="998"/>
      <c r="CL42" s="999"/>
      <c r="CM42" s="997"/>
      <c r="CN42" s="998"/>
      <c r="CO42" s="998"/>
      <c r="CP42" s="998"/>
      <c r="CQ42" s="999"/>
      <c r="CR42" s="997"/>
      <c r="CS42" s="998"/>
      <c r="CT42" s="998"/>
      <c r="CU42" s="998"/>
      <c r="CV42" s="999"/>
      <c r="CW42" s="997"/>
      <c r="CX42" s="998"/>
      <c r="CY42" s="998"/>
      <c r="CZ42" s="998"/>
      <c r="DA42" s="999"/>
      <c r="DB42" s="997"/>
      <c r="DC42" s="998"/>
      <c r="DD42" s="998"/>
      <c r="DE42" s="998"/>
      <c r="DF42" s="999"/>
      <c r="DG42" s="997"/>
      <c r="DH42" s="998"/>
      <c r="DI42" s="998"/>
      <c r="DJ42" s="998"/>
      <c r="DK42" s="999"/>
      <c r="DL42" s="997"/>
      <c r="DM42" s="998"/>
      <c r="DN42" s="998"/>
      <c r="DO42" s="998"/>
      <c r="DP42" s="999"/>
      <c r="DQ42" s="997"/>
      <c r="DR42" s="998"/>
      <c r="DS42" s="998"/>
      <c r="DT42" s="998"/>
      <c r="DU42" s="999"/>
      <c r="DV42" s="1000"/>
      <c r="DW42" s="1001"/>
      <c r="DX42" s="1001"/>
      <c r="DY42" s="1001"/>
      <c r="DZ42" s="1002"/>
      <c r="EA42" s="230"/>
    </row>
    <row r="43" spans="1:131" ht="26.25" customHeight="1" x14ac:dyDescent="0.15">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1000"/>
      <c r="BT43" s="1001"/>
      <c r="BU43" s="1001"/>
      <c r="BV43" s="1001"/>
      <c r="BW43" s="1001"/>
      <c r="BX43" s="1001"/>
      <c r="BY43" s="1001"/>
      <c r="BZ43" s="1001"/>
      <c r="CA43" s="1001"/>
      <c r="CB43" s="1001"/>
      <c r="CC43" s="1001"/>
      <c r="CD43" s="1001"/>
      <c r="CE43" s="1001"/>
      <c r="CF43" s="1001"/>
      <c r="CG43" s="1016"/>
      <c r="CH43" s="997"/>
      <c r="CI43" s="998"/>
      <c r="CJ43" s="998"/>
      <c r="CK43" s="998"/>
      <c r="CL43" s="999"/>
      <c r="CM43" s="997"/>
      <c r="CN43" s="998"/>
      <c r="CO43" s="998"/>
      <c r="CP43" s="998"/>
      <c r="CQ43" s="999"/>
      <c r="CR43" s="997"/>
      <c r="CS43" s="998"/>
      <c r="CT43" s="998"/>
      <c r="CU43" s="998"/>
      <c r="CV43" s="999"/>
      <c r="CW43" s="997"/>
      <c r="CX43" s="998"/>
      <c r="CY43" s="998"/>
      <c r="CZ43" s="998"/>
      <c r="DA43" s="999"/>
      <c r="DB43" s="997"/>
      <c r="DC43" s="998"/>
      <c r="DD43" s="998"/>
      <c r="DE43" s="998"/>
      <c r="DF43" s="999"/>
      <c r="DG43" s="997"/>
      <c r="DH43" s="998"/>
      <c r="DI43" s="998"/>
      <c r="DJ43" s="998"/>
      <c r="DK43" s="999"/>
      <c r="DL43" s="997"/>
      <c r="DM43" s="998"/>
      <c r="DN43" s="998"/>
      <c r="DO43" s="998"/>
      <c r="DP43" s="999"/>
      <c r="DQ43" s="997"/>
      <c r="DR43" s="998"/>
      <c r="DS43" s="998"/>
      <c r="DT43" s="998"/>
      <c r="DU43" s="999"/>
      <c r="DV43" s="1000"/>
      <c r="DW43" s="1001"/>
      <c r="DX43" s="1001"/>
      <c r="DY43" s="1001"/>
      <c r="DZ43" s="1002"/>
      <c r="EA43" s="230"/>
    </row>
    <row r="44" spans="1:131" ht="26.25" customHeight="1" x14ac:dyDescent="0.15">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1000"/>
      <c r="BT44" s="1001"/>
      <c r="BU44" s="1001"/>
      <c r="BV44" s="1001"/>
      <c r="BW44" s="1001"/>
      <c r="BX44" s="1001"/>
      <c r="BY44" s="1001"/>
      <c r="BZ44" s="1001"/>
      <c r="CA44" s="1001"/>
      <c r="CB44" s="1001"/>
      <c r="CC44" s="1001"/>
      <c r="CD44" s="1001"/>
      <c r="CE44" s="1001"/>
      <c r="CF44" s="1001"/>
      <c r="CG44" s="1016"/>
      <c r="CH44" s="997"/>
      <c r="CI44" s="998"/>
      <c r="CJ44" s="998"/>
      <c r="CK44" s="998"/>
      <c r="CL44" s="999"/>
      <c r="CM44" s="997"/>
      <c r="CN44" s="998"/>
      <c r="CO44" s="998"/>
      <c r="CP44" s="998"/>
      <c r="CQ44" s="999"/>
      <c r="CR44" s="997"/>
      <c r="CS44" s="998"/>
      <c r="CT44" s="998"/>
      <c r="CU44" s="998"/>
      <c r="CV44" s="999"/>
      <c r="CW44" s="997"/>
      <c r="CX44" s="998"/>
      <c r="CY44" s="998"/>
      <c r="CZ44" s="998"/>
      <c r="DA44" s="999"/>
      <c r="DB44" s="997"/>
      <c r="DC44" s="998"/>
      <c r="DD44" s="998"/>
      <c r="DE44" s="998"/>
      <c r="DF44" s="999"/>
      <c r="DG44" s="997"/>
      <c r="DH44" s="998"/>
      <c r="DI44" s="998"/>
      <c r="DJ44" s="998"/>
      <c r="DK44" s="999"/>
      <c r="DL44" s="997"/>
      <c r="DM44" s="998"/>
      <c r="DN44" s="998"/>
      <c r="DO44" s="998"/>
      <c r="DP44" s="999"/>
      <c r="DQ44" s="997"/>
      <c r="DR44" s="998"/>
      <c r="DS44" s="998"/>
      <c r="DT44" s="998"/>
      <c r="DU44" s="999"/>
      <c r="DV44" s="1000"/>
      <c r="DW44" s="1001"/>
      <c r="DX44" s="1001"/>
      <c r="DY44" s="1001"/>
      <c r="DZ44" s="1002"/>
      <c r="EA44" s="230"/>
    </row>
    <row r="45" spans="1:131" ht="26.25" customHeight="1" x14ac:dyDescent="0.15">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1000"/>
      <c r="BT45" s="1001"/>
      <c r="BU45" s="1001"/>
      <c r="BV45" s="1001"/>
      <c r="BW45" s="1001"/>
      <c r="BX45" s="1001"/>
      <c r="BY45" s="1001"/>
      <c r="BZ45" s="1001"/>
      <c r="CA45" s="1001"/>
      <c r="CB45" s="1001"/>
      <c r="CC45" s="1001"/>
      <c r="CD45" s="1001"/>
      <c r="CE45" s="1001"/>
      <c r="CF45" s="1001"/>
      <c r="CG45" s="1016"/>
      <c r="CH45" s="997"/>
      <c r="CI45" s="998"/>
      <c r="CJ45" s="998"/>
      <c r="CK45" s="998"/>
      <c r="CL45" s="999"/>
      <c r="CM45" s="997"/>
      <c r="CN45" s="998"/>
      <c r="CO45" s="998"/>
      <c r="CP45" s="998"/>
      <c r="CQ45" s="999"/>
      <c r="CR45" s="997"/>
      <c r="CS45" s="998"/>
      <c r="CT45" s="998"/>
      <c r="CU45" s="998"/>
      <c r="CV45" s="999"/>
      <c r="CW45" s="997"/>
      <c r="CX45" s="998"/>
      <c r="CY45" s="998"/>
      <c r="CZ45" s="998"/>
      <c r="DA45" s="999"/>
      <c r="DB45" s="997"/>
      <c r="DC45" s="998"/>
      <c r="DD45" s="998"/>
      <c r="DE45" s="998"/>
      <c r="DF45" s="999"/>
      <c r="DG45" s="997"/>
      <c r="DH45" s="998"/>
      <c r="DI45" s="998"/>
      <c r="DJ45" s="998"/>
      <c r="DK45" s="999"/>
      <c r="DL45" s="997"/>
      <c r="DM45" s="998"/>
      <c r="DN45" s="998"/>
      <c r="DO45" s="998"/>
      <c r="DP45" s="999"/>
      <c r="DQ45" s="997"/>
      <c r="DR45" s="998"/>
      <c r="DS45" s="998"/>
      <c r="DT45" s="998"/>
      <c r="DU45" s="999"/>
      <c r="DV45" s="1000"/>
      <c r="DW45" s="1001"/>
      <c r="DX45" s="1001"/>
      <c r="DY45" s="1001"/>
      <c r="DZ45" s="1002"/>
      <c r="EA45" s="230"/>
    </row>
    <row r="46" spans="1:131" ht="26.25" customHeight="1" x14ac:dyDescent="0.15">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1000"/>
      <c r="BT46" s="1001"/>
      <c r="BU46" s="1001"/>
      <c r="BV46" s="1001"/>
      <c r="BW46" s="1001"/>
      <c r="BX46" s="1001"/>
      <c r="BY46" s="1001"/>
      <c r="BZ46" s="1001"/>
      <c r="CA46" s="1001"/>
      <c r="CB46" s="1001"/>
      <c r="CC46" s="1001"/>
      <c r="CD46" s="1001"/>
      <c r="CE46" s="1001"/>
      <c r="CF46" s="1001"/>
      <c r="CG46" s="1016"/>
      <c r="CH46" s="997"/>
      <c r="CI46" s="998"/>
      <c r="CJ46" s="998"/>
      <c r="CK46" s="998"/>
      <c r="CL46" s="999"/>
      <c r="CM46" s="997"/>
      <c r="CN46" s="998"/>
      <c r="CO46" s="998"/>
      <c r="CP46" s="998"/>
      <c r="CQ46" s="999"/>
      <c r="CR46" s="997"/>
      <c r="CS46" s="998"/>
      <c r="CT46" s="998"/>
      <c r="CU46" s="998"/>
      <c r="CV46" s="999"/>
      <c r="CW46" s="997"/>
      <c r="CX46" s="998"/>
      <c r="CY46" s="998"/>
      <c r="CZ46" s="998"/>
      <c r="DA46" s="999"/>
      <c r="DB46" s="997"/>
      <c r="DC46" s="998"/>
      <c r="DD46" s="998"/>
      <c r="DE46" s="998"/>
      <c r="DF46" s="999"/>
      <c r="DG46" s="997"/>
      <c r="DH46" s="998"/>
      <c r="DI46" s="998"/>
      <c r="DJ46" s="998"/>
      <c r="DK46" s="999"/>
      <c r="DL46" s="997"/>
      <c r="DM46" s="998"/>
      <c r="DN46" s="998"/>
      <c r="DO46" s="998"/>
      <c r="DP46" s="999"/>
      <c r="DQ46" s="997"/>
      <c r="DR46" s="998"/>
      <c r="DS46" s="998"/>
      <c r="DT46" s="998"/>
      <c r="DU46" s="999"/>
      <c r="DV46" s="1000"/>
      <c r="DW46" s="1001"/>
      <c r="DX46" s="1001"/>
      <c r="DY46" s="1001"/>
      <c r="DZ46" s="1002"/>
      <c r="EA46" s="230"/>
    </row>
    <row r="47" spans="1:131" ht="26.25" customHeight="1" x14ac:dyDescent="0.15">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1000"/>
      <c r="BT47" s="1001"/>
      <c r="BU47" s="1001"/>
      <c r="BV47" s="1001"/>
      <c r="BW47" s="1001"/>
      <c r="BX47" s="1001"/>
      <c r="BY47" s="1001"/>
      <c r="BZ47" s="1001"/>
      <c r="CA47" s="1001"/>
      <c r="CB47" s="1001"/>
      <c r="CC47" s="1001"/>
      <c r="CD47" s="1001"/>
      <c r="CE47" s="1001"/>
      <c r="CF47" s="1001"/>
      <c r="CG47" s="1016"/>
      <c r="CH47" s="997"/>
      <c r="CI47" s="998"/>
      <c r="CJ47" s="998"/>
      <c r="CK47" s="998"/>
      <c r="CL47" s="999"/>
      <c r="CM47" s="997"/>
      <c r="CN47" s="998"/>
      <c r="CO47" s="998"/>
      <c r="CP47" s="998"/>
      <c r="CQ47" s="999"/>
      <c r="CR47" s="997"/>
      <c r="CS47" s="998"/>
      <c r="CT47" s="998"/>
      <c r="CU47" s="998"/>
      <c r="CV47" s="999"/>
      <c r="CW47" s="997"/>
      <c r="CX47" s="998"/>
      <c r="CY47" s="998"/>
      <c r="CZ47" s="998"/>
      <c r="DA47" s="999"/>
      <c r="DB47" s="997"/>
      <c r="DC47" s="998"/>
      <c r="DD47" s="998"/>
      <c r="DE47" s="998"/>
      <c r="DF47" s="999"/>
      <c r="DG47" s="997"/>
      <c r="DH47" s="998"/>
      <c r="DI47" s="998"/>
      <c r="DJ47" s="998"/>
      <c r="DK47" s="999"/>
      <c r="DL47" s="997"/>
      <c r="DM47" s="998"/>
      <c r="DN47" s="998"/>
      <c r="DO47" s="998"/>
      <c r="DP47" s="999"/>
      <c r="DQ47" s="997"/>
      <c r="DR47" s="998"/>
      <c r="DS47" s="998"/>
      <c r="DT47" s="998"/>
      <c r="DU47" s="999"/>
      <c r="DV47" s="1000"/>
      <c r="DW47" s="1001"/>
      <c r="DX47" s="1001"/>
      <c r="DY47" s="1001"/>
      <c r="DZ47" s="1002"/>
      <c r="EA47" s="230"/>
    </row>
    <row r="48" spans="1:131" ht="26.25" customHeight="1" x14ac:dyDescent="0.15">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1000"/>
      <c r="BT48" s="1001"/>
      <c r="BU48" s="1001"/>
      <c r="BV48" s="1001"/>
      <c r="BW48" s="1001"/>
      <c r="BX48" s="1001"/>
      <c r="BY48" s="1001"/>
      <c r="BZ48" s="1001"/>
      <c r="CA48" s="1001"/>
      <c r="CB48" s="1001"/>
      <c r="CC48" s="1001"/>
      <c r="CD48" s="1001"/>
      <c r="CE48" s="1001"/>
      <c r="CF48" s="1001"/>
      <c r="CG48" s="1016"/>
      <c r="CH48" s="997"/>
      <c r="CI48" s="998"/>
      <c r="CJ48" s="998"/>
      <c r="CK48" s="998"/>
      <c r="CL48" s="999"/>
      <c r="CM48" s="997"/>
      <c r="CN48" s="998"/>
      <c r="CO48" s="998"/>
      <c r="CP48" s="998"/>
      <c r="CQ48" s="999"/>
      <c r="CR48" s="997"/>
      <c r="CS48" s="998"/>
      <c r="CT48" s="998"/>
      <c r="CU48" s="998"/>
      <c r="CV48" s="999"/>
      <c r="CW48" s="997"/>
      <c r="CX48" s="998"/>
      <c r="CY48" s="998"/>
      <c r="CZ48" s="998"/>
      <c r="DA48" s="999"/>
      <c r="DB48" s="997"/>
      <c r="DC48" s="998"/>
      <c r="DD48" s="998"/>
      <c r="DE48" s="998"/>
      <c r="DF48" s="999"/>
      <c r="DG48" s="997"/>
      <c r="DH48" s="998"/>
      <c r="DI48" s="998"/>
      <c r="DJ48" s="998"/>
      <c r="DK48" s="999"/>
      <c r="DL48" s="997"/>
      <c r="DM48" s="998"/>
      <c r="DN48" s="998"/>
      <c r="DO48" s="998"/>
      <c r="DP48" s="999"/>
      <c r="DQ48" s="997"/>
      <c r="DR48" s="998"/>
      <c r="DS48" s="998"/>
      <c r="DT48" s="998"/>
      <c r="DU48" s="999"/>
      <c r="DV48" s="1000"/>
      <c r="DW48" s="1001"/>
      <c r="DX48" s="1001"/>
      <c r="DY48" s="1001"/>
      <c r="DZ48" s="1002"/>
      <c r="EA48" s="230"/>
    </row>
    <row r="49" spans="1:131" ht="26.25" customHeight="1" x14ac:dyDescent="0.15">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1000"/>
      <c r="BT49" s="1001"/>
      <c r="BU49" s="1001"/>
      <c r="BV49" s="1001"/>
      <c r="BW49" s="1001"/>
      <c r="BX49" s="1001"/>
      <c r="BY49" s="1001"/>
      <c r="BZ49" s="1001"/>
      <c r="CA49" s="1001"/>
      <c r="CB49" s="1001"/>
      <c r="CC49" s="1001"/>
      <c r="CD49" s="1001"/>
      <c r="CE49" s="1001"/>
      <c r="CF49" s="1001"/>
      <c r="CG49" s="1016"/>
      <c r="CH49" s="997"/>
      <c r="CI49" s="998"/>
      <c r="CJ49" s="998"/>
      <c r="CK49" s="998"/>
      <c r="CL49" s="999"/>
      <c r="CM49" s="997"/>
      <c r="CN49" s="998"/>
      <c r="CO49" s="998"/>
      <c r="CP49" s="998"/>
      <c r="CQ49" s="999"/>
      <c r="CR49" s="997"/>
      <c r="CS49" s="998"/>
      <c r="CT49" s="998"/>
      <c r="CU49" s="998"/>
      <c r="CV49" s="999"/>
      <c r="CW49" s="997"/>
      <c r="CX49" s="998"/>
      <c r="CY49" s="998"/>
      <c r="CZ49" s="998"/>
      <c r="DA49" s="999"/>
      <c r="DB49" s="997"/>
      <c r="DC49" s="998"/>
      <c r="DD49" s="998"/>
      <c r="DE49" s="998"/>
      <c r="DF49" s="999"/>
      <c r="DG49" s="997"/>
      <c r="DH49" s="998"/>
      <c r="DI49" s="998"/>
      <c r="DJ49" s="998"/>
      <c r="DK49" s="999"/>
      <c r="DL49" s="997"/>
      <c r="DM49" s="998"/>
      <c r="DN49" s="998"/>
      <c r="DO49" s="998"/>
      <c r="DP49" s="999"/>
      <c r="DQ49" s="997"/>
      <c r="DR49" s="998"/>
      <c r="DS49" s="998"/>
      <c r="DT49" s="998"/>
      <c r="DU49" s="999"/>
      <c r="DV49" s="1000"/>
      <c r="DW49" s="1001"/>
      <c r="DX49" s="1001"/>
      <c r="DY49" s="1001"/>
      <c r="DZ49" s="1002"/>
      <c r="EA49" s="230"/>
    </row>
    <row r="50" spans="1:131" ht="26.25" customHeight="1" x14ac:dyDescent="0.15">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1000"/>
      <c r="BT50" s="1001"/>
      <c r="BU50" s="1001"/>
      <c r="BV50" s="1001"/>
      <c r="BW50" s="1001"/>
      <c r="BX50" s="1001"/>
      <c r="BY50" s="1001"/>
      <c r="BZ50" s="1001"/>
      <c r="CA50" s="1001"/>
      <c r="CB50" s="1001"/>
      <c r="CC50" s="1001"/>
      <c r="CD50" s="1001"/>
      <c r="CE50" s="1001"/>
      <c r="CF50" s="1001"/>
      <c r="CG50" s="1016"/>
      <c r="CH50" s="997"/>
      <c r="CI50" s="998"/>
      <c r="CJ50" s="998"/>
      <c r="CK50" s="998"/>
      <c r="CL50" s="999"/>
      <c r="CM50" s="997"/>
      <c r="CN50" s="998"/>
      <c r="CO50" s="998"/>
      <c r="CP50" s="998"/>
      <c r="CQ50" s="999"/>
      <c r="CR50" s="997"/>
      <c r="CS50" s="998"/>
      <c r="CT50" s="998"/>
      <c r="CU50" s="998"/>
      <c r="CV50" s="999"/>
      <c r="CW50" s="997"/>
      <c r="CX50" s="998"/>
      <c r="CY50" s="998"/>
      <c r="CZ50" s="998"/>
      <c r="DA50" s="999"/>
      <c r="DB50" s="997"/>
      <c r="DC50" s="998"/>
      <c r="DD50" s="998"/>
      <c r="DE50" s="998"/>
      <c r="DF50" s="999"/>
      <c r="DG50" s="997"/>
      <c r="DH50" s="998"/>
      <c r="DI50" s="998"/>
      <c r="DJ50" s="998"/>
      <c r="DK50" s="999"/>
      <c r="DL50" s="997"/>
      <c r="DM50" s="998"/>
      <c r="DN50" s="998"/>
      <c r="DO50" s="998"/>
      <c r="DP50" s="999"/>
      <c r="DQ50" s="997"/>
      <c r="DR50" s="998"/>
      <c r="DS50" s="998"/>
      <c r="DT50" s="998"/>
      <c r="DU50" s="999"/>
      <c r="DV50" s="1000"/>
      <c r="DW50" s="1001"/>
      <c r="DX50" s="1001"/>
      <c r="DY50" s="1001"/>
      <c r="DZ50" s="1002"/>
      <c r="EA50" s="230"/>
    </row>
    <row r="51" spans="1:131" ht="26.25" customHeight="1" x14ac:dyDescent="0.15">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1000"/>
      <c r="BT51" s="1001"/>
      <c r="BU51" s="1001"/>
      <c r="BV51" s="1001"/>
      <c r="BW51" s="1001"/>
      <c r="BX51" s="1001"/>
      <c r="BY51" s="1001"/>
      <c r="BZ51" s="1001"/>
      <c r="CA51" s="1001"/>
      <c r="CB51" s="1001"/>
      <c r="CC51" s="1001"/>
      <c r="CD51" s="1001"/>
      <c r="CE51" s="1001"/>
      <c r="CF51" s="1001"/>
      <c r="CG51" s="1016"/>
      <c r="CH51" s="997"/>
      <c r="CI51" s="998"/>
      <c r="CJ51" s="998"/>
      <c r="CK51" s="998"/>
      <c r="CL51" s="999"/>
      <c r="CM51" s="997"/>
      <c r="CN51" s="998"/>
      <c r="CO51" s="998"/>
      <c r="CP51" s="998"/>
      <c r="CQ51" s="999"/>
      <c r="CR51" s="997"/>
      <c r="CS51" s="998"/>
      <c r="CT51" s="998"/>
      <c r="CU51" s="998"/>
      <c r="CV51" s="999"/>
      <c r="CW51" s="997"/>
      <c r="CX51" s="998"/>
      <c r="CY51" s="998"/>
      <c r="CZ51" s="998"/>
      <c r="DA51" s="999"/>
      <c r="DB51" s="997"/>
      <c r="DC51" s="998"/>
      <c r="DD51" s="998"/>
      <c r="DE51" s="998"/>
      <c r="DF51" s="999"/>
      <c r="DG51" s="997"/>
      <c r="DH51" s="998"/>
      <c r="DI51" s="998"/>
      <c r="DJ51" s="998"/>
      <c r="DK51" s="999"/>
      <c r="DL51" s="997"/>
      <c r="DM51" s="998"/>
      <c r="DN51" s="998"/>
      <c r="DO51" s="998"/>
      <c r="DP51" s="999"/>
      <c r="DQ51" s="997"/>
      <c r="DR51" s="998"/>
      <c r="DS51" s="998"/>
      <c r="DT51" s="998"/>
      <c r="DU51" s="999"/>
      <c r="DV51" s="1000"/>
      <c r="DW51" s="1001"/>
      <c r="DX51" s="1001"/>
      <c r="DY51" s="1001"/>
      <c r="DZ51" s="1002"/>
      <c r="EA51" s="230"/>
    </row>
    <row r="52" spans="1:131" ht="26.25" customHeight="1" x14ac:dyDescent="0.15">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1000"/>
      <c r="BT52" s="1001"/>
      <c r="BU52" s="1001"/>
      <c r="BV52" s="1001"/>
      <c r="BW52" s="1001"/>
      <c r="BX52" s="1001"/>
      <c r="BY52" s="1001"/>
      <c r="BZ52" s="1001"/>
      <c r="CA52" s="1001"/>
      <c r="CB52" s="1001"/>
      <c r="CC52" s="1001"/>
      <c r="CD52" s="1001"/>
      <c r="CE52" s="1001"/>
      <c r="CF52" s="1001"/>
      <c r="CG52" s="1016"/>
      <c r="CH52" s="997"/>
      <c r="CI52" s="998"/>
      <c r="CJ52" s="998"/>
      <c r="CK52" s="998"/>
      <c r="CL52" s="999"/>
      <c r="CM52" s="997"/>
      <c r="CN52" s="998"/>
      <c r="CO52" s="998"/>
      <c r="CP52" s="998"/>
      <c r="CQ52" s="999"/>
      <c r="CR52" s="997"/>
      <c r="CS52" s="998"/>
      <c r="CT52" s="998"/>
      <c r="CU52" s="998"/>
      <c r="CV52" s="999"/>
      <c r="CW52" s="997"/>
      <c r="CX52" s="998"/>
      <c r="CY52" s="998"/>
      <c r="CZ52" s="998"/>
      <c r="DA52" s="999"/>
      <c r="DB52" s="997"/>
      <c r="DC52" s="998"/>
      <c r="DD52" s="998"/>
      <c r="DE52" s="998"/>
      <c r="DF52" s="999"/>
      <c r="DG52" s="997"/>
      <c r="DH52" s="998"/>
      <c r="DI52" s="998"/>
      <c r="DJ52" s="998"/>
      <c r="DK52" s="999"/>
      <c r="DL52" s="997"/>
      <c r="DM52" s="998"/>
      <c r="DN52" s="998"/>
      <c r="DO52" s="998"/>
      <c r="DP52" s="999"/>
      <c r="DQ52" s="997"/>
      <c r="DR52" s="998"/>
      <c r="DS52" s="998"/>
      <c r="DT52" s="998"/>
      <c r="DU52" s="999"/>
      <c r="DV52" s="1000"/>
      <c r="DW52" s="1001"/>
      <c r="DX52" s="1001"/>
      <c r="DY52" s="1001"/>
      <c r="DZ52" s="1002"/>
      <c r="EA52" s="230"/>
    </row>
    <row r="53" spans="1:131" ht="26.25" customHeight="1" x14ac:dyDescent="0.15">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1000"/>
      <c r="BT53" s="1001"/>
      <c r="BU53" s="1001"/>
      <c r="BV53" s="1001"/>
      <c r="BW53" s="1001"/>
      <c r="BX53" s="1001"/>
      <c r="BY53" s="1001"/>
      <c r="BZ53" s="1001"/>
      <c r="CA53" s="1001"/>
      <c r="CB53" s="1001"/>
      <c r="CC53" s="1001"/>
      <c r="CD53" s="1001"/>
      <c r="CE53" s="1001"/>
      <c r="CF53" s="1001"/>
      <c r="CG53" s="1016"/>
      <c r="CH53" s="997"/>
      <c r="CI53" s="998"/>
      <c r="CJ53" s="998"/>
      <c r="CK53" s="998"/>
      <c r="CL53" s="999"/>
      <c r="CM53" s="997"/>
      <c r="CN53" s="998"/>
      <c r="CO53" s="998"/>
      <c r="CP53" s="998"/>
      <c r="CQ53" s="999"/>
      <c r="CR53" s="997"/>
      <c r="CS53" s="998"/>
      <c r="CT53" s="998"/>
      <c r="CU53" s="998"/>
      <c r="CV53" s="999"/>
      <c r="CW53" s="997"/>
      <c r="CX53" s="998"/>
      <c r="CY53" s="998"/>
      <c r="CZ53" s="998"/>
      <c r="DA53" s="999"/>
      <c r="DB53" s="997"/>
      <c r="DC53" s="998"/>
      <c r="DD53" s="998"/>
      <c r="DE53" s="998"/>
      <c r="DF53" s="999"/>
      <c r="DG53" s="997"/>
      <c r="DH53" s="998"/>
      <c r="DI53" s="998"/>
      <c r="DJ53" s="998"/>
      <c r="DK53" s="999"/>
      <c r="DL53" s="997"/>
      <c r="DM53" s="998"/>
      <c r="DN53" s="998"/>
      <c r="DO53" s="998"/>
      <c r="DP53" s="999"/>
      <c r="DQ53" s="997"/>
      <c r="DR53" s="998"/>
      <c r="DS53" s="998"/>
      <c r="DT53" s="998"/>
      <c r="DU53" s="999"/>
      <c r="DV53" s="1000"/>
      <c r="DW53" s="1001"/>
      <c r="DX53" s="1001"/>
      <c r="DY53" s="1001"/>
      <c r="DZ53" s="1002"/>
      <c r="EA53" s="230"/>
    </row>
    <row r="54" spans="1:131" ht="26.25" customHeight="1" x14ac:dyDescent="0.15">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1000"/>
      <c r="BT54" s="1001"/>
      <c r="BU54" s="1001"/>
      <c r="BV54" s="1001"/>
      <c r="BW54" s="1001"/>
      <c r="BX54" s="1001"/>
      <c r="BY54" s="1001"/>
      <c r="BZ54" s="1001"/>
      <c r="CA54" s="1001"/>
      <c r="CB54" s="1001"/>
      <c r="CC54" s="1001"/>
      <c r="CD54" s="1001"/>
      <c r="CE54" s="1001"/>
      <c r="CF54" s="1001"/>
      <c r="CG54" s="1016"/>
      <c r="CH54" s="997"/>
      <c r="CI54" s="998"/>
      <c r="CJ54" s="998"/>
      <c r="CK54" s="998"/>
      <c r="CL54" s="999"/>
      <c r="CM54" s="997"/>
      <c r="CN54" s="998"/>
      <c r="CO54" s="998"/>
      <c r="CP54" s="998"/>
      <c r="CQ54" s="999"/>
      <c r="CR54" s="997"/>
      <c r="CS54" s="998"/>
      <c r="CT54" s="998"/>
      <c r="CU54" s="998"/>
      <c r="CV54" s="999"/>
      <c r="CW54" s="997"/>
      <c r="CX54" s="998"/>
      <c r="CY54" s="998"/>
      <c r="CZ54" s="998"/>
      <c r="DA54" s="999"/>
      <c r="DB54" s="997"/>
      <c r="DC54" s="998"/>
      <c r="DD54" s="998"/>
      <c r="DE54" s="998"/>
      <c r="DF54" s="999"/>
      <c r="DG54" s="997"/>
      <c r="DH54" s="998"/>
      <c r="DI54" s="998"/>
      <c r="DJ54" s="998"/>
      <c r="DK54" s="999"/>
      <c r="DL54" s="997"/>
      <c r="DM54" s="998"/>
      <c r="DN54" s="998"/>
      <c r="DO54" s="998"/>
      <c r="DP54" s="999"/>
      <c r="DQ54" s="997"/>
      <c r="DR54" s="998"/>
      <c r="DS54" s="998"/>
      <c r="DT54" s="998"/>
      <c r="DU54" s="999"/>
      <c r="DV54" s="1000"/>
      <c r="DW54" s="1001"/>
      <c r="DX54" s="1001"/>
      <c r="DY54" s="1001"/>
      <c r="DZ54" s="1002"/>
      <c r="EA54" s="230"/>
    </row>
    <row r="55" spans="1:131" ht="26.25" customHeight="1" x14ac:dyDescent="0.15">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1000"/>
      <c r="BT55" s="1001"/>
      <c r="BU55" s="1001"/>
      <c r="BV55" s="1001"/>
      <c r="BW55" s="1001"/>
      <c r="BX55" s="1001"/>
      <c r="BY55" s="1001"/>
      <c r="BZ55" s="1001"/>
      <c r="CA55" s="1001"/>
      <c r="CB55" s="1001"/>
      <c r="CC55" s="1001"/>
      <c r="CD55" s="1001"/>
      <c r="CE55" s="1001"/>
      <c r="CF55" s="1001"/>
      <c r="CG55" s="1016"/>
      <c r="CH55" s="997"/>
      <c r="CI55" s="998"/>
      <c r="CJ55" s="998"/>
      <c r="CK55" s="998"/>
      <c r="CL55" s="999"/>
      <c r="CM55" s="997"/>
      <c r="CN55" s="998"/>
      <c r="CO55" s="998"/>
      <c r="CP55" s="998"/>
      <c r="CQ55" s="999"/>
      <c r="CR55" s="997"/>
      <c r="CS55" s="998"/>
      <c r="CT55" s="998"/>
      <c r="CU55" s="998"/>
      <c r="CV55" s="999"/>
      <c r="CW55" s="997"/>
      <c r="CX55" s="998"/>
      <c r="CY55" s="998"/>
      <c r="CZ55" s="998"/>
      <c r="DA55" s="999"/>
      <c r="DB55" s="997"/>
      <c r="DC55" s="998"/>
      <c r="DD55" s="998"/>
      <c r="DE55" s="998"/>
      <c r="DF55" s="999"/>
      <c r="DG55" s="997"/>
      <c r="DH55" s="998"/>
      <c r="DI55" s="998"/>
      <c r="DJ55" s="998"/>
      <c r="DK55" s="999"/>
      <c r="DL55" s="997"/>
      <c r="DM55" s="998"/>
      <c r="DN55" s="998"/>
      <c r="DO55" s="998"/>
      <c r="DP55" s="999"/>
      <c r="DQ55" s="997"/>
      <c r="DR55" s="998"/>
      <c r="DS55" s="998"/>
      <c r="DT55" s="998"/>
      <c r="DU55" s="999"/>
      <c r="DV55" s="1000"/>
      <c r="DW55" s="1001"/>
      <c r="DX55" s="1001"/>
      <c r="DY55" s="1001"/>
      <c r="DZ55" s="1002"/>
      <c r="EA55" s="230"/>
    </row>
    <row r="56" spans="1:131" ht="26.25" customHeight="1" x14ac:dyDescent="0.15">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1000"/>
      <c r="BT56" s="1001"/>
      <c r="BU56" s="1001"/>
      <c r="BV56" s="1001"/>
      <c r="BW56" s="1001"/>
      <c r="BX56" s="1001"/>
      <c r="BY56" s="1001"/>
      <c r="BZ56" s="1001"/>
      <c r="CA56" s="1001"/>
      <c r="CB56" s="1001"/>
      <c r="CC56" s="1001"/>
      <c r="CD56" s="1001"/>
      <c r="CE56" s="1001"/>
      <c r="CF56" s="1001"/>
      <c r="CG56" s="1016"/>
      <c r="CH56" s="997"/>
      <c r="CI56" s="998"/>
      <c r="CJ56" s="998"/>
      <c r="CK56" s="998"/>
      <c r="CL56" s="999"/>
      <c r="CM56" s="997"/>
      <c r="CN56" s="998"/>
      <c r="CO56" s="998"/>
      <c r="CP56" s="998"/>
      <c r="CQ56" s="999"/>
      <c r="CR56" s="997"/>
      <c r="CS56" s="998"/>
      <c r="CT56" s="998"/>
      <c r="CU56" s="998"/>
      <c r="CV56" s="999"/>
      <c r="CW56" s="997"/>
      <c r="CX56" s="998"/>
      <c r="CY56" s="998"/>
      <c r="CZ56" s="998"/>
      <c r="DA56" s="999"/>
      <c r="DB56" s="997"/>
      <c r="DC56" s="998"/>
      <c r="DD56" s="998"/>
      <c r="DE56" s="998"/>
      <c r="DF56" s="999"/>
      <c r="DG56" s="997"/>
      <c r="DH56" s="998"/>
      <c r="DI56" s="998"/>
      <c r="DJ56" s="998"/>
      <c r="DK56" s="999"/>
      <c r="DL56" s="997"/>
      <c r="DM56" s="998"/>
      <c r="DN56" s="998"/>
      <c r="DO56" s="998"/>
      <c r="DP56" s="999"/>
      <c r="DQ56" s="997"/>
      <c r="DR56" s="998"/>
      <c r="DS56" s="998"/>
      <c r="DT56" s="998"/>
      <c r="DU56" s="999"/>
      <c r="DV56" s="1000"/>
      <c r="DW56" s="1001"/>
      <c r="DX56" s="1001"/>
      <c r="DY56" s="1001"/>
      <c r="DZ56" s="1002"/>
      <c r="EA56" s="230"/>
    </row>
    <row r="57" spans="1:131" ht="26.25" customHeight="1" x14ac:dyDescent="0.15">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1000"/>
      <c r="BT57" s="1001"/>
      <c r="BU57" s="1001"/>
      <c r="BV57" s="1001"/>
      <c r="BW57" s="1001"/>
      <c r="BX57" s="1001"/>
      <c r="BY57" s="1001"/>
      <c r="BZ57" s="1001"/>
      <c r="CA57" s="1001"/>
      <c r="CB57" s="1001"/>
      <c r="CC57" s="1001"/>
      <c r="CD57" s="1001"/>
      <c r="CE57" s="1001"/>
      <c r="CF57" s="1001"/>
      <c r="CG57" s="1016"/>
      <c r="CH57" s="997"/>
      <c r="CI57" s="998"/>
      <c r="CJ57" s="998"/>
      <c r="CK57" s="998"/>
      <c r="CL57" s="999"/>
      <c r="CM57" s="997"/>
      <c r="CN57" s="998"/>
      <c r="CO57" s="998"/>
      <c r="CP57" s="998"/>
      <c r="CQ57" s="999"/>
      <c r="CR57" s="997"/>
      <c r="CS57" s="998"/>
      <c r="CT57" s="998"/>
      <c r="CU57" s="998"/>
      <c r="CV57" s="999"/>
      <c r="CW57" s="997"/>
      <c r="CX57" s="998"/>
      <c r="CY57" s="998"/>
      <c r="CZ57" s="998"/>
      <c r="DA57" s="999"/>
      <c r="DB57" s="997"/>
      <c r="DC57" s="998"/>
      <c r="DD57" s="998"/>
      <c r="DE57" s="998"/>
      <c r="DF57" s="999"/>
      <c r="DG57" s="997"/>
      <c r="DH57" s="998"/>
      <c r="DI57" s="998"/>
      <c r="DJ57" s="998"/>
      <c r="DK57" s="999"/>
      <c r="DL57" s="997"/>
      <c r="DM57" s="998"/>
      <c r="DN57" s="998"/>
      <c r="DO57" s="998"/>
      <c r="DP57" s="999"/>
      <c r="DQ57" s="997"/>
      <c r="DR57" s="998"/>
      <c r="DS57" s="998"/>
      <c r="DT57" s="998"/>
      <c r="DU57" s="999"/>
      <c r="DV57" s="1000"/>
      <c r="DW57" s="1001"/>
      <c r="DX57" s="1001"/>
      <c r="DY57" s="1001"/>
      <c r="DZ57" s="1002"/>
      <c r="EA57" s="230"/>
    </row>
    <row r="58" spans="1:131" ht="26.25" customHeight="1" x14ac:dyDescent="0.15">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1000"/>
      <c r="BT58" s="1001"/>
      <c r="BU58" s="1001"/>
      <c r="BV58" s="1001"/>
      <c r="BW58" s="1001"/>
      <c r="BX58" s="1001"/>
      <c r="BY58" s="1001"/>
      <c r="BZ58" s="1001"/>
      <c r="CA58" s="1001"/>
      <c r="CB58" s="1001"/>
      <c r="CC58" s="1001"/>
      <c r="CD58" s="1001"/>
      <c r="CE58" s="1001"/>
      <c r="CF58" s="1001"/>
      <c r="CG58" s="1016"/>
      <c r="CH58" s="997"/>
      <c r="CI58" s="998"/>
      <c r="CJ58" s="998"/>
      <c r="CK58" s="998"/>
      <c r="CL58" s="999"/>
      <c r="CM58" s="997"/>
      <c r="CN58" s="998"/>
      <c r="CO58" s="998"/>
      <c r="CP58" s="998"/>
      <c r="CQ58" s="999"/>
      <c r="CR58" s="997"/>
      <c r="CS58" s="998"/>
      <c r="CT58" s="998"/>
      <c r="CU58" s="998"/>
      <c r="CV58" s="999"/>
      <c r="CW58" s="997"/>
      <c r="CX58" s="998"/>
      <c r="CY58" s="998"/>
      <c r="CZ58" s="998"/>
      <c r="DA58" s="999"/>
      <c r="DB58" s="997"/>
      <c r="DC58" s="998"/>
      <c r="DD58" s="998"/>
      <c r="DE58" s="998"/>
      <c r="DF58" s="999"/>
      <c r="DG58" s="997"/>
      <c r="DH58" s="998"/>
      <c r="DI58" s="998"/>
      <c r="DJ58" s="998"/>
      <c r="DK58" s="999"/>
      <c r="DL58" s="997"/>
      <c r="DM58" s="998"/>
      <c r="DN58" s="998"/>
      <c r="DO58" s="998"/>
      <c r="DP58" s="999"/>
      <c r="DQ58" s="997"/>
      <c r="DR58" s="998"/>
      <c r="DS58" s="998"/>
      <c r="DT58" s="998"/>
      <c r="DU58" s="999"/>
      <c r="DV58" s="1000"/>
      <c r="DW58" s="1001"/>
      <c r="DX58" s="1001"/>
      <c r="DY58" s="1001"/>
      <c r="DZ58" s="1002"/>
      <c r="EA58" s="230"/>
    </row>
    <row r="59" spans="1:131" ht="26.25" customHeight="1" x14ac:dyDescent="0.15">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1000"/>
      <c r="BT59" s="1001"/>
      <c r="BU59" s="1001"/>
      <c r="BV59" s="1001"/>
      <c r="BW59" s="1001"/>
      <c r="BX59" s="1001"/>
      <c r="BY59" s="1001"/>
      <c r="BZ59" s="1001"/>
      <c r="CA59" s="1001"/>
      <c r="CB59" s="1001"/>
      <c r="CC59" s="1001"/>
      <c r="CD59" s="1001"/>
      <c r="CE59" s="1001"/>
      <c r="CF59" s="1001"/>
      <c r="CG59" s="1016"/>
      <c r="CH59" s="997"/>
      <c r="CI59" s="998"/>
      <c r="CJ59" s="998"/>
      <c r="CK59" s="998"/>
      <c r="CL59" s="999"/>
      <c r="CM59" s="997"/>
      <c r="CN59" s="998"/>
      <c r="CO59" s="998"/>
      <c r="CP59" s="998"/>
      <c r="CQ59" s="999"/>
      <c r="CR59" s="997"/>
      <c r="CS59" s="998"/>
      <c r="CT59" s="998"/>
      <c r="CU59" s="998"/>
      <c r="CV59" s="999"/>
      <c r="CW59" s="997"/>
      <c r="CX59" s="998"/>
      <c r="CY59" s="998"/>
      <c r="CZ59" s="998"/>
      <c r="DA59" s="999"/>
      <c r="DB59" s="997"/>
      <c r="DC59" s="998"/>
      <c r="DD59" s="998"/>
      <c r="DE59" s="998"/>
      <c r="DF59" s="999"/>
      <c r="DG59" s="997"/>
      <c r="DH59" s="998"/>
      <c r="DI59" s="998"/>
      <c r="DJ59" s="998"/>
      <c r="DK59" s="999"/>
      <c r="DL59" s="997"/>
      <c r="DM59" s="998"/>
      <c r="DN59" s="998"/>
      <c r="DO59" s="998"/>
      <c r="DP59" s="999"/>
      <c r="DQ59" s="997"/>
      <c r="DR59" s="998"/>
      <c r="DS59" s="998"/>
      <c r="DT59" s="998"/>
      <c r="DU59" s="999"/>
      <c r="DV59" s="1000"/>
      <c r="DW59" s="1001"/>
      <c r="DX59" s="1001"/>
      <c r="DY59" s="1001"/>
      <c r="DZ59" s="1002"/>
      <c r="EA59" s="230"/>
    </row>
    <row r="60" spans="1:131" ht="26.25" customHeight="1" x14ac:dyDescent="0.15">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1000"/>
      <c r="BT60" s="1001"/>
      <c r="BU60" s="1001"/>
      <c r="BV60" s="1001"/>
      <c r="BW60" s="1001"/>
      <c r="BX60" s="1001"/>
      <c r="BY60" s="1001"/>
      <c r="BZ60" s="1001"/>
      <c r="CA60" s="1001"/>
      <c r="CB60" s="1001"/>
      <c r="CC60" s="1001"/>
      <c r="CD60" s="1001"/>
      <c r="CE60" s="1001"/>
      <c r="CF60" s="1001"/>
      <c r="CG60" s="1016"/>
      <c r="CH60" s="997"/>
      <c r="CI60" s="998"/>
      <c r="CJ60" s="998"/>
      <c r="CK60" s="998"/>
      <c r="CL60" s="999"/>
      <c r="CM60" s="997"/>
      <c r="CN60" s="998"/>
      <c r="CO60" s="998"/>
      <c r="CP60" s="998"/>
      <c r="CQ60" s="999"/>
      <c r="CR60" s="997"/>
      <c r="CS60" s="998"/>
      <c r="CT60" s="998"/>
      <c r="CU60" s="998"/>
      <c r="CV60" s="999"/>
      <c r="CW60" s="997"/>
      <c r="CX60" s="998"/>
      <c r="CY60" s="998"/>
      <c r="CZ60" s="998"/>
      <c r="DA60" s="999"/>
      <c r="DB60" s="997"/>
      <c r="DC60" s="998"/>
      <c r="DD60" s="998"/>
      <c r="DE60" s="998"/>
      <c r="DF60" s="999"/>
      <c r="DG60" s="997"/>
      <c r="DH60" s="998"/>
      <c r="DI60" s="998"/>
      <c r="DJ60" s="998"/>
      <c r="DK60" s="999"/>
      <c r="DL60" s="997"/>
      <c r="DM60" s="998"/>
      <c r="DN60" s="998"/>
      <c r="DO60" s="998"/>
      <c r="DP60" s="999"/>
      <c r="DQ60" s="997"/>
      <c r="DR60" s="998"/>
      <c r="DS60" s="998"/>
      <c r="DT60" s="998"/>
      <c r="DU60" s="999"/>
      <c r="DV60" s="1000"/>
      <c r="DW60" s="1001"/>
      <c r="DX60" s="1001"/>
      <c r="DY60" s="1001"/>
      <c r="DZ60" s="1002"/>
      <c r="EA60" s="230"/>
    </row>
    <row r="61" spans="1:131" ht="26.25" customHeight="1" thickBot="1" x14ac:dyDescent="0.2">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1000"/>
      <c r="BT61" s="1001"/>
      <c r="BU61" s="1001"/>
      <c r="BV61" s="1001"/>
      <c r="BW61" s="1001"/>
      <c r="BX61" s="1001"/>
      <c r="BY61" s="1001"/>
      <c r="BZ61" s="1001"/>
      <c r="CA61" s="1001"/>
      <c r="CB61" s="1001"/>
      <c r="CC61" s="1001"/>
      <c r="CD61" s="1001"/>
      <c r="CE61" s="1001"/>
      <c r="CF61" s="1001"/>
      <c r="CG61" s="1016"/>
      <c r="CH61" s="997"/>
      <c r="CI61" s="998"/>
      <c r="CJ61" s="998"/>
      <c r="CK61" s="998"/>
      <c r="CL61" s="999"/>
      <c r="CM61" s="997"/>
      <c r="CN61" s="998"/>
      <c r="CO61" s="998"/>
      <c r="CP61" s="998"/>
      <c r="CQ61" s="999"/>
      <c r="CR61" s="997"/>
      <c r="CS61" s="998"/>
      <c r="CT61" s="998"/>
      <c r="CU61" s="998"/>
      <c r="CV61" s="999"/>
      <c r="CW61" s="997"/>
      <c r="CX61" s="998"/>
      <c r="CY61" s="998"/>
      <c r="CZ61" s="998"/>
      <c r="DA61" s="999"/>
      <c r="DB61" s="997"/>
      <c r="DC61" s="998"/>
      <c r="DD61" s="998"/>
      <c r="DE61" s="998"/>
      <c r="DF61" s="999"/>
      <c r="DG61" s="997"/>
      <c r="DH61" s="998"/>
      <c r="DI61" s="998"/>
      <c r="DJ61" s="998"/>
      <c r="DK61" s="999"/>
      <c r="DL61" s="997"/>
      <c r="DM61" s="998"/>
      <c r="DN61" s="998"/>
      <c r="DO61" s="998"/>
      <c r="DP61" s="999"/>
      <c r="DQ61" s="997"/>
      <c r="DR61" s="998"/>
      <c r="DS61" s="998"/>
      <c r="DT61" s="998"/>
      <c r="DU61" s="999"/>
      <c r="DV61" s="1000"/>
      <c r="DW61" s="1001"/>
      <c r="DX61" s="1001"/>
      <c r="DY61" s="1001"/>
      <c r="DZ61" s="1002"/>
      <c r="EA61" s="230"/>
    </row>
    <row r="62" spans="1:131" ht="26.25" customHeight="1" x14ac:dyDescent="0.15">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1000"/>
      <c r="BT62" s="1001"/>
      <c r="BU62" s="1001"/>
      <c r="BV62" s="1001"/>
      <c r="BW62" s="1001"/>
      <c r="BX62" s="1001"/>
      <c r="BY62" s="1001"/>
      <c r="BZ62" s="1001"/>
      <c r="CA62" s="1001"/>
      <c r="CB62" s="1001"/>
      <c r="CC62" s="1001"/>
      <c r="CD62" s="1001"/>
      <c r="CE62" s="1001"/>
      <c r="CF62" s="1001"/>
      <c r="CG62" s="1016"/>
      <c r="CH62" s="997"/>
      <c r="CI62" s="998"/>
      <c r="CJ62" s="998"/>
      <c r="CK62" s="998"/>
      <c r="CL62" s="999"/>
      <c r="CM62" s="997"/>
      <c r="CN62" s="998"/>
      <c r="CO62" s="998"/>
      <c r="CP62" s="998"/>
      <c r="CQ62" s="999"/>
      <c r="CR62" s="997"/>
      <c r="CS62" s="998"/>
      <c r="CT62" s="998"/>
      <c r="CU62" s="998"/>
      <c r="CV62" s="999"/>
      <c r="CW62" s="997"/>
      <c r="CX62" s="998"/>
      <c r="CY62" s="998"/>
      <c r="CZ62" s="998"/>
      <c r="DA62" s="999"/>
      <c r="DB62" s="997"/>
      <c r="DC62" s="998"/>
      <c r="DD62" s="998"/>
      <c r="DE62" s="998"/>
      <c r="DF62" s="999"/>
      <c r="DG62" s="997"/>
      <c r="DH62" s="998"/>
      <c r="DI62" s="998"/>
      <c r="DJ62" s="998"/>
      <c r="DK62" s="999"/>
      <c r="DL62" s="997"/>
      <c r="DM62" s="998"/>
      <c r="DN62" s="998"/>
      <c r="DO62" s="998"/>
      <c r="DP62" s="999"/>
      <c r="DQ62" s="997"/>
      <c r="DR62" s="998"/>
      <c r="DS62" s="998"/>
      <c r="DT62" s="998"/>
      <c r="DU62" s="999"/>
      <c r="DV62" s="1000"/>
      <c r="DW62" s="1001"/>
      <c r="DX62" s="1001"/>
      <c r="DY62" s="1001"/>
      <c r="DZ62" s="1002"/>
      <c r="EA62" s="230"/>
    </row>
    <row r="63" spans="1:131" ht="26.25" customHeight="1" thickBot="1" x14ac:dyDescent="0.2">
      <c r="A63" s="240" t="s">
        <v>393</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79</v>
      </c>
      <c r="AG63" s="959"/>
      <c r="AH63" s="959"/>
      <c r="AI63" s="959"/>
      <c r="AJ63" s="1022"/>
      <c r="AK63" s="1023"/>
      <c r="AL63" s="963"/>
      <c r="AM63" s="963"/>
      <c r="AN63" s="963"/>
      <c r="AO63" s="963"/>
      <c r="AP63" s="959">
        <v>1449</v>
      </c>
      <c r="AQ63" s="959"/>
      <c r="AR63" s="959"/>
      <c r="AS63" s="959"/>
      <c r="AT63" s="959"/>
      <c r="AU63" s="959">
        <v>596</v>
      </c>
      <c r="AV63" s="959"/>
      <c r="AW63" s="959"/>
      <c r="AX63" s="959"/>
      <c r="AY63" s="959"/>
      <c r="AZ63" s="1017"/>
      <c r="BA63" s="1017"/>
      <c r="BB63" s="1017"/>
      <c r="BC63" s="1017"/>
      <c r="BD63" s="1017"/>
      <c r="BE63" s="960"/>
      <c r="BF63" s="960"/>
      <c r="BG63" s="960"/>
      <c r="BH63" s="960"/>
      <c r="BI63" s="961"/>
      <c r="BJ63" s="1018" t="s">
        <v>131</v>
      </c>
      <c r="BK63" s="953"/>
      <c r="BL63" s="953"/>
      <c r="BM63" s="953"/>
      <c r="BN63" s="1019"/>
      <c r="BO63" s="241"/>
      <c r="BP63" s="241"/>
      <c r="BQ63" s="238">
        <v>57</v>
      </c>
      <c r="BR63" s="239"/>
      <c r="BS63" s="1000"/>
      <c r="BT63" s="1001"/>
      <c r="BU63" s="1001"/>
      <c r="BV63" s="1001"/>
      <c r="BW63" s="1001"/>
      <c r="BX63" s="1001"/>
      <c r="BY63" s="1001"/>
      <c r="BZ63" s="1001"/>
      <c r="CA63" s="1001"/>
      <c r="CB63" s="1001"/>
      <c r="CC63" s="1001"/>
      <c r="CD63" s="1001"/>
      <c r="CE63" s="1001"/>
      <c r="CF63" s="1001"/>
      <c r="CG63" s="1016"/>
      <c r="CH63" s="997"/>
      <c r="CI63" s="998"/>
      <c r="CJ63" s="998"/>
      <c r="CK63" s="998"/>
      <c r="CL63" s="999"/>
      <c r="CM63" s="997"/>
      <c r="CN63" s="998"/>
      <c r="CO63" s="998"/>
      <c r="CP63" s="998"/>
      <c r="CQ63" s="999"/>
      <c r="CR63" s="997"/>
      <c r="CS63" s="998"/>
      <c r="CT63" s="998"/>
      <c r="CU63" s="998"/>
      <c r="CV63" s="999"/>
      <c r="CW63" s="997"/>
      <c r="CX63" s="998"/>
      <c r="CY63" s="998"/>
      <c r="CZ63" s="998"/>
      <c r="DA63" s="999"/>
      <c r="DB63" s="997"/>
      <c r="DC63" s="998"/>
      <c r="DD63" s="998"/>
      <c r="DE63" s="998"/>
      <c r="DF63" s="999"/>
      <c r="DG63" s="997"/>
      <c r="DH63" s="998"/>
      <c r="DI63" s="998"/>
      <c r="DJ63" s="998"/>
      <c r="DK63" s="999"/>
      <c r="DL63" s="997"/>
      <c r="DM63" s="998"/>
      <c r="DN63" s="998"/>
      <c r="DO63" s="998"/>
      <c r="DP63" s="999"/>
      <c r="DQ63" s="997"/>
      <c r="DR63" s="998"/>
      <c r="DS63" s="998"/>
      <c r="DT63" s="998"/>
      <c r="DU63" s="999"/>
      <c r="DV63" s="1000"/>
      <c r="DW63" s="1001"/>
      <c r="DX63" s="1001"/>
      <c r="DY63" s="1001"/>
      <c r="DZ63" s="1002"/>
      <c r="EA63" s="230"/>
    </row>
    <row r="64" spans="1:131" ht="26.25" customHeight="1" x14ac:dyDescent="0.15">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1000"/>
      <c r="BT64" s="1001"/>
      <c r="BU64" s="1001"/>
      <c r="BV64" s="1001"/>
      <c r="BW64" s="1001"/>
      <c r="BX64" s="1001"/>
      <c r="BY64" s="1001"/>
      <c r="BZ64" s="1001"/>
      <c r="CA64" s="1001"/>
      <c r="CB64" s="1001"/>
      <c r="CC64" s="1001"/>
      <c r="CD64" s="1001"/>
      <c r="CE64" s="1001"/>
      <c r="CF64" s="1001"/>
      <c r="CG64" s="1016"/>
      <c r="CH64" s="997"/>
      <c r="CI64" s="998"/>
      <c r="CJ64" s="998"/>
      <c r="CK64" s="998"/>
      <c r="CL64" s="999"/>
      <c r="CM64" s="997"/>
      <c r="CN64" s="998"/>
      <c r="CO64" s="998"/>
      <c r="CP64" s="998"/>
      <c r="CQ64" s="999"/>
      <c r="CR64" s="997"/>
      <c r="CS64" s="998"/>
      <c r="CT64" s="998"/>
      <c r="CU64" s="998"/>
      <c r="CV64" s="999"/>
      <c r="CW64" s="997"/>
      <c r="CX64" s="998"/>
      <c r="CY64" s="998"/>
      <c r="CZ64" s="998"/>
      <c r="DA64" s="999"/>
      <c r="DB64" s="997"/>
      <c r="DC64" s="998"/>
      <c r="DD64" s="998"/>
      <c r="DE64" s="998"/>
      <c r="DF64" s="999"/>
      <c r="DG64" s="997"/>
      <c r="DH64" s="998"/>
      <c r="DI64" s="998"/>
      <c r="DJ64" s="998"/>
      <c r="DK64" s="999"/>
      <c r="DL64" s="997"/>
      <c r="DM64" s="998"/>
      <c r="DN64" s="998"/>
      <c r="DO64" s="998"/>
      <c r="DP64" s="999"/>
      <c r="DQ64" s="997"/>
      <c r="DR64" s="998"/>
      <c r="DS64" s="998"/>
      <c r="DT64" s="998"/>
      <c r="DU64" s="999"/>
      <c r="DV64" s="1000"/>
      <c r="DW64" s="1001"/>
      <c r="DX64" s="1001"/>
      <c r="DY64" s="1001"/>
      <c r="DZ64" s="1002"/>
      <c r="EA64" s="230"/>
    </row>
    <row r="65" spans="1:131" ht="26.25" customHeight="1" thickBot="1" x14ac:dyDescent="0.2">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1000"/>
      <c r="BT65" s="1001"/>
      <c r="BU65" s="1001"/>
      <c r="BV65" s="1001"/>
      <c r="BW65" s="1001"/>
      <c r="BX65" s="1001"/>
      <c r="BY65" s="1001"/>
      <c r="BZ65" s="1001"/>
      <c r="CA65" s="1001"/>
      <c r="CB65" s="1001"/>
      <c r="CC65" s="1001"/>
      <c r="CD65" s="1001"/>
      <c r="CE65" s="1001"/>
      <c r="CF65" s="1001"/>
      <c r="CG65" s="1016"/>
      <c r="CH65" s="997"/>
      <c r="CI65" s="998"/>
      <c r="CJ65" s="998"/>
      <c r="CK65" s="998"/>
      <c r="CL65" s="999"/>
      <c r="CM65" s="997"/>
      <c r="CN65" s="998"/>
      <c r="CO65" s="998"/>
      <c r="CP65" s="998"/>
      <c r="CQ65" s="999"/>
      <c r="CR65" s="997"/>
      <c r="CS65" s="998"/>
      <c r="CT65" s="998"/>
      <c r="CU65" s="998"/>
      <c r="CV65" s="999"/>
      <c r="CW65" s="997"/>
      <c r="CX65" s="998"/>
      <c r="CY65" s="998"/>
      <c r="CZ65" s="998"/>
      <c r="DA65" s="999"/>
      <c r="DB65" s="997"/>
      <c r="DC65" s="998"/>
      <c r="DD65" s="998"/>
      <c r="DE65" s="998"/>
      <c r="DF65" s="999"/>
      <c r="DG65" s="997"/>
      <c r="DH65" s="998"/>
      <c r="DI65" s="998"/>
      <c r="DJ65" s="998"/>
      <c r="DK65" s="999"/>
      <c r="DL65" s="997"/>
      <c r="DM65" s="998"/>
      <c r="DN65" s="998"/>
      <c r="DO65" s="998"/>
      <c r="DP65" s="999"/>
      <c r="DQ65" s="997"/>
      <c r="DR65" s="998"/>
      <c r="DS65" s="998"/>
      <c r="DT65" s="998"/>
      <c r="DU65" s="999"/>
      <c r="DV65" s="1000"/>
      <c r="DW65" s="1001"/>
      <c r="DX65" s="1001"/>
      <c r="DY65" s="1001"/>
      <c r="DZ65" s="1002"/>
      <c r="EA65" s="230"/>
    </row>
    <row r="66" spans="1:131" ht="26.25" customHeight="1" x14ac:dyDescent="0.15">
      <c r="A66" s="1003" t="s">
        <v>415</v>
      </c>
      <c r="B66" s="1004"/>
      <c r="C66" s="1004"/>
      <c r="D66" s="1004"/>
      <c r="E66" s="1004"/>
      <c r="F66" s="1004"/>
      <c r="G66" s="1004"/>
      <c r="H66" s="1004"/>
      <c r="I66" s="1004"/>
      <c r="J66" s="1004"/>
      <c r="K66" s="1004"/>
      <c r="L66" s="1004"/>
      <c r="M66" s="1004"/>
      <c r="N66" s="1004"/>
      <c r="O66" s="1004"/>
      <c r="P66" s="1005"/>
      <c r="Q66" s="989" t="s">
        <v>397</v>
      </c>
      <c r="R66" s="990"/>
      <c r="S66" s="990"/>
      <c r="T66" s="990"/>
      <c r="U66" s="991"/>
      <c r="V66" s="989" t="s">
        <v>398</v>
      </c>
      <c r="W66" s="990"/>
      <c r="X66" s="990"/>
      <c r="Y66" s="990"/>
      <c r="Z66" s="991"/>
      <c r="AA66" s="989" t="s">
        <v>399</v>
      </c>
      <c r="AB66" s="990"/>
      <c r="AC66" s="990"/>
      <c r="AD66" s="990"/>
      <c r="AE66" s="991"/>
      <c r="AF66" s="1009" t="s">
        <v>400</v>
      </c>
      <c r="AG66" s="1010"/>
      <c r="AH66" s="1010"/>
      <c r="AI66" s="1010"/>
      <c r="AJ66" s="1011"/>
      <c r="AK66" s="989" t="s">
        <v>416</v>
      </c>
      <c r="AL66" s="1004"/>
      <c r="AM66" s="1004"/>
      <c r="AN66" s="1004"/>
      <c r="AO66" s="1005"/>
      <c r="AP66" s="989" t="s">
        <v>417</v>
      </c>
      <c r="AQ66" s="990"/>
      <c r="AR66" s="990"/>
      <c r="AS66" s="990"/>
      <c r="AT66" s="991"/>
      <c r="AU66" s="989" t="s">
        <v>418</v>
      </c>
      <c r="AV66" s="990"/>
      <c r="AW66" s="990"/>
      <c r="AX66" s="990"/>
      <c r="AY66" s="991"/>
      <c r="AZ66" s="989" t="s">
        <v>381</v>
      </c>
      <c r="BA66" s="990"/>
      <c r="BB66" s="990"/>
      <c r="BC66" s="990"/>
      <c r="BD66" s="99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
      <c r="A67" s="1006"/>
      <c r="B67" s="1007"/>
      <c r="C67" s="1007"/>
      <c r="D67" s="1007"/>
      <c r="E67" s="1007"/>
      <c r="F67" s="1007"/>
      <c r="G67" s="1007"/>
      <c r="H67" s="1007"/>
      <c r="I67" s="1007"/>
      <c r="J67" s="1007"/>
      <c r="K67" s="1007"/>
      <c r="L67" s="1007"/>
      <c r="M67" s="1007"/>
      <c r="N67" s="1007"/>
      <c r="O67" s="1007"/>
      <c r="P67" s="1008"/>
      <c r="Q67" s="992"/>
      <c r="R67" s="993"/>
      <c r="S67" s="993"/>
      <c r="T67" s="993"/>
      <c r="U67" s="994"/>
      <c r="V67" s="992"/>
      <c r="W67" s="993"/>
      <c r="X67" s="993"/>
      <c r="Y67" s="993"/>
      <c r="Z67" s="994"/>
      <c r="AA67" s="992"/>
      <c r="AB67" s="993"/>
      <c r="AC67" s="993"/>
      <c r="AD67" s="993"/>
      <c r="AE67" s="994"/>
      <c r="AF67" s="1012"/>
      <c r="AG67" s="1013"/>
      <c r="AH67" s="1013"/>
      <c r="AI67" s="1013"/>
      <c r="AJ67" s="1014"/>
      <c r="AK67" s="1015"/>
      <c r="AL67" s="1007"/>
      <c r="AM67" s="1007"/>
      <c r="AN67" s="1007"/>
      <c r="AO67" s="1008"/>
      <c r="AP67" s="992"/>
      <c r="AQ67" s="993"/>
      <c r="AR67" s="993"/>
      <c r="AS67" s="993"/>
      <c r="AT67" s="994"/>
      <c r="AU67" s="992"/>
      <c r="AV67" s="993"/>
      <c r="AW67" s="993"/>
      <c r="AX67" s="993"/>
      <c r="AY67" s="994"/>
      <c r="AZ67" s="992"/>
      <c r="BA67" s="993"/>
      <c r="BB67" s="993"/>
      <c r="BC67" s="993"/>
      <c r="BD67" s="99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15">
      <c r="A68" s="236">
        <v>1</v>
      </c>
      <c r="B68" s="985" t="s">
        <v>571</v>
      </c>
      <c r="C68" s="986"/>
      <c r="D68" s="986"/>
      <c r="E68" s="986"/>
      <c r="F68" s="986"/>
      <c r="G68" s="986"/>
      <c r="H68" s="986"/>
      <c r="I68" s="986"/>
      <c r="J68" s="986"/>
      <c r="K68" s="986"/>
      <c r="L68" s="986"/>
      <c r="M68" s="986"/>
      <c r="N68" s="986"/>
      <c r="O68" s="986"/>
      <c r="P68" s="987"/>
      <c r="Q68" s="988">
        <v>967</v>
      </c>
      <c r="R68" s="982"/>
      <c r="S68" s="982"/>
      <c r="T68" s="982"/>
      <c r="U68" s="982"/>
      <c r="V68" s="982">
        <v>877</v>
      </c>
      <c r="W68" s="982"/>
      <c r="X68" s="982"/>
      <c r="Y68" s="982"/>
      <c r="Z68" s="982"/>
      <c r="AA68" s="982">
        <v>90</v>
      </c>
      <c r="AB68" s="982"/>
      <c r="AC68" s="982"/>
      <c r="AD68" s="982"/>
      <c r="AE68" s="982"/>
      <c r="AF68" s="982">
        <v>90</v>
      </c>
      <c r="AG68" s="982"/>
      <c r="AH68" s="982"/>
      <c r="AI68" s="982"/>
      <c r="AJ68" s="982"/>
      <c r="AK68" s="982" t="s">
        <v>570</v>
      </c>
      <c r="AL68" s="982"/>
      <c r="AM68" s="982"/>
      <c r="AN68" s="982"/>
      <c r="AO68" s="982"/>
      <c r="AP68" s="982">
        <v>1601</v>
      </c>
      <c r="AQ68" s="982"/>
      <c r="AR68" s="982"/>
      <c r="AS68" s="982"/>
      <c r="AT68" s="982"/>
      <c r="AU68" s="982">
        <v>214</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15">
      <c r="A69" s="238">
        <v>2</v>
      </c>
      <c r="B69" s="974" t="s">
        <v>572</v>
      </c>
      <c r="C69" s="975"/>
      <c r="D69" s="975"/>
      <c r="E69" s="975"/>
      <c r="F69" s="975"/>
      <c r="G69" s="975"/>
      <c r="H69" s="975"/>
      <c r="I69" s="975"/>
      <c r="J69" s="975"/>
      <c r="K69" s="975"/>
      <c r="L69" s="975"/>
      <c r="M69" s="975"/>
      <c r="N69" s="975"/>
      <c r="O69" s="975"/>
      <c r="P69" s="976"/>
      <c r="Q69" s="977">
        <v>1142</v>
      </c>
      <c r="R69" s="971"/>
      <c r="S69" s="971"/>
      <c r="T69" s="971"/>
      <c r="U69" s="971"/>
      <c r="V69" s="971">
        <v>1112</v>
      </c>
      <c r="W69" s="971"/>
      <c r="X69" s="971"/>
      <c r="Y69" s="971"/>
      <c r="Z69" s="971"/>
      <c r="AA69" s="971">
        <v>30</v>
      </c>
      <c r="AB69" s="971"/>
      <c r="AC69" s="971"/>
      <c r="AD69" s="971"/>
      <c r="AE69" s="971"/>
      <c r="AF69" s="971">
        <v>30</v>
      </c>
      <c r="AG69" s="971"/>
      <c r="AH69" s="971"/>
      <c r="AI69" s="971"/>
      <c r="AJ69" s="971"/>
      <c r="AK69" s="971" t="s">
        <v>570</v>
      </c>
      <c r="AL69" s="971"/>
      <c r="AM69" s="971"/>
      <c r="AN69" s="971"/>
      <c r="AO69" s="971"/>
      <c r="AP69" s="971">
        <v>50</v>
      </c>
      <c r="AQ69" s="971"/>
      <c r="AR69" s="971"/>
      <c r="AS69" s="971"/>
      <c r="AT69" s="971"/>
      <c r="AU69" s="971">
        <v>11</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15">
      <c r="A70" s="238">
        <v>3</v>
      </c>
      <c r="B70" s="974" t="s">
        <v>573</v>
      </c>
      <c r="C70" s="975"/>
      <c r="D70" s="975"/>
      <c r="E70" s="975"/>
      <c r="F70" s="975"/>
      <c r="G70" s="975"/>
      <c r="H70" s="975"/>
      <c r="I70" s="975"/>
      <c r="J70" s="975"/>
      <c r="K70" s="975"/>
      <c r="L70" s="975"/>
      <c r="M70" s="975"/>
      <c r="N70" s="975"/>
      <c r="O70" s="975"/>
      <c r="P70" s="976"/>
      <c r="Q70" s="977">
        <v>136</v>
      </c>
      <c r="R70" s="971"/>
      <c r="S70" s="971"/>
      <c r="T70" s="971"/>
      <c r="U70" s="971"/>
      <c r="V70" s="971">
        <v>133</v>
      </c>
      <c r="W70" s="971"/>
      <c r="X70" s="971"/>
      <c r="Y70" s="971"/>
      <c r="Z70" s="971"/>
      <c r="AA70" s="971">
        <v>4</v>
      </c>
      <c r="AB70" s="971"/>
      <c r="AC70" s="971"/>
      <c r="AD70" s="971"/>
      <c r="AE70" s="971"/>
      <c r="AF70" s="971">
        <v>4</v>
      </c>
      <c r="AG70" s="971"/>
      <c r="AH70" s="971"/>
      <c r="AI70" s="971"/>
      <c r="AJ70" s="971"/>
      <c r="AK70" s="971" t="s">
        <v>570</v>
      </c>
      <c r="AL70" s="971"/>
      <c r="AM70" s="971"/>
      <c r="AN70" s="971"/>
      <c r="AO70" s="971"/>
      <c r="AP70" s="971">
        <v>30</v>
      </c>
      <c r="AQ70" s="971"/>
      <c r="AR70" s="971"/>
      <c r="AS70" s="971"/>
      <c r="AT70" s="971"/>
      <c r="AU70" s="971">
        <v>2</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15">
      <c r="A71" s="238">
        <v>4</v>
      </c>
      <c r="B71" s="974" t="s">
        <v>574</v>
      </c>
      <c r="C71" s="975"/>
      <c r="D71" s="975"/>
      <c r="E71" s="975"/>
      <c r="F71" s="975"/>
      <c r="G71" s="975"/>
      <c r="H71" s="975"/>
      <c r="I71" s="975"/>
      <c r="J71" s="975"/>
      <c r="K71" s="975"/>
      <c r="L71" s="975"/>
      <c r="M71" s="975"/>
      <c r="N71" s="975"/>
      <c r="O71" s="975"/>
      <c r="P71" s="976"/>
      <c r="Q71" s="977">
        <v>369</v>
      </c>
      <c r="R71" s="971"/>
      <c r="S71" s="971"/>
      <c r="T71" s="971"/>
      <c r="U71" s="971"/>
      <c r="V71" s="971">
        <v>170</v>
      </c>
      <c r="W71" s="971"/>
      <c r="X71" s="971"/>
      <c r="Y71" s="971"/>
      <c r="Z71" s="971"/>
      <c r="AA71" s="971">
        <v>199</v>
      </c>
      <c r="AB71" s="971"/>
      <c r="AC71" s="971"/>
      <c r="AD71" s="971"/>
      <c r="AE71" s="971"/>
      <c r="AF71" s="971">
        <v>199</v>
      </c>
      <c r="AG71" s="971"/>
      <c r="AH71" s="971"/>
      <c r="AI71" s="971"/>
      <c r="AJ71" s="971"/>
      <c r="AK71" s="971" t="s">
        <v>570</v>
      </c>
      <c r="AL71" s="971"/>
      <c r="AM71" s="971"/>
      <c r="AN71" s="971"/>
      <c r="AO71" s="971"/>
      <c r="AP71" s="971">
        <v>13</v>
      </c>
      <c r="AQ71" s="971"/>
      <c r="AR71" s="971"/>
      <c r="AS71" s="971"/>
      <c r="AT71" s="971"/>
      <c r="AU71" s="971">
        <v>1</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15">
      <c r="A72" s="238">
        <v>5</v>
      </c>
      <c r="B72" s="974" t="s">
        <v>575</v>
      </c>
      <c r="C72" s="975"/>
      <c r="D72" s="975"/>
      <c r="E72" s="975"/>
      <c r="F72" s="975"/>
      <c r="G72" s="975"/>
      <c r="H72" s="975"/>
      <c r="I72" s="975"/>
      <c r="J72" s="975"/>
      <c r="K72" s="975"/>
      <c r="L72" s="975"/>
      <c r="M72" s="975"/>
      <c r="N72" s="975"/>
      <c r="O72" s="975"/>
      <c r="P72" s="976"/>
      <c r="Q72" s="977">
        <v>5</v>
      </c>
      <c r="R72" s="971"/>
      <c r="S72" s="971"/>
      <c r="T72" s="971"/>
      <c r="U72" s="971"/>
      <c r="V72" s="971">
        <v>0</v>
      </c>
      <c r="W72" s="971"/>
      <c r="X72" s="971"/>
      <c r="Y72" s="971"/>
      <c r="Z72" s="971"/>
      <c r="AA72" s="971">
        <v>4</v>
      </c>
      <c r="AB72" s="971"/>
      <c r="AC72" s="971"/>
      <c r="AD72" s="971"/>
      <c r="AE72" s="971"/>
      <c r="AF72" s="971">
        <v>4</v>
      </c>
      <c r="AG72" s="971"/>
      <c r="AH72" s="971"/>
      <c r="AI72" s="971"/>
      <c r="AJ72" s="971"/>
      <c r="AK72" s="971" t="s">
        <v>570</v>
      </c>
      <c r="AL72" s="971"/>
      <c r="AM72" s="971"/>
      <c r="AN72" s="971"/>
      <c r="AO72" s="971"/>
      <c r="AP72" s="971" t="s">
        <v>570</v>
      </c>
      <c r="AQ72" s="971"/>
      <c r="AR72" s="971"/>
      <c r="AS72" s="971"/>
      <c r="AT72" s="971"/>
      <c r="AU72" s="971" t="s">
        <v>570</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15">
      <c r="A73" s="238">
        <v>6</v>
      </c>
      <c r="B73" s="974" t="s">
        <v>576</v>
      </c>
      <c r="C73" s="975"/>
      <c r="D73" s="975"/>
      <c r="E73" s="975"/>
      <c r="F73" s="975"/>
      <c r="G73" s="975"/>
      <c r="H73" s="975"/>
      <c r="I73" s="975"/>
      <c r="J73" s="975"/>
      <c r="K73" s="975"/>
      <c r="L73" s="975"/>
      <c r="M73" s="975"/>
      <c r="N73" s="975"/>
      <c r="O73" s="975"/>
      <c r="P73" s="976"/>
      <c r="Q73" s="977">
        <v>110</v>
      </c>
      <c r="R73" s="971"/>
      <c r="S73" s="971"/>
      <c r="T73" s="971"/>
      <c r="U73" s="971"/>
      <c r="V73" s="971">
        <v>18</v>
      </c>
      <c r="W73" s="971"/>
      <c r="X73" s="971"/>
      <c r="Y73" s="971"/>
      <c r="Z73" s="971"/>
      <c r="AA73" s="971">
        <v>92</v>
      </c>
      <c r="AB73" s="971"/>
      <c r="AC73" s="971"/>
      <c r="AD73" s="971"/>
      <c r="AE73" s="971"/>
      <c r="AF73" s="971">
        <v>92</v>
      </c>
      <c r="AG73" s="971"/>
      <c r="AH73" s="971"/>
      <c r="AI73" s="971"/>
      <c r="AJ73" s="971"/>
      <c r="AK73" s="971" t="s">
        <v>570</v>
      </c>
      <c r="AL73" s="971"/>
      <c r="AM73" s="971"/>
      <c r="AN73" s="971"/>
      <c r="AO73" s="971"/>
      <c r="AP73" s="971" t="s">
        <v>570</v>
      </c>
      <c r="AQ73" s="971"/>
      <c r="AR73" s="971"/>
      <c r="AS73" s="971"/>
      <c r="AT73" s="971"/>
      <c r="AU73" s="971" t="s">
        <v>570</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15">
      <c r="A74" s="238">
        <v>7</v>
      </c>
      <c r="B74" s="974" t="s">
        <v>577</v>
      </c>
      <c r="C74" s="975"/>
      <c r="D74" s="975"/>
      <c r="E74" s="975"/>
      <c r="F74" s="975"/>
      <c r="G74" s="975"/>
      <c r="H74" s="975"/>
      <c r="I74" s="975"/>
      <c r="J74" s="975"/>
      <c r="K74" s="975"/>
      <c r="L74" s="975"/>
      <c r="M74" s="975"/>
      <c r="N74" s="975"/>
      <c r="O74" s="975"/>
      <c r="P74" s="976"/>
      <c r="Q74" s="977">
        <v>135</v>
      </c>
      <c r="R74" s="971"/>
      <c r="S74" s="971"/>
      <c r="T74" s="971"/>
      <c r="U74" s="971"/>
      <c r="V74" s="971">
        <v>126</v>
      </c>
      <c r="W74" s="971"/>
      <c r="X74" s="971"/>
      <c r="Y74" s="971"/>
      <c r="Z74" s="971"/>
      <c r="AA74" s="971">
        <v>9</v>
      </c>
      <c r="AB74" s="971"/>
      <c r="AC74" s="971"/>
      <c r="AD74" s="971"/>
      <c r="AE74" s="971"/>
      <c r="AF74" s="971">
        <v>9</v>
      </c>
      <c r="AG74" s="971"/>
      <c r="AH74" s="971"/>
      <c r="AI74" s="971"/>
      <c r="AJ74" s="971"/>
      <c r="AK74" s="971" t="s">
        <v>570</v>
      </c>
      <c r="AL74" s="971"/>
      <c r="AM74" s="971"/>
      <c r="AN74" s="971"/>
      <c r="AO74" s="971"/>
      <c r="AP74" s="971" t="s">
        <v>570</v>
      </c>
      <c r="AQ74" s="971"/>
      <c r="AR74" s="971"/>
      <c r="AS74" s="971"/>
      <c r="AT74" s="971"/>
      <c r="AU74" s="971" t="s">
        <v>570</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15">
      <c r="A75" s="238">
        <v>8</v>
      </c>
      <c r="B75" s="974" t="s">
        <v>578</v>
      </c>
      <c r="C75" s="975"/>
      <c r="D75" s="975"/>
      <c r="E75" s="975"/>
      <c r="F75" s="975"/>
      <c r="G75" s="975"/>
      <c r="H75" s="975"/>
      <c r="I75" s="975"/>
      <c r="J75" s="975"/>
      <c r="K75" s="975"/>
      <c r="L75" s="975"/>
      <c r="M75" s="975"/>
      <c r="N75" s="975"/>
      <c r="O75" s="975"/>
      <c r="P75" s="976"/>
      <c r="Q75" s="978">
        <v>3291</v>
      </c>
      <c r="R75" s="979"/>
      <c r="S75" s="979"/>
      <c r="T75" s="979"/>
      <c r="U75" s="980"/>
      <c r="V75" s="981">
        <v>2907</v>
      </c>
      <c r="W75" s="979"/>
      <c r="X75" s="979"/>
      <c r="Y75" s="979"/>
      <c r="Z75" s="980"/>
      <c r="AA75" s="981">
        <v>384</v>
      </c>
      <c r="AB75" s="979"/>
      <c r="AC75" s="979"/>
      <c r="AD75" s="979"/>
      <c r="AE75" s="980"/>
      <c r="AF75" s="981">
        <v>384</v>
      </c>
      <c r="AG75" s="979"/>
      <c r="AH75" s="979"/>
      <c r="AI75" s="979"/>
      <c r="AJ75" s="980"/>
      <c r="AK75" s="981">
        <v>3</v>
      </c>
      <c r="AL75" s="979"/>
      <c r="AM75" s="979"/>
      <c r="AN75" s="979"/>
      <c r="AO75" s="980"/>
      <c r="AP75" s="981" t="s">
        <v>570</v>
      </c>
      <c r="AQ75" s="979"/>
      <c r="AR75" s="979"/>
      <c r="AS75" s="979"/>
      <c r="AT75" s="980"/>
      <c r="AU75" s="981" t="s">
        <v>570</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15">
      <c r="A76" s="238">
        <v>9</v>
      </c>
      <c r="B76" s="974" t="s">
        <v>579</v>
      </c>
      <c r="C76" s="975"/>
      <c r="D76" s="975"/>
      <c r="E76" s="975"/>
      <c r="F76" s="975"/>
      <c r="G76" s="975"/>
      <c r="H76" s="975"/>
      <c r="I76" s="975"/>
      <c r="J76" s="975"/>
      <c r="K76" s="975"/>
      <c r="L76" s="975"/>
      <c r="M76" s="975"/>
      <c r="N76" s="975"/>
      <c r="O76" s="975"/>
      <c r="P76" s="976"/>
      <c r="Q76" s="978">
        <v>9</v>
      </c>
      <c r="R76" s="979"/>
      <c r="S76" s="979"/>
      <c r="T76" s="979"/>
      <c r="U76" s="980"/>
      <c r="V76" s="981">
        <v>9</v>
      </c>
      <c r="W76" s="979"/>
      <c r="X76" s="979"/>
      <c r="Y76" s="979"/>
      <c r="Z76" s="980"/>
      <c r="AA76" s="981">
        <v>0</v>
      </c>
      <c r="AB76" s="979"/>
      <c r="AC76" s="979"/>
      <c r="AD76" s="979"/>
      <c r="AE76" s="980"/>
      <c r="AF76" s="981">
        <v>0</v>
      </c>
      <c r="AG76" s="979"/>
      <c r="AH76" s="979"/>
      <c r="AI76" s="979"/>
      <c r="AJ76" s="980"/>
      <c r="AK76" s="981" t="s">
        <v>570</v>
      </c>
      <c r="AL76" s="979"/>
      <c r="AM76" s="979"/>
      <c r="AN76" s="979"/>
      <c r="AO76" s="980"/>
      <c r="AP76" s="981" t="s">
        <v>570</v>
      </c>
      <c r="AQ76" s="979"/>
      <c r="AR76" s="979"/>
      <c r="AS76" s="979"/>
      <c r="AT76" s="980"/>
      <c r="AU76" s="981" t="s">
        <v>570</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15">
      <c r="A77" s="238">
        <v>10</v>
      </c>
      <c r="B77" s="974" t="s">
        <v>580</v>
      </c>
      <c r="C77" s="975"/>
      <c r="D77" s="975"/>
      <c r="E77" s="975"/>
      <c r="F77" s="975"/>
      <c r="G77" s="975"/>
      <c r="H77" s="975"/>
      <c r="I77" s="975"/>
      <c r="J77" s="975"/>
      <c r="K77" s="975"/>
      <c r="L77" s="975"/>
      <c r="M77" s="975"/>
      <c r="N77" s="975"/>
      <c r="O77" s="975"/>
      <c r="P77" s="976"/>
      <c r="Q77" s="978">
        <v>67</v>
      </c>
      <c r="R77" s="979"/>
      <c r="S77" s="979"/>
      <c r="T77" s="979"/>
      <c r="U77" s="980"/>
      <c r="V77" s="981">
        <v>49</v>
      </c>
      <c r="W77" s="979"/>
      <c r="X77" s="979"/>
      <c r="Y77" s="979"/>
      <c r="Z77" s="980"/>
      <c r="AA77" s="981">
        <v>18</v>
      </c>
      <c r="AB77" s="979"/>
      <c r="AC77" s="979"/>
      <c r="AD77" s="979"/>
      <c r="AE77" s="980"/>
      <c r="AF77" s="981">
        <v>18</v>
      </c>
      <c r="AG77" s="979"/>
      <c r="AH77" s="979"/>
      <c r="AI77" s="979"/>
      <c r="AJ77" s="980"/>
      <c r="AK77" s="981" t="s">
        <v>570</v>
      </c>
      <c r="AL77" s="979"/>
      <c r="AM77" s="979"/>
      <c r="AN77" s="979"/>
      <c r="AO77" s="980"/>
      <c r="AP77" s="981" t="s">
        <v>570</v>
      </c>
      <c r="AQ77" s="979"/>
      <c r="AR77" s="979"/>
      <c r="AS77" s="979"/>
      <c r="AT77" s="980"/>
      <c r="AU77" s="981" t="s">
        <v>570</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15">
      <c r="A78" s="238">
        <v>11</v>
      </c>
      <c r="B78" s="974" t="s">
        <v>581</v>
      </c>
      <c r="C78" s="975"/>
      <c r="D78" s="975"/>
      <c r="E78" s="975"/>
      <c r="F78" s="975"/>
      <c r="G78" s="975"/>
      <c r="H78" s="975"/>
      <c r="I78" s="975"/>
      <c r="J78" s="975"/>
      <c r="K78" s="975"/>
      <c r="L78" s="975"/>
      <c r="M78" s="975"/>
      <c r="N78" s="975"/>
      <c r="O78" s="975"/>
      <c r="P78" s="976"/>
      <c r="Q78" s="977">
        <v>147566</v>
      </c>
      <c r="R78" s="971"/>
      <c r="S78" s="971"/>
      <c r="T78" s="971"/>
      <c r="U78" s="971"/>
      <c r="V78" s="971">
        <v>144092</v>
      </c>
      <c r="W78" s="971"/>
      <c r="X78" s="971"/>
      <c r="Y78" s="971"/>
      <c r="Z78" s="971"/>
      <c r="AA78" s="971">
        <v>3474</v>
      </c>
      <c r="AB78" s="971"/>
      <c r="AC78" s="971"/>
      <c r="AD78" s="971"/>
      <c r="AE78" s="971"/>
      <c r="AF78" s="971">
        <v>3474</v>
      </c>
      <c r="AG78" s="971"/>
      <c r="AH78" s="971"/>
      <c r="AI78" s="971"/>
      <c r="AJ78" s="971"/>
      <c r="AK78" s="971" t="s">
        <v>570</v>
      </c>
      <c r="AL78" s="971"/>
      <c r="AM78" s="971"/>
      <c r="AN78" s="971"/>
      <c r="AO78" s="971"/>
      <c r="AP78" s="971" t="s">
        <v>570</v>
      </c>
      <c r="AQ78" s="971"/>
      <c r="AR78" s="971"/>
      <c r="AS78" s="971"/>
      <c r="AT78" s="971"/>
      <c r="AU78" s="971" t="s">
        <v>570</v>
      </c>
      <c r="AV78" s="971"/>
      <c r="AW78" s="971"/>
      <c r="AX78" s="971"/>
      <c r="AY78" s="971"/>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15">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15">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15">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15">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15">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15">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15">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15">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15">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
      <c r="A88" s="240" t="s">
        <v>393</v>
      </c>
      <c r="B88" s="937" t="s">
        <v>419</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4303</v>
      </c>
      <c r="AG88" s="959"/>
      <c r="AH88" s="959"/>
      <c r="AI88" s="959"/>
      <c r="AJ88" s="959"/>
      <c r="AK88" s="963"/>
      <c r="AL88" s="963"/>
      <c r="AM88" s="963"/>
      <c r="AN88" s="963"/>
      <c r="AO88" s="963"/>
      <c r="AP88" s="959">
        <v>1694</v>
      </c>
      <c r="AQ88" s="959"/>
      <c r="AR88" s="959"/>
      <c r="AS88" s="959"/>
      <c r="AT88" s="959"/>
      <c r="AU88" s="959">
        <v>228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15">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15">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15">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15">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15">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15">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15">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15">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15">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15">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15">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15">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15">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393</v>
      </c>
      <c r="BR102" s="937" t="s">
        <v>420</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c r="CS102" s="953"/>
      <c r="CT102" s="953"/>
      <c r="CU102" s="953"/>
      <c r="CV102" s="954"/>
      <c r="CW102" s="952"/>
      <c r="CX102" s="953"/>
      <c r="CY102" s="953"/>
      <c r="CZ102" s="953"/>
      <c r="DA102" s="954"/>
      <c r="DB102" s="952"/>
      <c r="DC102" s="953"/>
      <c r="DD102" s="953"/>
      <c r="DE102" s="953"/>
      <c r="DF102" s="954"/>
      <c r="DG102" s="952"/>
      <c r="DH102" s="953"/>
      <c r="DI102" s="953"/>
      <c r="DJ102" s="953"/>
      <c r="DK102" s="954"/>
      <c r="DL102" s="952"/>
      <c r="DM102" s="953"/>
      <c r="DN102" s="953"/>
      <c r="DO102" s="953"/>
      <c r="DP102" s="954"/>
      <c r="DQ102" s="952"/>
      <c r="DR102" s="953"/>
      <c r="DS102" s="953"/>
      <c r="DT102" s="953"/>
      <c r="DU102" s="954"/>
      <c r="DV102" s="937"/>
      <c r="DW102" s="938"/>
      <c r="DX102" s="938"/>
      <c r="DY102" s="938"/>
      <c r="DZ102" s="939"/>
      <c r="EA102" s="230"/>
    </row>
    <row r="103" spans="1:131" ht="26.25" customHeight="1" x14ac:dyDescent="0.15">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421</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15">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422</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15">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15">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
      <c r="A107" s="249" t="s">
        <v>423</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424</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15">
      <c r="A108" s="942" t="s">
        <v>425</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426</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15">
      <c r="A109" s="895" t="s">
        <v>427</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428</v>
      </c>
      <c r="AB109" s="896"/>
      <c r="AC109" s="896"/>
      <c r="AD109" s="896"/>
      <c r="AE109" s="897"/>
      <c r="AF109" s="898" t="s">
        <v>429</v>
      </c>
      <c r="AG109" s="896"/>
      <c r="AH109" s="896"/>
      <c r="AI109" s="896"/>
      <c r="AJ109" s="897"/>
      <c r="AK109" s="898" t="s">
        <v>311</v>
      </c>
      <c r="AL109" s="896"/>
      <c r="AM109" s="896"/>
      <c r="AN109" s="896"/>
      <c r="AO109" s="897"/>
      <c r="AP109" s="898" t="s">
        <v>430</v>
      </c>
      <c r="AQ109" s="896"/>
      <c r="AR109" s="896"/>
      <c r="AS109" s="896"/>
      <c r="AT109" s="929"/>
      <c r="AU109" s="895" t="s">
        <v>427</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428</v>
      </c>
      <c r="BR109" s="896"/>
      <c r="BS109" s="896"/>
      <c r="BT109" s="896"/>
      <c r="BU109" s="897"/>
      <c r="BV109" s="898" t="s">
        <v>429</v>
      </c>
      <c r="BW109" s="896"/>
      <c r="BX109" s="896"/>
      <c r="BY109" s="896"/>
      <c r="BZ109" s="897"/>
      <c r="CA109" s="898" t="s">
        <v>311</v>
      </c>
      <c r="CB109" s="896"/>
      <c r="CC109" s="896"/>
      <c r="CD109" s="896"/>
      <c r="CE109" s="897"/>
      <c r="CF109" s="936" t="s">
        <v>430</v>
      </c>
      <c r="CG109" s="936"/>
      <c r="CH109" s="936"/>
      <c r="CI109" s="936"/>
      <c r="CJ109" s="936"/>
      <c r="CK109" s="898" t="s">
        <v>431</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428</v>
      </c>
      <c r="DH109" s="896"/>
      <c r="DI109" s="896"/>
      <c r="DJ109" s="896"/>
      <c r="DK109" s="897"/>
      <c r="DL109" s="898" t="s">
        <v>429</v>
      </c>
      <c r="DM109" s="896"/>
      <c r="DN109" s="896"/>
      <c r="DO109" s="896"/>
      <c r="DP109" s="897"/>
      <c r="DQ109" s="898" t="s">
        <v>311</v>
      </c>
      <c r="DR109" s="896"/>
      <c r="DS109" s="896"/>
      <c r="DT109" s="896"/>
      <c r="DU109" s="897"/>
      <c r="DV109" s="898" t="s">
        <v>430</v>
      </c>
      <c r="DW109" s="896"/>
      <c r="DX109" s="896"/>
      <c r="DY109" s="896"/>
      <c r="DZ109" s="929"/>
    </row>
    <row r="110" spans="1:131" s="230" customFormat="1" ht="26.25" customHeight="1" x14ac:dyDescent="0.15">
      <c r="A110" s="807" t="s">
        <v>432</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1090851</v>
      </c>
      <c r="AB110" s="889"/>
      <c r="AC110" s="889"/>
      <c r="AD110" s="889"/>
      <c r="AE110" s="890"/>
      <c r="AF110" s="891">
        <v>957165</v>
      </c>
      <c r="AG110" s="889"/>
      <c r="AH110" s="889"/>
      <c r="AI110" s="889"/>
      <c r="AJ110" s="890"/>
      <c r="AK110" s="891">
        <v>846044</v>
      </c>
      <c r="AL110" s="889"/>
      <c r="AM110" s="889"/>
      <c r="AN110" s="889"/>
      <c r="AO110" s="890"/>
      <c r="AP110" s="892">
        <v>24.4</v>
      </c>
      <c r="AQ110" s="893"/>
      <c r="AR110" s="893"/>
      <c r="AS110" s="893"/>
      <c r="AT110" s="894"/>
      <c r="AU110" s="930" t="s">
        <v>75</v>
      </c>
      <c r="AV110" s="931"/>
      <c r="AW110" s="931"/>
      <c r="AX110" s="931"/>
      <c r="AY110" s="931"/>
      <c r="AZ110" s="840" t="s">
        <v>433</v>
      </c>
      <c r="BA110" s="808"/>
      <c r="BB110" s="808"/>
      <c r="BC110" s="808"/>
      <c r="BD110" s="808"/>
      <c r="BE110" s="808"/>
      <c r="BF110" s="808"/>
      <c r="BG110" s="808"/>
      <c r="BH110" s="808"/>
      <c r="BI110" s="808"/>
      <c r="BJ110" s="808"/>
      <c r="BK110" s="808"/>
      <c r="BL110" s="808"/>
      <c r="BM110" s="808"/>
      <c r="BN110" s="808"/>
      <c r="BO110" s="808"/>
      <c r="BP110" s="809"/>
      <c r="BQ110" s="841">
        <v>7098100</v>
      </c>
      <c r="BR110" s="825"/>
      <c r="BS110" s="825"/>
      <c r="BT110" s="825"/>
      <c r="BU110" s="825"/>
      <c r="BV110" s="825">
        <v>5966491</v>
      </c>
      <c r="BW110" s="825"/>
      <c r="BX110" s="825"/>
      <c r="BY110" s="825"/>
      <c r="BZ110" s="825"/>
      <c r="CA110" s="825">
        <v>5588228</v>
      </c>
      <c r="CB110" s="825"/>
      <c r="CC110" s="825"/>
      <c r="CD110" s="825"/>
      <c r="CE110" s="825"/>
      <c r="CF110" s="863">
        <v>161.1</v>
      </c>
      <c r="CG110" s="864"/>
      <c r="CH110" s="864"/>
      <c r="CI110" s="864"/>
      <c r="CJ110" s="864"/>
      <c r="CK110" s="926" t="s">
        <v>434</v>
      </c>
      <c r="CL110" s="883"/>
      <c r="CM110" s="840" t="s">
        <v>435</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41" t="s">
        <v>131</v>
      </c>
      <c r="DH110" s="825"/>
      <c r="DI110" s="825"/>
      <c r="DJ110" s="825"/>
      <c r="DK110" s="825"/>
      <c r="DL110" s="825" t="s">
        <v>436</v>
      </c>
      <c r="DM110" s="825"/>
      <c r="DN110" s="825"/>
      <c r="DO110" s="825"/>
      <c r="DP110" s="825"/>
      <c r="DQ110" s="825" t="s">
        <v>131</v>
      </c>
      <c r="DR110" s="825"/>
      <c r="DS110" s="825"/>
      <c r="DT110" s="825"/>
      <c r="DU110" s="825"/>
      <c r="DV110" s="826" t="s">
        <v>436</v>
      </c>
      <c r="DW110" s="826"/>
      <c r="DX110" s="826"/>
      <c r="DY110" s="826"/>
      <c r="DZ110" s="827"/>
    </row>
    <row r="111" spans="1:131" s="230" customFormat="1" ht="26.25" customHeight="1" x14ac:dyDescent="0.15">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2" t="s">
        <v>436</v>
      </c>
      <c r="AB111" s="913"/>
      <c r="AC111" s="913"/>
      <c r="AD111" s="913"/>
      <c r="AE111" s="914"/>
      <c r="AF111" s="915" t="s">
        <v>131</v>
      </c>
      <c r="AG111" s="913"/>
      <c r="AH111" s="913"/>
      <c r="AI111" s="913"/>
      <c r="AJ111" s="914"/>
      <c r="AK111" s="915" t="s">
        <v>131</v>
      </c>
      <c r="AL111" s="913"/>
      <c r="AM111" s="913"/>
      <c r="AN111" s="913"/>
      <c r="AO111" s="914"/>
      <c r="AP111" s="916" t="s">
        <v>436</v>
      </c>
      <c r="AQ111" s="917"/>
      <c r="AR111" s="917"/>
      <c r="AS111" s="917"/>
      <c r="AT111" s="918"/>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131</v>
      </c>
      <c r="BR111" s="817"/>
      <c r="BS111" s="817"/>
      <c r="BT111" s="817"/>
      <c r="BU111" s="817"/>
      <c r="BV111" s="817" t="s">
        <v>436</v>
      </c>
      <c r="BW111" s="817"/>
      <c r="BX111" s="817"/>
      <c r="BY111" s="817"/>
      <c r="BZ111" s="817"/>
      <c r="CA111" s="817" t="s">
        <v>131</v>
      </c>
      <c r="CB111" s="817"/>
      <c r="CC111" s="817"/>
      <c r="CD111" s="817"/>
      <c r="CE111" s="817"/>
      <c r="CF111" s="872" t="s">
        <v>436</v>
      </c>
      <c r="CG111" s="873"/>
      <c r="CH111" s="873"/>
      <c r="CI111" s="873"/>
      <c r="CJ111" s="873"/>
      <c r="CK111" s="927"/>
      <c r="CL111" s="885"/>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436</v>
      </c>
      <c r="DH111" s="817"/>
      <c r="DI111" s="817"/>
      <c r="DJ111" s="817"/>
      <c r="DK111" s="817"/>
      <c r="DL111" s="817" t="s">
        <v>436</v>
      </c>
      <c r="DM111" s="817"/>
      <c r="DN111" s="817"/>
      <c r="DO111" s="817"/>
      <c r="DP111" s="817"/>
      <c r="DQ111" s="817" t="s">
        <v>436</v>
      </c>
      <c r="DR111" s="817"/>
      <c r="DS111" s="817"/>
      <c r="DT111" s="817"/>
      <c r="DU111" s="817"/>
      <c r="DV111" s="794" t="s">
        <v>131</v>
      </c>
      <c r="DW111" s="794"/>
      <c r="DX111" s="794"/>
      <c r="DY111" s="794"/>
      <c r="DZ111" s="795"/>
    </row>
    <row r="112" spans="1:131" s="230" customFormat="1" ht="26.25" customHeight="1" x14ac:dyDescent="0.15">
      <c r="A112" s="919" t="s">
        <v>440</v>
      </c>
      <c r="B112" s="920"/>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131</v>
      </c>
      <c r="AB112" s="780"/>
      <c r="AC112" s="780"/>
      <c r="AD112" s="780"/>
      <c r="AE112" s="781"/>
      <c r="AF112" s="782" t="s">
        <v>436</v>
      </c>
      <c r="AG112" s="780"/>
      <c r="AH112" s="780"/>
      <c r="AI112" s="780"/>
      <c r="AJ112" s="781"/>
      <c r="AK112" s="782" t="s">
        <v>131</v>
      </c>
      <c r="AL112" s="780"/>
      <c r="AM112" s="780"/>
      <c r="AN112" s="780"/>
      <c r="AO112" s="781"/>
      <c r="AP112" s="821" t="s">
        <v>131</v>
      </c>
      <c r="AQ112" s="822"/>
      <c r="AR112" s="822"/>
      <c r="AS112" s="822"/>
      <c r="AT112" s="823"/>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458163</v>
      </c>
      <c r="BR112" s="817"/>
      <c r="BS112" s="817"/>
      <c r="BT112" s="817"/>
      <c r="BU112" s="817"/>
      <c r="BV112" s="817">
        <v>448609</v>
      </c>
      <c r="BW112" s="817"/>
      <c r="BX112" s="817"/>
      <c r="BY112" s="817"/>
      <c r="BZ112" s="817"/>
      <c r="CA112" s="817">
        <v>595463</v>
      </c>
      <c r="CB112" s="817"/>
      <c r="CC112" s="817"/>
      <c r="CD112" s="817"/>
      <c r="CE112" s="817"/>
      <c r="CF112" s="872">
        <v>17.2</v>
      </c>
      <c r="CG112" s="873"/>
      <c r="CH112" s="873"/>
      <c r="CI112" s="873"/>
      <c r="CJ112" s="873"/>
      <c r="CK112" s="927"/>
      <c r="CL112" s="885"/>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131</v>
      </c>
      <c r="DH112" s="817"/>
      <c r="DI112" s="817"/>
      <c r="DJ112" s="817"/>
      <c r="DK112" s="817"/>
      <c r="DL112" s="817" t="s">
        <v>131</v>
      </c>
      <c r="DM112" s="817"/>
      <c r="DN112" s="817"/>
      <c r="DO112" s="817"/>
      <c r="DP112" s="817"/>
      <c r="DQ112" s="817" t="s">
        <v>131</v>
      </c>
      <c r="DR112" s="817"/>
      <c r="DS112" s="817"/>
      <c r="DT112" s="817"/>
      <c r="DU112" s="817"/>
      <c r="DV112" s="794" t="s">
        <v>436</v>
      </c>
      <c r="DW112" s="794"/>
      <c r="DX112" s="794"/>
      <c r="DY112" s="794"/>
      <c r="DZ112" s="795"/>
    </row>
    <row r="113" spans="1:130" s="230" customFormat="1" ht="26.25" customHeight="1" x14ac:dyDescent="0.15">
      <c r="A113" s="921"/>
      <c r="B113" s="922"/>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2">
        <v>45086</v>
      </c>
      <c r="AB113" s="913"/>
      <c r="AC113" s="913"/>
      <c r="AD113" s="913"/>
      <c r="AE113" s="914"/>
      <c r="AF113" s="915">
        <v>51144</v>
      </c>
      <c r="AG113" s="913"/>
      <c r="AH113" s="913"/>
      <c r="AI113" s="913"/>
      <c r="AJ113" s="914"/>
      <c r="AK113" s="915">
        <v>50301</v>
      </c>
      <c r="AL113" s="913"/>
      <c r="AM113" s="913"/>
      <c r="AN113" s="913"/>
      <c r="AO113" s="914"/>
      <c r="AP113" s="916">
        <v>1.4</v>
      </c>
      <c r="AQ113" s="917"/>
      <c r="AR113" s="917"/>
      <c r="AS113" s="917"/>
      <c r="AT113" s="918"/>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v>232919</v>
      </c>
      <c r="BR113" s="817"/>
      <c r="BS113" s="817"/>
      <c r="BT113" s="817"/>
      <c r="BU113" s="817"/>
      <c r="BV113" s="817">
        <v>240430</v>
      </c>
      <c r="BW113" s="817"/>
      <c r="BX113" s="817"/>
      <c r="BY113" s="817"/>
      <c r="BZ113" s="817"/>
      <c r="CA113" s="817">
        <v>227858</v>
      </c>
      <c r="CB113" s="817"/>
      <c r="CC113" s="817"/>
      <c r="CD113" s="817"/>
      <c r="CE113" s="817"/>
      <c r="CF113" s="872">
        <v>6.6</v>
      </c>
      <c r="CG113" s="873"/>
      <c r="CH113" s="873"/>
      <c r="CI113" s="873"/>
      <c r="CJ113" s="873"/>
      <c r="CK113" s="927"/>
      <c r="CL113" s="885"/>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131</v>
      </c>
      <c r="DH113" s="780"/>
      <c r="DI113" s="780"/>
      <c r="DJ113" s="780"/>
      <c r="DK113" s="781"/>
      <c r="DL113" s="782" t="s">
        <v>131</v>
      </c>
      <c r="DM113" s="780"/>
      <c r="DN113" s="780"/>
      <c r="DO113" s="780"/>
      <c r="DP113" s="781"/>
      <c r="DQ113" s="782" t="s">
        <v>131</v>
      </c>
      <c r="DR113" s="780"/>
      <c r="DS113" s="780"/>
      <c r="DT113" s="780"/>
      <c r="DU113" s="781"/>
      <c r="DV113" s="821" t="s">
        <v>131</v>
      </c>
      <c r="DW113" s="822"/>
      <c r="DX113" s="822"/>
      <c r="DY113" s="822"/>
      <c r="DZ113" s="823"/>
    </row>
    <row r="114" spans="1:130" s="230" customFormat="1" ht="26.25" customHeight="1" x14ac:dyDescent="0.15">
      <c r="A114" s="921"/>
      <c r="B114" s="922"/>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v>11796</v>
      </c>
      <c r="AB114" s="780"/>
      <c r="AC114" s="780"/>
      <c r="AD114" s="780"/>
      <c r="AE114" s="781"/>
      <c r="AF114" s="782">
        <v>12071</v>
      </c>
      <c r="AG114" s="780"/>
      <c r="AH114" s="780"/>
      <c r="AI114" s="780"/>
      <c r="AJ114" s="781"/>
      <c r="AK114" s="782">
        <v>20511</v>
      </c>
      <c r="AL114" s="780"/>
      <c r="AM114" s="780"/>
      <c r="AN114" s="780"/>
      <c r="AO114" s="781"/>
      <c r="AP114" s="821">
        <v>0.6</v>
      </c>
      <c r="AQ114" s="822"/>
      <c r="AR114" s="822"/>
      <c r="AS114" s="822"/>
      <c r="AT114" s="823"/>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922416</v>
      </c>
      <c r="BR114" s="817"/>
      <c r="BS114" s="817"/>
      <c r="BT114" s="817"/>
      <c r="BU114" s="817"/>
      <c r="BV114" s="817">
        <v>1024097</v>
      </c>
      <c r="BW114" s="817"/>
      <c r="BX114" s="817"/>
      <c r="BY114" s="817"/>
      <c r="BZ114" s="817"/>
      <c r="CA114" s="817">
        <v>999782</v>
      </c>
      <c r="CB114" s="817"/>
      <c r="CC114" s="817"/>
      <c r="CD114" s="817"/>
      <c r="CE114" s="817"/>
      <c r="CF114" s="872">
        <v>28.8</v>
      </c>
      <c r="CG114" s="873"/>
      <c r="CH114" s="873"/>
      <c r="CI114" s="873"/>
      <c r="CJ114" s="873"/>
      <c r="CK114" s="927"/>
      <c r="CL114" s="885"/>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436</v>
      </c>
      <c r="DH114" s="780"/>
      <c r="DI114" s="780"/>
      <c r="DJ114" s="780"/>
      <c r="DK114" s="781"/>
      <c r="DL114" s="782" t="s">
        <v>436</v>
      </c>
      <c r="DM114" s="780"/>
      <c r="DN114" s="780"/>
      <c r="DO114" s="780"/>
      <c r="DP114" s="781"/>
      <c r="DQ114" s="782" t="s">
        <v>436</v>
      </c>
      <c r="DR114" s="780"/>
      <c r="DS114" s="780"/>
      <c r="DT114" s="780"/>
      <c r="DU114" s="781"/>
      <c r="DV114" s="821" t="s">
        <v>436</v>
      </c>
      <c r="DW114" s="822"/>
      <c r="DX114" s="822"/>
      <c r="DY114" s="822"/>
      <c r="DZ114" s="823"/>
    </row>
    <row r="115" spans="1:130" s="230" customFormat="1" ht="26.25" customHeight="1" x14ac:dyDescent="0.15">
      <c r="A115" s="921"/>
      <c r="B115" s="922"/>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2" t="s">
        <v>131</v>
      </c>
      <c r="AB115" s="913"/>
      <c r="AC115" s="913"/>
      <c r="AD115" s="913"/>
      <c r="AE115" s="914"/>
      <c r="AF115" s="915" t="s">
        <v>131</v>
      </c>
      <c r="AG115" s="913"/>
      <c r="AH115" s="913"/>
      <c r="AI115" s="913"/>
      <c r="AJ115" s="914"/>
      <c r="AK115" s="915" t="s">
        <v>131</v>
      </c>
      <c r="AL115" s="913"/>
      <c r="AM115" s="913"/>
      <c r="AN115" s="913"/>
      <c r="AO115" s="914"/>
      <c r="AP115" s="916" t="s">
        <v>131</v>
      </c>
      <c r="AQ115" s="917"/>
      <c r="AR115" s="917"/>
      <c r="AS115" s="917"/>
      <c r="AT115" s="918"/>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t="s">
        <v>131</v>
      </c>
      <c r="BR115" s="817"/>
      <c r="BS115" s="817"/>
      <c r="BT115" s="817"/>
      <c r="BU115" s="817"/>
      <c r="BV115" s="817" t="s">
        <v>436</v>
      </c>
      <c r="BW115" s="817"/>
      <c r="BX115" s="817"/>
      <c r="BY115" s="817"/>
      <c r="BZ115" s="817"/>
      <c r="CA115" s="817" t="s">
        <v>436</v>
      </c>
      <c r="CB115" s="817"/>
      <c r="CC115" s="817"/>
      <c r="CD115" s="817"/>
      <c r="CE115" s="817"/>
      <c r="CF115" s="872" t="s">
        <v>131</v>
      </c>
      <c r="CG115" s="873"/>
      <c r="CH115" s="873"/>
      <c r="CI115" s="873"/>
      <c r="CJ115" s="873"/>
      <c r="CK115" s="927"/>
      <c r="CL115" s="885"/>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436</v>
      </c>
      <c r="DH115" s="780"/>
      <c r="DI115" s="780"/>
      <c r="DJ115" s="780"/>
      <c r="DK115" s="781"/>
      <c r="DL115" s="782" t="s">
        <v>436</v>
      </c>
      <c r="DM115" s="780"/>
      <c r="DN115" s="780"/>
      <c r="DO115" s="780"/>
      <c r="DP115" s="781"/>
      <c r="DQ115" s="782" t="s">
        <v>131</v>
      </c>
      <c r="DR115" s="780"/>
      <c r="DS115" s="780"/>
      <c r="DT115" s="780"/>
      <c r="DU115" s="781"/>
      <c r="DV115" s="821" t="s">
        <v>131</v>
      </c>
      <c r="DW115" s="822"/>
      <c r="DX115" s="822"/>
      <c r="DY115" s="822"/>
      <c r="DZ115" s="823"/>
    </row>
    <row r="116" spans="1:130" s="230" customFormat="1" ht="26.25" customHeight="1" x14ac:dyDescent="0.15">
      <c r="A116" s="923"/>
      <c r="B116" s="924"/>
      <c r="C116" s="819" t="s">
        <v>453</v>
      </c>
      <c r="D116" s="819"/>
      <c r="E116" s="819"/>
      <c r="F116" s="819"/>
      <c r="G116" s="819"/>
      <c r="H116" s="819"/>
      <c r="I116" s="819"/>
      <c r="J116" s="819"/>
      <c r="K116" s="819"/>
      <c r="L116" s="819"/>
      <c r="M116" s="819"/>
      <c r="N116" s="819"/>
      <c r="O116" s="819"/>
      <c r="P116" s="819"/>
      <c r="Q116" s="819"/>
      <c r="R116" s="819"/>
      <c r="S116" s="819"/>
      <c r="T116" s="819"/>
      <c r="U116" s="819"/>
      <c r="V116" s="819"/>
      <c r="W116" s="819"/>
      <c r="X116" s="819"/>
      <c r="Y116" s="819"/>
      <c r="Z116" s="820"/>
      <c r="AA116" s="779">
        <v>63</v>
      </c>
      <c r="AB116" s="780"/>
      <c r="AC116" s="780"/>
      <c r="AD116" s="780"/>
      <c r="AE116" s="781"/>
      <c r="AF116" s="782">
        <v>148</v>
      </c>
      <c r="AG116" s="780"/>
      <c r="AH116" s="780"/>
      <c r="AI116" s="780"/>
      <c r="AJ116" s="781"/>
      <c r="AK116" s="782">
        <v>277</v>
      </c>
      <c r="AL116" s="780"/>
      <c r="AM116" s="780"/>
      <c r="AN116" s="780"/>
      <c r="AO116" s="781"/>
      <c r="AP116" s="821">
        <v>0</v>
      </c>
      <c r="AQ116" s="822"/>
      <c r="AR116" s="822"/>
      <c r="AS116" s="822"/>
      <c r="AT116" s="823"/>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436</v>
      </c>
      <c r="BR116" s="817"/>
      <c r="BS116" s="817"/>
      <c r="BT116" s="817"/>
      <c r="BU116" s="817"/>
      <c r="BV116" s="817" t="s">
        <v>436</v>
      </c>
      <c r="BW116" s="817"/>
      <c r="BX116" s="817"/>
      <c r="BY116" s="817"/>
      <c r="BZ116" s="817"/>
      <c r="CA116" s="817" t="s">
        <v>131</v>
      </c>
      <c r="CB116" s="817"/>
      <c r="CC116" s="817"/>
      <c r="CD116" s="817"/>
      <c r="CE116" s="817"/>
      <c r="CF116" s="872" t="s">
        <v>436</v>
      </c>
      <c r="CG116" s="873"/>
      <c r="CH116" s="873"/>
      <c r="CI116" s="873"/>
      <c r="CJ116" s="873"/>
      <c r="CK116" s="927"/>
      <c r="CL116" s="885"/>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131</v>
      </c>
      <c r="DH116" s="780"/>
      <c r="DI116" s="780"/>
      <c r="DJ116" s="780"/>
      <c r="DK116" s="781"/>
      <c r="DL116" s="782" t="s">
        <v>436</v>
      </c>
      <c r="DM116" s="780"/>
      <c r="DN116" s="780"/>
      <c r="DO116" s="780"/>
      <c r="DP116" s="781"/>
      <c r="DQ116" s="782" t="s">
        <v>131</v>
      </c>
      <c r="DR116" s="780"/>
      <c r="DS116" s="780"/>
      <c r="DT116" s="780"/>
      <c r="DU116" s="781"/>
      <c r="DV116" s="821" t="s">
        <v>131</v>
      </c>
      <c r="DW116" s="822"/>
      <c r="DX116" s="822"/>
      <c r="DY116" s="822"/>
      <c r="DZ116" s="823"/>
    </row>
    <row r="117" spans="1:130" s="230" customFormat="1" ht="26.25" customHeight="1" x14ac:dyDescent="0.15">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54" t="s">
        <v>456</v>
      </c>
      <c r="Z117" s="897"/>
      <c r="AA117" s="902">
        <v>1147796</v>
      </c>
      <c r="AB117" s="903"/>
      <c r="AC117" s="903"/>
      <c r="AD117" s="903"/>
      <c r="AE117" s="904"/>
      <c r="AF117" s="905">
        <v>1020528</v>
      </c>
      <c r="AG117" s="903"/>
      <c r="AH117" s="903"/>
      <c r="AI117" s="903"/>
      <c r="AJ117" s="904"/>
      <c r="AK117" s="905">
        <v>917133</v>
      </c>
      <c r="AL117" s="903"/>
      <c r="AM117" s="903"/>
      <c r="AN117" s="903"/>
      <c r="AO117" s="904"/>
      <c r="AP117" s="906"/>
      <c r="AQ117" s="907"/>
      <c r="AR117" s="907"/>
      <c r="AS117" s="907"/>
      <c r="AT117" s="908"/>
      <c r="AU117" s="932"/>
      <c r="AV117" s="933"/>
      <c r="AW117" s="933"/>
      <c r="AX117" s="933"/>
      <c r="AY117" s="933"/>
      <c r="AZ117" s="860" t="s">
        <v>457</v>
      </c>
      <c r="BA117" s="861"/>
      <c r="BB117" s="861"/>
      <c r="BC117" s="861"/>
      <c r="BD117" s="861"/>
      <c r="BE117" s="861"/>
      <c r="BF117" s="861"/>
      <c r="BG117" s="861"/>
      <c r="BH117" s="861"/>
      <c r="BI117" s="861"/>
      <c r="BJ117" s="861"/>
      <c r="BK117" s="861"/>
      <c r="BL117" s="861"/>
      <c r="BM117" s="861"/>
      <c r="BN117" s="861"/>
      <c r="BO117" s="861"/>
      <c r="BP117" s="862"/>
      <c r="BQ117" s="816" t="s">
        <v>131</v>
      </c>
      <c r="BR117" s="817"/>
      <c r="BS117" s="817"/>
      <c r="BT117" s="817"/>
      <c r="BU117" s="817"/>
      <c r="BV117" s="817" t="s">
        <v>436</v>
      </c>
      <c r="BW117" s="817"/>
      <c r="BX117" s="817"/>
      <c r="BY117" s="817"/>
      <c r="BZ117" s="817"/>
      <c r="CA117" s="817" t="s">
        <v>436</v>
      </c>
      <c r="CB117" s="817"/>
      <c r="CC117" s="817"/>
      <c r="CD117" s="817"/>
      <c r="CE117" s="817"/>
      <c r="CF117" s="872" t="s">
        <v>436</v>
      </c>
      <c r="CG117" s="873"/>
      <c r="CH117" s="873"/>
      <c r="CI117" s="873"/>
      <c r="CJ117" s="873"/>
      <c r="CK117" s="927"/>
      <c r="CL117" s="885"/>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436</v>
      </c>
      <c r="DH117" s="780"/>
      <c r="DI117" s="780"/>
      <c r="DJ117" s="780"/>
      <c r="DK117" s="781"/>
      <c r="DL117" s="782" t="s">
        <v>131</v>
      </c>
      <c r="DM117" s="780"/>
      <c r="DN117" s="780"/>
      <c r="DO117" s="780"/>
      <c r="DP117" s="781"/>
      <c r="DQ117" s="782" t="s">
        <v>436</v>
      </c>
      <c r="DR117" s="780"/>
      <c r="DS117" s="780"/>
      <c r="DT117" s="780"/>
      <c r="DU117" s="781"/>
      <c r="DV117" s="821" t="s">
        <v>436</v>
      </c>
      <c r="DW117" s="822"/>
      <c r="DX117" s="822"/>
      <c r="DY117" s="822"/>
      <c r="DZ117" s="823"/>
    </row>
    <row r="118" spans="1:130" s="230" customFormat="1" ht="26.25" customHeight="1" x14ac:dyDescent="0.15">
      <c r="A118" s="895" t="s">
        <v>431</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428</v>
      </c>
      <c r="AB118" s="896"/>
      <c r="AC118" s="896"/>
      <c r="AD118" s="896"/>
      <c r="AE118" s="897"/>
      <c r="AF118" s="898" t="s">
        <v>429</v>
      </c>
      <c r="AG118" s="896"/>
      <c r="AH118" s="896"/>
      <c r="AI118" s="896"/>
      <c r="AJ118" s="897"/>
      <c r="AK118" s="898" t="s">
        <v>311</v>
      </c>
      <c r="AL118" s="896"/>
      <c r="AM118" s="896"/>
      <c r="AN118" s="896"/>
      <c r="AO118" s="897"/>
      <c r="AP118" s="899" t="s">
        <v>430</v>
      </c>
      <c r="AQ118" s="900"/>
      <c r="AR118" s="900"/>
      <c r="AS118" s="900"/>
      <c r="AT118" s="901"/>
      <c r="AU118" s="932"/>
      <c r="AV118" s="933"/>
      <c r="AW118" s="933"/>
      <c r="AX118" s="933"/>
      <c r="AY118" s="933"/>
      <c r="AZ118" s="818" t="s">
        <v>459</v>
      </c>
      <c r="BA118" s="819"/>
      <c r="BB118" s="819"/>
      <c r="BC118" s="819"/>
      <c r="BD118" s="819"/>
      <c r="BE118" s="819"/>
      <c r="BF118" s="819"/>
      <c r="BG118" s="819"/>
      <c r="BH118" s="819"/>
      <c r="BI118" s="819"/>
      <c r="BJ118" s="819"/>
      <c r="BK118" s="819"/>
      <c r="BL118" s="819"/>
      <c r="BM118" s="819"/>
      <c r="BN118" s="819"/>
      <c r="BO118" s="819"/>
      <c r="BP118" s="820"/>
      <c r="BQ118" s="856" t="s">
        <v>436</v>
      </c>
      <c r="BR118" s="857"/>
      <c r="BS118" s="857"/>
      <c r="BT118" s="857"/>
      <c r="BU118" s="857"/>
      <c r="BV118" s="857" t="s">
        <v>131</v>
      </c>
      <c r="BW118" s="857"/>
      <c r="BX118" s="857"/>
      <c r="BY118" s="857"/>
      <c r="BZ118" s="857"/>
      <c r="CA118" s="857" t="s">
        <v>436</v>
      </c>
      <c r="CB118" s="857"/>
      <c r="CC118" s="857"/>
      <c r="CD118" s="857"/>
      <c r="CE118" s="857"/>
      <c r="CF118" s="872" t="s">
        <v>436</v>
      </c>
      <c r="CG118" s="873"/>
      <c r="CH118" s="873"/>
      <c r="CI118" s="873"/>
      <c r="CJ118" s="873"/>
      <c r="CK118" s="927"/>
      <c r="CL118" s="885"/>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131</v>
      </c>
      <c r="DH118" s="780"/>
      <c r="DI118" s="780"/>
      <c r="DJ118" s="780"/>
      <c r="DK118" s="781"/>
      <c r="DL118" s="782" t="s">
        <v>436</v>
      </c>
      <c r="DM118" s="780"/>
      <c r="DN118" s="780"/>
      <c r="DO118" s="780"/>
      <c r="DP118" s="781"/>
      <c r="DQ118" s="782" t="s">
        <v>436</v>
      </c>
      <c r="DR118" s="780"/>
      <c r="DS118" s="780"/>
      <c r="DT118" s="780"/>
      <c r="DU118" s="781"/>
      <c r="DV118" s="821" t="s">
        <v>436</v>
      </c>
      <c r="DW118" s="822"/>
      <c r="DX118" s="822"/>
      <c r="DY118" s="822"/>
      <c r="DZ118" s="823"/>
    </row>
    <row r="119" spans="1:130" s="230" customFormat="1" ht="26.25" customHeight="1" x14ac:dyDescent="0.15">
      <c r="A119" s="882" t="s">
        <v>434</v>
      </c>
      <c r="B119" s="883"/>
      <c r="C119" s="840" t="s">
        <v>435</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131</v>
      </c>
      <c r="AB119" s="889"/>
      <c r="AC119" s="889"/>
      <c r="AD119" s="889"/>
      <c r="AE119" s="890"/>
      <c r="AF119" s="891" t="s">
        <v>436</v>
      </c>
      <c r="AG119" s="889"/>
      <c r="AH119" s="889"/>
      <c r="AI119" s="889"/>
      <c r="AJ119" s="890"/>
      <c r="AK119" s="891" t="s">
        <v>131</v>
      </c>
      <c r="AL119" s="889"/>
      <c r="AM119" s="889"/>
      <c r="AN119" s="889"/>
      <c r="AO119" s="890"/>
      <c r="AP119" s="892" t="s">
        <v>436</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54" t="s">
        <v>461</v>
      </c>
      <c r="BP119" s="855"/>
      <c r="BQ119" s="856">
        <v>8711598</v>
      </c>
      <c r="BR119" s="857"/>
      <c r="BS119" s="857"/>
      <c r="BT119" s="857"/>
      <c r="BU119" s="857"/>
      <c r="BV119" s="857">
        <v>7679627</v>
      </c>
      <c r="BW119" s="857"/>
      <c r="BX119" s="857"/>
      <c r="BY119" s="857"/>
      <c r="BZ119" s="857"/>
      <c r="CA119" s="857">
        <v>7411331</v>
      </c>
      <c r="CB119" s="857"/>
      <c r="CC119" s="857"/>
      <c r="CD119" s="857"/>
      <c r="CE119" s="857"/>
      <c r="CF119" s="748"/>
      <c r="CG119" s="749"/>
      <c r="CH119" s="749"/>
      <c r="CI119" s="749"/>
      <c r="CJ119" s="853"/>
      <c r="CK119" s="928"/>
      <c r="CL119" s="887"/>
      <c r="CM119" s="818" t="s">
        <v>462</v>
      </c>
      <c r="CN119" s="819"/>
      <c r="CO119" s="819"/>
      <c r="CP119" s="819"/>
      <c r="CQ119" s="819"/>
      <c r="CR119" s="819"/>
      <c r="CS119" s="819"/>
      <c r="CT119" s="819"/>
      <c r="CU119" s="819"/>
      <c r="CV119" s="819"/>
      <c r="CW119" s="819"/>
      <c r="CX119" s="819"/>
      <c r="CY119" s="819"/>
      <c r="CZ119" s="819"/>
      <c r="DA119" s="819"/>
      <c r="DB119" s="819"/>
      <c r="DC119" s="819"/>
      <c r="DD119" s="819"/>
      <c r="DE119" s="819"/>
      <c r="DF119" s="820"/>
      <c r="DG119" s="763" t="s">
        <v>436</v>
      </c>
      <c r="DH119" s="764"/>
      <c r="DI119" s="764"/>
      <c r="DJ119" s="764"/>
      <c r="DK119" s="765"/>
      <c r="DL119" s="766" t="s">
        <v>436</v>
      </c>
      <c r="DM119" s="764"/>
      <c r="DN119" s="764"/>
      <c r="DO119" s="764"/>
      <c r="DP119" s="765"/>
      <c r="DQ119" s="766" t="s">
        <v>436</v>
      </c>
      <c r="DR119" s="764"/>
      <c r="DS119" s="764"/>
      <c r="DT119" s="764"/>
      <c r="DU119" s="765"/>
      <c r="DV119" s="828" t="s">
        <v>436</v>
      </c>
      <c r="DW119" s="829"/>
      <c r="DX119" s="829"/>
      <c r="DY119" s="829"/>
      <c r="DZ119" s="830"/>
    </row>
    <row r="120" spans="1:130" s="230" customFormat="1" ht="26.25" customHeight="1" x14ac:dyDescent="0.15">
      <c r="A120" s="884"/>
      <c r="B120" s="885"/>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436</v>
      </c>
      <c r="AB120" s="780"/>
      <c r="AC120" s="780"/>
      <c r="AD120" s="780"/>
      <c r="AE120" s="781"/>
      <c r="AF120" s="782" t="s">
        <v>131</v>
      </c>
      <c r="AG120" s="780"/>
      <c r="AH120" s="780"/>
      <c r="AI120" s="780"/>
      <c r="AJ120" s="781"/>
      <c r="AK120" s="782" t="s">
        <v>436</v>
      </c>
      <c r="AL120" s="780"/>
      <c r="AM120" s="780"/>
      <c r="AN120" s="780"/>
      <c r="AO120" s="781"/>
      <c r="AP120" s="821" t="s">
        <v>131</v>
      </c>
      <c r="AQ120" s="822"/>
      <c r="AR120" s="822"/>
      <c r="AS120" s="822"/>
      <c r="AT120" s="823"/>
      <c r="AU120" s="874" t="s">
        <v>463</v>
      </c>
      <c r="AV120" s="875"/>
      <c r="AW120" s="875"/>
      <c r="AX120" s="875"/>
      <c r="AY120" s="876"/>
      <c r="AZ120" s="840" t="s">
        <v>464</v>
      </c>
      <c r="BA120" s="808"/>
      <c r="BB120" s="808"/>
      <c r="BC120" s="808"/>
      <c r="BD120" s="808"/>
      <c r="BE120" s="808"/>
      <c r="BF120" s="808"/>
      <c r="BG120" s="808"/>
      <c r="BH120" s="808"/>
      <c r="BI120" s="808"/>
      <c r="BJ120" s="808"/>
      <c r="BK120" s="808"/>
      <c r="BL120" s="808"/>
      <c r="BM120" s="808"/>
      <c r="BN120" s="808"/>
      <c r="BO120" s="808"/>
      <c r="BP120" s="809"/>
      <c r="BQ120" s="841">
        <v>4154482</v>
      </c>
      <c r="BR120" s="825"/>
      <c r="BS120" s="825"/>
      <c r="BT120" s="825"/>
      <c r="BU120" s="825"/>
      <c r="BV120" s="825">
        <v>3728081</v>
      </c>
      <c r="BW120" s="825"/>
      <c r="BX120" s="825"/>
      <c r="BY120" s="825"/>
      <c r="BZ120" s="825"/>
      <c r="CA120" s="825">
        <v>4001110</v>
      </c>
      <c r="CB120" s="825"/>
      <c r="CC120" s="825"/>
      <c r="CD120" s="825"/>
      <c r="CE120" s="825"/>
      <c r="CF120" s="863">
        <v>115.3</v>
      </c>
      <c r="CG120" s="864"/>
      <c r="CH120" s="864"/>
      <c r="CI120" s="864"/>
      <c r="CJ120" s="864"/>
      <c r="CK120" s="865" t="s">
        <v>465</v>
      </c>
      <c r="CL120" s="832"/>
      <c r="CM120" s="832"/>
      <c r="CN120" s="832"/>
      <c r="CO120" s="833"/>
      <c r="CP120" s="869" t="s">
        <v>409</v>
      </c>
      <c r="CQ120" s="870"/>
      <c r="CR120" s="870"/>
      <c r="CS120" s="870"/>
      <c r="CT120" s="870"/>
      <c r="CU120" s="870"/>
      <c r="CV120" s="870"/>
      <c r="CW120" s="870"/>
      <c r="CX120" s="870"/>
      <c r="CY120" s="870"/>
      <c r="CZ120" s="870"/>
      <c r="DA120" s="870"/>
      <c r="DB120" s="870"/>
      <c r="DC120" s="870"/>
      <c r="DD120" s="870"/>
      <c r="DE120" s="870"/>
      <c r="DF120" s="871"/>
      <c r="DG120" s="841">
        <v>269418</v>
      </c>
      <c r="DH120" s="825"/>
      <c r="DI120" s="825"/>
      <c r="DJ120" s="825"/>
      <c r="DK120" s="825"/>
      <c r="DL120" s="825">
        <v>269520</v>
      </c>
      <c r="DM120" s="825"/>
      <c r="DN120" s="825"/>
      <c r="DO120" s="825"/>
      <c r="DP120" s="825"/>
      <c r="DQ120" s="825">
        <v>314823</v>
      </c>
      <c r="DR120" s="825"/>
      <c r="DS120" s="825"/>
      <c r="DT120" s="825"/>
      <c r="DU120" s="825"/>
      <c r="DV120" s="826">
        <v>9.1</v>
      </c>
      <c r="DW120" s="826"/>
      <c r="DX120" s="826"/>
      <c r="DY120" s="826"/>
      <c r="DZ120" s="827"/>
    </row>
    <row r="121" spans="1:130" s="230" customFormat="1" ht="26.25" customHeight="1" x14ac:dyDescent="0.15">
      <c r="A121" s="884"/>
      <c r="B121" s="885"/>
      <c r="C121" s="860" t="s">
        <v>466</v>
      </c>
      <c r="D121" s="861"/>
      <c r="E121" s="861"/>
      <c r="F121" s="861"/>
      <c r="G121" s="861"/>
      <c r="H121" s="861"/>
      <c r="I121" s="861"/>
      <c r="J121" s="861"/>
      <c r="K121" s="861"/>
      <c r="L121" s="861"/>
      <c r="M121" s="861"/>
      <c r="N121" s="861"/>
      <c r="O121" s="861"/>
      <c r="P121" s="861"/>
      <c r="Q121" s="861"/>
      <c r="R121" s="861"/>
      <c r="S121" s="861"/>
      <c r="T121" s="861"/>
      <c r="U121" s="861"/>
      <c r="V121" s="861"/>
      <c r="W121" s="861"/>
      <c r="X121" s="861"/>
      <c r="Y121" s="861"/>
      <c r="Z121" s="862"/>
      <c r="AA121" s="779" t="s">
        <v>436</v>
      </c>
      <c r="AB121" s="780"/>
      <c r="AC121" s="780"/>
      <c r="AD121" s="780"/>
      <c r="AE121" s="781"/>
      <c r="AF121" s="782" t="s">
        <v>436</v>
      </c>
      <c r="AG121" s="780"/>
      <c r="AH121" s="780"/>
      <c r="AI121" s="780"/>
      <c r="AJ121" s="781"/>
      <c r="AK121" s="782" t="s">
        <v>436</v>
      </c>
      <c r="AL121" s="780"/>
      <c r="AM121" s="780"/>
      <c r="AN121" s="780"/>
      <c r="AO121" s="781"/>
      <c r="AP121" s="821" t="s">
        <v>436</v>
      </c>
      <c r="AQ121" s="822"/>
      <c r="AR121" s="822"/>
      <c r="AS121" s="822"/>
      <c r="AT121" s="823"/>
      <c r="AU121" s="877"/>
      <c r="AV121" s="878"/>
      <c r="AW121" s="878"/>
      <c r="AX121" s="878"/>
      <c r="AY121" s="879"/>
      <c r="AZ121" s="815" t="s">
        <v>467</v>
      </c>
      <c r="BA121" s="752"/>
      <c r="BB121" s="752"/>
      <c r="BC121" s="752"/>
      <c r="BD121" s="752"/>
      <c r="BE121" s="752"/>
      <c r="BF121" s="752"/>
      <c r="BG121" s="752"/>
      <c r="BH121" s="752"/>
      <c r="BI121" s="752"/>
      <c r="BJ121" s="752"/>
      <c r="BK121" s="752"/>
      <c r="BL121" s="752"/>
      <c r="BM121" s="752"/>
      <c r="BN121" s="752"/>
      <c r="BO121" s="752"/>
      <c r="BP121" s="753"/>
      <c r="BQ121" s="816">
        <v>51963</v>
      </c>
      <c r="BR121" s="817"/>
      <c r="BS121" s="817"/>
      <c r="BT121" s="817"/>
      <c r="BU121" s="817"/>
      <c r="BV121" s="817">
        <v>32389</v>
      </c>
      <c r="BW121" s="817"/>
      <c r="BX121" s="817"/>
      <c r="BY121" s="817"/>
      <c r="BZ121" s="817"/>
      <c r="CA121" s="817">
        <v>13577</v>
      </c>
      <c r="CB121" s="817"/>
      <c r="CC121" s="817"/>
      <c r="CD121" s="817"/>
      <c r="CE121" s="817"/>
      <c r="CF121" s="872">
        <v>0.4</v>
      </c>
      <c r="CG121" s="873"/>
      <c r="CH121" s="873"/>
      <c r="CI121" s="873"/>
      <c r="CJ121" s="873"/>
      <c r="CK121" s="866"/>
      <c r="CL121" s="835"/>
      <c r="CM121" s="835"/>
      <c r="CN121" s="835"/>
      <c r="CO121" s="836"/>
      <c r="CP121" s="844" t="s">
        <v>468</v>
      </c>
      <c r="CQ121" s="845"/>
      <c r="CR121" s="845"/>
      <c r="CS121" s="845"/>
      <c r="CT121" s="845"/>
      <c r="CU121" s="845"/>
      <c r="CV121" s="845"/>
      <c r="CW121" s="845"/>
      <c r="CX121" s="845"/>
      <c r="CY121" s="845"/>
      <c r="CZ121" s="845"/>
      <c r="DA121" s="845"/>
      <c r="DB121" s="845"/>
      <c r="DC121" s="845"/>
      <c r="DD121" s="845"/>
      <c r="DE121" s="845"/>
      <c r="DF121" s="846"/>
      <c r="DG121" s="816">
        <v>188745</v>
      </c>
      <c r="DH121" s="817"/>
      <c r="DI121" s="817"/>
      <c r="DJ121" s="817"/>
      <c r="DK121" s="817"/>
      <c r="DL121" s="817">
        <v>179089</v>
      </c>
      <c r="DM121" s="817"/>
      <c r="DN121" s="817"/>
      <c r="DO121" s="817"/>
      <c r="DP121" s="817"/>
      <c r="DQ121" s="817">
        <v>164544</v>
      </c>
      <c r="DR121" s="817"/>
      <c r="DS121" s="817"/>
      <c r="DT121" s="817"/>
      <c r="DU121" s="817"/>
      <c r="DV121" s="794">
        <v>4.7</v>
      </c>
      <c r="DW121" s="794"/>
      <c r="DX121" s="794"/>
      <c r="DY121" s="794"/>
      <c r="DZ121" s="795"/>
    </row>
    <row r="122" spans="1:130" s="230" customFormat="1" ht="26.25" customHeight="1" x14ac:dyDescent="0.15">
      <c r="A122" s="884"/>
      <c r="B122" s="885"/>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436</v>
      </c>
      <c r="AB122" s="780"/>
      <c r="AC122" s="780"/>
      <c r="AD122" s="780"/>
      <c r="AE122" s="781"/>
      <c r="AF122" s="782" t="s">
        <v>131</v>
      </c>
      <c r="AG122" s="780"/>
      <c r="AH122" s="780"/>
      <c r="AI122" s="780"/>
      <c r="AJ122" s="781"/>
      <c r="AK122" s="782" t="s">
        <v>436</v>
      </c>
      <c r="AL122" s="780"/>
      <c r="AM122" s="780"/>
      <c r="AN122" s="780"/>
      <c r="AO122" s="781"/>
      <c r="AP122" s="821" t="s">
        <v>131</v>
      </c>
      <c r="AQ122" s="822"/>
      <c r="AR122" s="822"/>
      <c r="AS122" s="822"/>
      <c r="AT122" s="823"/>
      <c r="AU122" s="877"/>
      <c r="AV122" s="878"/>
      <c r="AW122" s="878"/>
      <c r="AX122" s="878"/>
      <c r="AY122" s="879"/>
      <c r="AZ122" s="818" t="s">
        <v>469</v>
      </c>
      <c r="BA122" s="819"/>
      <c r="BB122" s="819"/>
      <c r="BC122" s="819"/>
      <c r="BD122" s="819"/>
      <c r="BE122" s="819"/>
      <c r="BF122" s="819"/>
      <c r="BG122" s="819"/>
      <c r="BH122" s="819"/>
      <c r="BI122" s="819"/>
      <c r="BJ122" s="819"/>
      <c r="BK122" s="819"/>
      <c r="BL122" s="819"/>
      <c r="BM122" s="819"/>
      <c r="BN122" s="819"/>
      <c r="BO122" s="819"/>
      <c r="BP122" s="820"/>
      <c r="BQ122" s="856">
        <v>7229725</v>
      </c>
      <c r="BR122" s="857"/>
      <c r="BS122" s="857"/>
      <c r="BT122" s="857"/>
      <c r="BU122" s="857"/>
      <c r="BV122" s="857">
        <v>6957222</v>
      </c>
      <c r="BW122" s="857"/>
      <c r="BX122" s="857"/>
      <c r="BY122" s="857"/>
      <c r="BZ122" s="857"/>
      <c r="CA122" s="857">
        <v>6670330</v>
      </c>
      <c r="CB122" s="857"/>
      <c r="CC122" s="857"/>
      <c r="CD122" s="857"/>
      <c r="CE122" s="857"/>
      <c r="CF122" s="858">
        <v>192.3</v>
      </c>
      <c r="CG122" s="859"/>
      <c r="CH122" s="859"/>
      <c r="CI122" s="859"/>
      <c r="CJ122" s="859"/>
      <c r="CK122" s="866"/>
      <c r="CL122" s="835"/>
      <c r="CM122" s="835"/>
      <c r="CN122" s="835"/>
      <c r="CO122" s="836"/>
      <c r="CP122" s="844" t="s">
        <v>406</v>
      </c>
      <c r="CQ122" s="845"/>
      <c r="CR122" s="845"/>
      <c r="CS122" s="845"/>
      <c r="CT122" s="845"/>
      <c r="CU122" s="845"/>
      <c r="CV122" s="845"/>
      <c r="CW122" s="845"/>
      <c r="CX122" s="845"/>
      <c r="CY122" s="845"/>
      <c r="CZ122" s="845"/>
      <c r="DA122" s="845"/>
      <c r="DB122" s="845"/>
      <c r="DC122" s="845"/>
      <c r="DD122" s="845"/>
      <c r="DE122" s="845"/>
      <c r="DF122" s="846"/>
      <c r="DG122" s="816" t="s">
        <v>436</v>
      </c>
      <c r="DH122" s="817"/>
      <c r="DI122" s="817"/>
      <c r="DJ122" s="817"/>
      <c r="DK122" s="817"/>
      <c r="DL122" s="817" t="s">
        <v>131</v>
      </c>
      <c r="DM122" s="817"/>
      <c r="DN122" s="817"/>
      <c r="DO122" s="817"/>
      <c r="DP122" s="817"/>
      <c r="DQ122" s="817">
        <v>116096</v>
      </c>
      <c r="DR122" s="817"/>
      <c r="DS122" s="817"/>
      <c r="DT122" s="817"/>
      <c r="DU122" s="817"/>
      <c r="DV122" s="794">
        <v>3.3</v>
      </c>
      <c r="DW122" s="794"/>
      <c r="DX122" s="794"/>
      <c r="DY122" s="794"/>
      <c r="DZ122" s="795"/>
    </row>
    <row r="123" spans="1:130" s="230" customFormat="1" ht="26.25" customHeight="1" x14ac:dyDescent="0.15">
      <c r="A123" s="884"/>
      <c r="B123" s="885"/>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131</v>
      </c>
      <c r="AB123" s="780"/>
      <c r="AC123" s="780"/>
      <c r="AD123" s="780"/>
      <c r="AE123" s="781"/>
      <c r="AF123" s="782" t="s">
        <v>131</v>
      </c>
      <c r="AG123" s="780"/>
      <c r="AH123" s="780"/>
      <c r="AI123" s="780"/>
      <c r="AJ123" s="781"/>
      <c r="AK123" s="782" t="s">
        <v>436</v>
      </c>
      <c r="AL123" s="780"/>
      <c r="AM123" s="780"/>
      <c r="AN123" s="780"/>
      <c r="AO123" s="781"/>
      <c r="AP123" s="821" t="s">
        <v>436</v>
      </c>
      <c r="AQ123" s="822"/>
      <c r="AR123" s="822"/>
      <c r="AS123" s="822"/>
      <c r="AT123" s="823"/>
      <c r="AU123" s="880"/>
      <c r="AV123" s="881"/>
      <c r="AW123" s="881"/>
      <c r="AX123" s="881"/>
      <c r="AY123" s="881"/>
      <c r="AZ123" s="251" t="s">
        <v>190</v>
      </c>
      <c r="BA123" s="251"/>
      <c r="BB123" s="251"/>
      <c r="BC123" s="251"/>
      <c r="BD123" s="251"/>
      <c r="BE123" s="251"/>
      <c r="BF123" s="251"/>
      <c r="BG123" s="251"/>
      <c r="BH123" s="251"/>
      <c r="BI123" s="251"/>
      <c r="BJ123" s="251"/>
      <c r="BK123" s="251"/>
      <c r="BL123" s="251"/>
      <c r="BM123" s="251"/>
      <c r="BN123" s="251"/>
      <c r="BO123" s="854" t="s">
        <v>470</v>
      </c>
      <c r="BP123" s="855"/>
      <c r="BQ123" s="851">
        <v>11436170</v>
      </c>
      <c r="BR123" s="852"/>
      <c r="BS123" s="852"/>
      <c r="BT123" s="852"/>
      <c r="BU123" s="852"/>
      <c r="BV123" s="852">
        <v>10717692</v>
      </c>
      <c r="BW123" s="852"/>
      <c r="BX123" s="852"/>
      <c r="BY123" s="852"/>
      <c r="BZ123" s="852"/>
      <c r="CA123" s="852">
        <v>10685017</v>
      </c>
      <c r="CB123" s="852"/>
      <c r="CC123" s="852"/>
      <c r="CD123" s="852"/>
      <c r="CE123" s="852"/>
      <c r="CF123" s="748"/>
      <c r="CG123" s="749"/>
      <c r="CH123" s="749"/>
      <c r="CI123" s="749"/>
      <c r="CJ123" s="853"/>
      <c r="CK123" s="866"/>
      <c r="CL123" s="835"/>
      <c r="CM123" s="835"/>
      <c r="CN123" s="835"/>
      <c r="CO123" s="836"/>
      <c r="CP123" s="844" t="s">
        <v>407</v>
      </c>
      <c r="CQ123" s="845"/>
      <c r="CR123" s="845"/>
      <c r="CS123" s="845"/>
      <c r="CT123" s="845"/>
      <c r="CU123" s="845"/>
      <c r="CV123" s="845"/>
      <c r="CW123" s="845"/>
      <c r="CX123" s="845"/>
      <c r="CY123" s="845"/>
      <c r="CZ123" s="845"/>
      <c r="DA123" s="845"/>
      <c r="DB123" s="845"/>
      <c r="DC123" s="845"/>
      <c r="DD123" s="845"/>
      <c r="DE123" s="845"/>
      <c r="DF123" s="846"/>
      <c r="DG123" s="779" t="s">
        <v>131</v>
      </c>
      <c r="DH123" s="780"/>
      <c r="DI123" s="780"/>
      <c r="DJ123" s="780"/>
      <c r="DK123" s="781"/>
      <c r="DL123" s="782" t="s">
        <v>131</v>
      </c>
      <c r="DM123" s="780"/>
      <c r="DN123" s="780"/>
      <c r="DO123" s="780"/>
      <c r="DP123" s="781"/>
      <c r="DQ123" s="782" t="s">
        <v>131</v>
      </c>
      <c r="DR123" s="780"/>
      <c r="DS123" s="780"/>
      <c r="DT123" s="780"/>
      <c r="DU123" s="781"/>
      <c r="DV123" s="821" t="s">
        <v>131</v>
      </c>
      <c r="DW123" s="822"/>
      <c r="DX123" s="822"/>
      <c r="DY123" s="822"/>
      <c r="DZ123" s="823"/>
    </row>
    <row r="124" spans="1:130" s="230" customFormat="1" ht="26.25" customHeight="1" thickBot="1" x14ac:dyDescent="0.2">
      <c r="A124" s="884"/>
      <c r="B124" s="885"/>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131</v>
      </c>
      <c r="AB124" s="780"/>
      <c r="AC124" s="780"/>
      <c r="AD124" s="780"/>
      <c r="AE124" s="781"/>
      <c r="AF124" s="782" t="s">
        <v>131</v>
      </c>
      <c r="AG124" s="780"/>
      <c r="AH124" s="780"/>
      <c r="AI124" s="780"/>
      <c r="AJ124" s="781"/>
      <c r="AK124" s="782" t="s">
        <v>131</v>
      </c>
      <c r="AL124" s="780"/>
      <c r="AM124" s="780"/>
      <c r="AN124" s="780"/>
      <c r="AO124" s="781"/>
      <c r="AP124" s="821" t="s">
        <v>131</v>
      </c>
      <c r="AQ124" s="822"/>
      <c r="AR124" s="822"/>
      <c r="AS124" s="822"/>
      <c r="AT124" s="823"/>
      <c r="AU124" s="847" t="s">
        <v>471</v>
      </c>
      <c r="AV124" s="848"/>
      <c r="AW124" s="848"/>
      <c r="AX124" s="848"/>
      <c r="AY124" s="848"/>
      <c r="AZ124" s="848"/>
      <c r="BA124" s="848"/>
      <c r="BB124" s="848"/>
      <c r="BC124" s="848"/>
      <c r="BD124" s="848"/>
      <c r="BE124" s="848"/>
      <c r="BF124" s="848"/>
      <c r="BG124" s="848"/>
      <c r="BH124" s="848"/>
      <c r="BI124" s="848"/>
      <c r="BJ124" s="848"/>
      <c r="BK124" s="848"/>
      <c r="BL124" s="848"/>
      <c r="BM124" s="848"/>
      <c r="BN124" s="848"/>
      <c r="BO124" s="848"/>
      <c r="BP124" s="849"/>
      <c r="BQ124" s="850" t="s">
        <v>131</v>
      </c>
      <c r="BR124" s="842"/>
      <c r="BS124" s="842"/>
      <c r="BT124" s="842"/>
      <c r="BU124" s="842"/>
      <c r="BV124" s="842" t="s">
        <v>131</v>
      </c>
      <c r="BW124" s="842"/>
      <c r="BX124" s="842"/>
      <c r="BY124" s="842"/>
      <c r="BZ124" s="842"/>
      <c r="CA124" s="842" t="s">
        <v>131</v>
      </c>
      <c r="CB124" s="842"/>
      <c r="CC124" s="842"/>
      <c r="CD124" s="842"/>
      <c r="CE124" s="842"/>
      <c r="CF124" s="726"/>
      <c r="CG124" s="727"/>
      <c r="CH124" s="727"/>
      <c r="CI124" s="727"/>
      <c r="CJ124" s="843"/>
      <c r="CK124" s="867"/>
      <c r="CL124" s="867"/>
      <c r="CM124" s="867"/>
      <c r="CN124" s="867"/>
      <c r="CO124" s="868"/>
      <c r="CP124" s="844" t="s">
        <v>472</v>
      </c>
      <c r="CQ124" s="845"/>
      <c r="CR124" s="845"/>
      <c r="CS124" s="845"/>
      <c r="CT124" s="845"/>
      <c r="CU124" s="845"/>
      <c r="CV124" s="845"/>
      <c r="CW124" s="845"/>
      <c r="CX124" s="845"/>
      <c r="CY124" s="845"/>
      <c r="CZ124" s="845"/>
      <c r="DA124" s="845"/>
      <c r="DB124" s="845"/>
      <c r="DC124" s="845"/>
      <c r="DD124" s="845"/>
      <c r="DE124" s="845"/>
      <c r="DF124" s="846"/>
      <c r="DG124" s="763" t="s">
        <v>131</v>
      </c>
      <c r="DH124" s="764"/>
      <c r="DI124" s="764"/>
      <c r="DJ124" s="764"/>
      <c r="DK124" s="765"/>
      <c r="DL124" s="766" t="s">
        <v>131</v>
      </c>
      <c r="DM124" s="764"/>
      <c r="DN124" s="764"/>
      <c r="DO124" s="764"/>
      <c r="DP124" s="765"/>
      <c r="DQ124" s="766" t="s">
        <v>131</v>
      </c>
      <c r="DR124" s="764"/>
      <c r="DS124" s="764"/>
      <c r="DT124" s="764"/>
      <c r="DU124" s="765"/>
      <c r="DV124" s="828" t="s">
        <v>131</v>
      </c>
      <c r="DW124" s="829"/>
      <c r="DX124" s="829"/>
      <c r="DY124" s="829"/>
      <c r="DZ124" s="830"/>
    </row>
    <row r="125" spans="1:130" s="230" customFormat="1" ht="26.25" customHeight="1" x14ac:dyDescent="0.15">
      <c r="A125" s="884"/>
      <c r="B125" s="885"/>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131</v>
      </c>
      <c r="AB125" s="780"/>
      <c r="AC125" s="780"/>
      <c r="AD125" s="780"/>
      <c r="AE125" s="781"/>
      <c r="AF125" s="782" t="s">
        <v>131</v>
      </c>
      <c r="AG125" s="780"/>
      <c r="AH125" s="780"/>
      <c r="AI125" s="780"/>
      <c r="AJ125" s="781"/>
      <c r="AK125" s="782" t="s">
        <v>131</v>
      </c>
      <c r="AL125" s="780"/>
      <c r="AM125" s="780"/>
      <c r="AN125" s="780"/>
      <c r="AO125" s="781"/>
      <c r="AP125" s="821" t="s">
        <v>131</v>
      </c>
      <c r="AQ125" s="822"/>
      <c r="AR125" s="822"/>
      <c r="AS125" s="822"/>
      <c r="AT125" s="823"/>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31" t="s">
        <v>473</v>
      </c>
      <c r="CL125" s="832"/>
      <c r="CM125" s="832"/>
      <c r="CN125" s="832"/>
      <c r="CO125" s="833"/>
      <c r="CP125" s="840" t="s">
        <v>474</v>
      </c>
      <c r="CQ125" s="808"/>
      <c r="CR125" s="808"/>
      <c r="CS125" s="808"/>
      <c r="CT125" s="808"/>
      <c r="CU125" s="808"/>
      <c r="CV125" s="808"/>
      <c r="CW125" s="808"/>
      <c r="CX125" s="808"/>
      <c r="CY125" s="808"/>
      <c r="CZ125" s="808"/>
      <c r="DA125" s="808"/>
      <c r="DB125" s="808"/>
      <c r="DC125" s="808"/>
      <c r="DD125" s="808"/>
      <c r="DE125" s="808"/>
      <c r="DF125" s="809"/>
      <c r="DG125" s="841" t="s">
        <v>131</v>
      </c>
      <c r="DH125" s="825"/>
      <c r="DI125" s="825"/>
      <c r="DJ125" s="825"/>
      <c r="DK125" s="825"/>
      <c r="DL125" s="825" t="s">
        <v>131</v>
      </c>
      <c r="DM125" s="825"/>
      <c r="DN125" s="825"/>
      <c r="DO125" s="825"/>
      <c r="DP125" s="825"/>
      <c r="DQ125" s="825" t="s">
        <v>131</v>
      </c>
      <c r="DR125" s="825"/>
      <c r="DS125" s="825"/>
      <c r="DT125" s="825"/>
      <c r="DU125" s="825"/>
      <c r="DV125" s="826" t="s">
        <v>131</v>
      </c>
      <c r="DW125" s="826"/>
      <c r="DX125" s="826"/>
      <c r="DY125" s="826"/>
      <c r="DZ125" s="827"/>
    </row>
    <row r="126" spans="1:130" s="230" customFormat="1" ht="26.25" customHeight="1" thickBot="1" x14ac:dyDescent="0.2">
      <c r="A126" s="884"/>
      <c r="B126" s="885"/>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131</v>
      </c>
      <c r="AB126" s="780"/>
      <c r="AC126" s="780"/>
      <c r="AD126" s="780"/>
      <c r="AE126" s="781"/>
      <c r="AF126" s="782" t="s">
        <v>131</v>
      </c>
      <c r="AG126" s="780"/>
      <c r="AH126" s="780"/>
      <c r="AI126" s="780"/>
      <c r="AJ126" s="781"/>
      <c r="AK126" s="782" t="s">
        <v>131</v>
      </c>
      <c r="AL126" s="780"/>
      <c r="AM126" s="780"/>
      <c r="AN126" s="780"/>
      <c r="AO126" s="781"/>
      <c r="AP126" s="821" t="s">
        <v>131</v>
      </c>
      <c r="AQ126" s="822"/>
      <c r="AR126" s="822"/>
      <c r="AS126" s="822"/>
      <c r="AT126" s="823"/>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34"/>
      <c r="CL126" s="835"/>
      <c r="CM126" s="835"/>
      <c r="CN126" s="835"/>
      <c r="CO126" s="836"/>
      <c r="CP126" s="815" t="s">
        <v>475</v>
      </c>
      <c r="CQ126" s="752"/>
      <c r="CR126" s="752"/>
      <c r="CS126" s="752"/>
      <c r="CT126" s="752"/>
      <c r="CU126" s="752"/>
      <c r="CV126" s="752"/>
      <c r="CW126" s="752"/>
      <c r="CX126" s="752"/>
      <c r="CY126" s="752"/>
      <c r="CZ126" s="752"/>
      <c r="DA126" s="752"/>
      <c r="DB126" s="752"/>
      <c r="DC126" s="752"/>
      <c r="DD126" s="752"/>
      <c r="DE126" s="752"/>
      <c r="DF126" s="753"/>
      <c r="DG126" s="816" t="s">
        <v>131</v>
      </c>
      <c r="DH126" s="817"/>
      <c r="DI126" s="817"/>
      <c r="DJ126" s="817"/>
      <c r="DK126" s="817"/>
      <c r="DL126" s="817" t="s">
        <v>131</v>
      </c>
      <c r="DM126" s="817"/>
      <c r="DN126" s="817"/>
      <c r="DO126" s="817"/>
      <c r="DP126" s="817"/>
      <c r="DQ126" s="817" t="s">
        <v>131</v>
      </c>
      <c r="DR126" s="817"/>
      <c r="DS126" s="817"/>
      <c r="DT126" s="817"/>
      <c r="DU126" s="817"/>
      <c r="DV126" s="794" t="s">
        <v>131</v>
      </c>
      <c r="DW126" s="794"/>
      <c r="DX126" s="794"/>
      <c r="DY126" s="794"/>
      <c r="DZ126" s="795"/>
    </row>
    <row r="127" spans="1:130" s="230" customFormat="1" ht="26.25" customHeight="1" x14ac:dyDescent="0.15">
      <c r="A127" s="886"/>
      <c r="B127" s="887"/>
      <c r="C127" s="818" t="s">
        <v>476</v>
      </c>
      <c r="D127" s="819"/>
      <c r="E127" s="819"/>
      <c r="F127" s="819"/>
      <c r="G127" s="819"/>
      <c r="H127" s="819"/>
      <c r="I127" s="819"/>
      <c r="J127" s="819"/>
      <c r="K127" s="819"/>
      <c r="L127" s="819"/>
      <c r="M127" s="819"/>
      <c r="N127" s="819"/>
      <c r="O127" s="819"/>
      <c r="P127" s="819"/>
      <c r="Q127" s="819"/>
      <c r="R127" s="819"/>
      <c r="S127" s="819"/>
      <c r="T127" s="819"/>
      <c r="U127" s="819"/>
      <c r="V127" s="819"/>
      <c r="W127" s="819"/>
      <c r="X127" s="819"/>
      <c r="Y127" s="819"/>
      <c r="Z127" s="820"/>
      <c r="AA127" s="779" t="s">
        <v>131</v>
      </c>
      <c r="AB127" s="780"/>
      <c r="AC127" s="780"/>
      <c r="AD127" s="780"/>
      <c r="AE127" s="781"/>
      <c r="AF127" s="782" t="s">
        <v>131</v>
      </c>
      <c r="AG127" s="780"/>
      <c r="AH127" s="780"/>
      <c r="AI127" s="780"/>
      <c r="AJ127" s="781"/>
      <c r="AK127" s="782" t="s">
        <v>131</v>
      </c>
      <c r="AL127" s="780"/>
      <c r="AM127" s="780"/>
      <c r="AN127" s="780"/>
      <c r="AO127" s="781"/>
      <c r="AP127" s="821" t="s">
        <v>131</v>
      </c>
      <c r="AQ127" s="822"/>
      <c r="AR127" s="822"/>
      <c r="AS127" s="822"/>
      <c r="AT127" s="823"/>
      <c r="AU127" s="232"/>
      <c r="AV127" s="232"/>
      <c r="AW127" s="232"/>
      <c r="AX127" s="824"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34"/>
      <c r="CL127" s="835"/>
      <c r="CM127" s="835"/>
      <c r="CN127" s="835"/>
      <c r="CO127" s="836"/>
      <c r="CP127" s="815" t="s">
        <v>481</v>
      </c>
      <c r="CQ127" s="752"/>
      <c r="CR127" s="752"/>
      <c r="CS127" s="752"/>
      <c r="CT127" s="752"/>
      <c r="CU127" s="752"/>
      <c r="CV127" s="752"/>
      <c r="CW127" s="752"/>
      <c r="CX127" s="752"/>
      <c r="CY127" s="752"/>
      <c r="CZ127" s="752"/>
      <c r="DA127" s="752"/>
      <c r="DB127" s="752"/>
      <c r="DC127" s="752"/>
      <c r="DD127" s="752"/>
      <c r="DE127" s="752"/>
      <c r="DF127" s="753"/>
      <c r="DG127" s="816" t="s">
        <v>131</v>
      </c>
      <c r="DH127" s="817"/>
      <c r="DI127" s="817"/>
      <c r="DJ127" s="817"/>
      <c r="DK127" s="817"/>
      <c r="DL127" s="817" t="s">
        <v>131</v>
      </c>
      <c r="DM127" s="817"/>
      <c r="DN127" s="817"/>
      <c r="DO127" s="817"/>
      <c r="DP127" s="817"/>
      <c r="DQ127" s="817" t="s">
        <v>131</v>
      </c>
      <c r="DR127" s="817"/>
      <c r="DS127" s="817"/>
      <c r="DT127" s="817"/>
      <c r="DU127" s="817"/>
      <c r="DV127" s="794" t="s">
        <v>131</v>
      </c>
      <c r="DW127" s="794"/>
      <c r="DX127" s="794"/>
      <c r="DY127" s="794"/>
      <c r="DZ127" s="795"/>
    </row>
    <row r="128" spans="1:130" s="230" customFormat="1" ht="26.25" customHeight="1" thickBot="1" x14ac:dyDescent="0.2">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10643</v>
      </c>
      <c r="AB128" s="801"/>
      <c r="AC128" s="801"/>
      <c r="AD128" s="801"/>
      <c r="AE128" s="802"/>
      <c r="AF128" s="803">
        <v>20195</v>
      </c>
      <c r="AG128" s="801"/>
      <c r="AH128" s="801"/>
      <c r="AI128" s="801"/>
      <c r="AJ128" s="802"/>
      <c r="AK128" s="803">
        <v>19165</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131</v>
      </c>
      <c r="BG128" s="787"/>
      <c r="BH128" s="787"/>
      <c r="BI128" s="787"/>
      <c r="BJ128" s="787"/>
      <c r="BK128" s="787"/>
      <c r="BL128" s="810"/>
      <c r="BM128" s="786">
        <v>15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37"/>
      <c r="CL128" s="838"/>
      <c r="CM128" s="838"/>
      <c r="CN128" s="838"/>
      <c r="CO128" s="839"/>
      <c r="CP128" s="789" t="s">
        <v>485</v>
      </c>
      <c r="CQ128" s="730"/>
      <c r="CR128" s="730"/>
      <c r="CS128" s="730"/>
      <c r="CT128" s="730"/>
      <c r="CU128" s="730"/>
      <c r="CV128" s="730"/>
      <c r="CW128" s="730"/>
      <c r="CX128" s="730"/>
      <c r="CY128" s="730"/>
      <c r="CZ128" s="730"/>
      <c r="DA128" s="730"/>
      <c r="DB128" s="730"/>
      <c r="DC128" s="730"/>
      <c r="DD128" s="730"/>
      <c r="DE128" s="730"/>
      <c r="DF128" s="731"/>
      <c r="DG128" s="790" t="s">
        <v>131</v>
      </c>
      <c r="DH128" s="791"/>
      <c r="DI128" s="791"/>
      <c r="DJ128" s="791"/>
      <c r="DK128" s="791"/>
      <c r="DL128" s="791" t="s">
        <v>131</v>
      </c>
      <c r="DM128" s="791"/>
      <c r="DN128" s="791"/>
      <c r="DO128" s="791"/>
      <c r="DP128" s="791"/>
      <c r="DQ128" s="791" t="s">
        <v>131</v>
      </c>
      <c r="DR128" s="791"/>
      <c r="DS128" s="791"/>
      <c r="DT128" s="791"/>
      <c r="DU128" s="791"/>
      <c r="DV128" s="792" t="s">
        <v>131</v>
      </c>
      <c r="DW128" s="792"/>
      <c r="DX128" s="792"/>
      <c r="DY128" s="792"/>
      <c r="DZ128" s="793"/>
    </row>
    <row r="129" spans="1:131" s="230" customFormat="1" ht="26.25" customHeight="1" x14ac:dyDescent="0.15">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4451170</v>
      </c>
      <c r="AB129" s="780"/>
      <c r="AC129" s="780"/>
      <c r="AD129" s="780"/>
      <c r="AE129" s="781"/>
      <c r="AF129" s="782">
        <v>4602480</v>
      </c>
      <c r="AG129" s="780"/>
      <c r="AH129" s="780"/>
      <c r="AI129" s="780"/>
      <c r="AJ129" s="781"/>
      <c r="AK129" s="782">
        <v>4467313</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131</v>
      </c>
      <c r="BG129" s="771"/>
      <c r="BH129" s="771"/>
      <c r="BI129" s="771"/>
      <c r="BJ129" s="771"/>
      <c r="BK129" s="771"/>
      <c r="BL129" s="772"/>
      <c r="BM129" s="770">
        <v>20</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15">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1067977</v>
      </c>
      <c r="AB130" s="780"/>
      <c r="AC130" s="780"/>
      <c r="AD130" s="780"/>
      <c r="AE130" s="781"/>
      <c r="AF130" s="782">
        <v>1006035</v>
      </c>
      <c r="AG130" s="780"/>
      <c r="AH130" s="780"/>
      <c r="AI130" s="780"/>
      <c r="AJ130" s="781"/>
      <c r="AK130" s="782">
        <v>998091</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-0.3</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3383193</v>
      </c>
      <c r="AB131" s="764"/>
      <c r="AC131" s="764"/>
      <c r="AD131" s="764"/>
      <c r="AE131" s="765"/>
      <c r="AF131" s="766">
        <v>3596445</v>
      </c>
      <c r="AG131" s="764"/>
      <c r="AH131" s="764"/>
      <c r="AI131" s="764"/>
      <c r="AJ131" s="765"/>
      <c r="AK131" s="766">
        <v>3469222</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131</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15">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2.0446956470000002</v>
      </c>
      <c r="AB132" s="745"/>
      <c r="AC132" s="745"/>
      <c r="AD132" s="745"/>
      <c r="AE132" s="746"/>
      <c r="AF132" s="747">
        <v>-0.15854545</v>
      </c>
      <c r="AG132" s="745"/>
      <c r="AH132" s="745"/>
      <c r="AI132" s="745"/>
      <c r="AJ132" s="746"/>
      <c r="AK132" s="747">
        <v>-2.88603612</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1.4</v>
      </c>
      <c r="AB133" s="724"/>
      <c r="AC133" s="724"/>
      <c r="AD133" s="724"/>
      <c r="AE133" s="725"/>
      <c r="AF133" s="723">
        <v>1.1000000000000001</v>
      </c>
      <c r="AG133" s="724"/>
      <c r="AH133" s="724"/>
      <c r="AI133" s="724"/>
      <c r="AJ133" s="725"/>
      <c r="AK133" s="723">
        <v>-0.3</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15">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25" hidden="1" x14ac:dyDescent="0.15">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1uf2PtLMXeChXvCjg/9V7EZMsWBD+fjpMBEP9aCcsZjuHse0YtIzuo6+F8wAXV+DnX5cZu0TNSgbEZv6Z+CxpQ==" saltValue="3TFVwSrz7h3tiejKblPusA==" spinCount="100000" sheet="1" objects="1" scenarios="1" formatRows="0"/>
  <mergeCells count="2035">
    <mergeCell ref="AK5:AO6"/>
    <mergeCell ref="AP5:AT6"/>
    <mergeCell ref="AU5:AY6"/>
    <mergeCell ref="BQ5:CG6"/>
    <mergeCell ref="CH5:CL6"/>
    <mergeCell ref="CM5:CQ6"/>
    <mergeCell ref="A2:BI2"/>
    <mergeCell ref="DJ2:DO2"/>
    <mergeCell ref="DQ2:DZ2"/>
    <mergeCell ref="A4:AY4"/>
    <mergeCell ref="BQ4:DZ4"/>
    <mergeCell ref="A5:P6"/>
    <mergeCell ref="Q5:U6"/>
    <mergeCell ref="V5:Z6"/>
    <mergeCell ref="AA5:AE6"/>
    <mergeCell ref="AF5:AJ6"/>
    <mergeCell ref="DL7:DP7"/>
    <mergeCell ref="DQ7:DU7"/>
    <mergeCell ref="DV7:DZ7"/>
    <mergeCell ref="B8:P8"/>
    <mergeCell ref="Q8:U8"/>
    <mergeCell ref="V8:Z8"/>
    <mergeCell ref="AA8:AE8"/>
    <mergeCell ref="AF8:AJ8"/>
    <mergeCell ref="AK8:AO8"/>
    <mergeCell ref="AP8:AT8"/>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60" customWidth="1"/>
    <col min="121" max="121" width="0" style="259" hidden="1" customWidth="1"/>
    <col min="122" max="16384" width="9" style="259" hidden="1"/>
  </cols>
  <sheetData>
    <row r="1" spans="1:120"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9"/>
    </row>
    <row r="17" spans="119:120" x14ac:dyDescent="0.15">
      <c r="DP17" s="259"/>
    </row>
    <row r="18" spans="119:120" x14ac:dyDescent="0.15"/>
    <row r="19" spans="119:120" x14ac:dyDescent="0.15"/>
    <row r="20" spans="119:120" x14ac:dyDescent="0.15">
      <c r="DO20" s="259"/>
      <c r="DP20" s="259"/>
    </row>
    <row r="21" spans="119:120" x14ac:dyDescent="0.15">
      <c r="DP21" s="259"/>
    </row>
    <row r="22" spans="119:120" x14ac:dyDescent="0.15"/>
    <row r="23" spans="119:120" x14ac:dyDescent="0.15">
      <c r="DO23" s="259"/>
      <c r="DP23" s="259"/>
    </row>
    <row r="24" spans="119:120" x14ac:dyDescent="0.15">
      <c r="DP24" s="259"/>
    </row>
    <row r="25" spans="119:120" x14ac:dyDescent="0.15">
      <c r="DP25" s="259"/>
    </row>
    <row r="26" spans="119:120" x14ac:dyDescent="0.15">
      <c r="DO26" s="259"/>
      <c r="DP26" s="259"/>
    </row>
    <row r="27" spans="119:120" x14ac:dyDescent="0.15"/>
    <row r="28" spans="119:120" x14ac:dyDescent="0.15">
      <c r="DO28" s="259"/>
      <c r="DP28" s="259"/>
    </row>
    <row r="29" spans="119:120" x14ac:dyDescent="0.15">
      <c r="DP29" s="259"/>
    </row>
    <row r="30" spans="119:120" x14ac:dyDescent="0.15"/>
    <row r="31" spans="119:120" x14ac:dyDescent="0.15">
      <c r="DO31" s="259"/>
      <c r="DP31" s="259"/>
    </row>
    <row r="32" spans="119:120" x14ac:dyDescent="0.15"/>
    <row r="33" spans="98:120" x14ac:dyDescent="0.15">
      <c r="DO33" s="259"/>
      <c r="DP33" s="259"/>
    </row>
    <row r="34" spans="98:120" x14ac:dyDescent="0.15">
      <c r="DM34" s="259"/>
    </row>
    <row r="35" spans="98:120" x14ac:dyDescent="0.15">
      <c r="CT35" s="259"/>
      <c r="CU35" s="259"/>
      <c r="CV35" s="259"/>
      <c r="CY35" s="259"/>
      <c r="CZ35" s="259"/>
      <c r="DA35" s="259"/>
      <c r="DD35" s="259"/>
      <c r="DE35" s="259"/>
      <c r="DF35" s="259"/>
      <c r="DI35" s="259"/>
      <c r="DJ35" s="259"/>
      <c r="DK35" s="259"/>
      <c r="DM35" s="259"/>
      <c r="DN35" s="259"/>
      <c r="DO35" s="259"/>
      <c r="DP35" s="259"/>
    </row>
    <row r="36" spans="98:120" x14ac:dyDescent="0.15"/>
    <row r="37" spans="98:120" x14ac:dyDescent="0.15">
      <c r="CW37" s="259"/>
      <c r="DB37" s="259"/>
      <c r="DG37" s="259"/>
      <c r="DL37" s="259"/>
      <c r="DP37" s="259"/>
    </row>
    <row r="38" spans="98:120" x14ac:dyDescent="0.15">
      <c r="CT38" s="259"/>
      <c r="CU38" s="259"/>
      <c r="CV38" s="259"/>
      <c r="CW38" s="259"/>
      <c r="CY38" s="259"/>
      <c r="CZ38" s="259"/>
      <c r="DA38" s="259"/>
      <c r="DB38" s="259"/>
      <c r="DD38" s="259"/>
      <c r="DE38" s="259"/>
      <c r="DF38" s="259"/>
      <c r="DG38" s="259"/>
      <c r="DI38" s="259"/>
      <c r="DJ38" s="259"/>
      <c r="DK38" s="259"/>
      <c r="DL38" s="259"/>
      <c r="DN38" s="259"/>
      <c r="DO38" s="259"/>
      <c r="DP38" s="259"/>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9"/>
      <c r="DO49" s="259"/>
      <c r="DP49" s="259"/>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9"/>
      <c r="CS63" s="259"/>
      <c r="CX63" s="259"/>
      <c r="DC63" s="259"/>
      <c r="DH63" s="259"/>
    </row>
    <row r="64" spans="22:120" x14ac:dyDescent="0.15">
      <c r="V64" s="259"/>
    </row>
    <row r="65" spans="15:120" x14ac:dyDescent="0.15">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x14ac:dyDescent="0.15">
      <c r="Q66" s="259"/>
      <c r="S66" s="259"/>
      <c r="U66" s="259"/>
      <c r="DM66" s="259"/>
    </row>
    <row r="67" spans="15:120" x14ac:dyDescent="0.15">
      <c r="O67" s="259"/>
      <c r="P67" s="259"/>
      <c r="R67" s="259"/>
      <c r="T67" s="259"/>
      <c r="Y67" s="259"/>
      <c r="CT67" s="259"/>
      <c r="CV67" s="259"/>
      <c r="CW67" s="259"/>
      <c r="CY67" s="259"/>
      <c r="DA67" s="259"/>
      <c r="DB67" s="259"/>
      <c r="DD67" s="259"/>
      <c r="DF67" s="259"/>
      <c r="DG67" s="259"/>
      <c r="DI67" s="259"/>
      <c r="DK67" s="259"/>
      <c r="DL67" s="259"/>
      <c r="DN67" s="259"/>
      <c r="DO67" s="259"/>
      <c r="DP67" s="259"/>
    </row>
    <row r="68" spans="15:120" x14ac:dyDescent="0.15"/>
    <row r="69" spans="15:120" x14ac:dyDescent="0.15"/>
    <row r="70" spans="15:120" x14ac:dyDescent="0.15"/>
    <row r="71" spans="15:120" x14ac:dyDescent="0.15"/>
    <row r="72" spans="15:120" x14ac:dyDescent="0.15">
      <c r="DP72" s="259"/>
    </row>
    <row r="73" spans="15:120" x14ac:dyDescent="0.15">
      <c r="DP73" s="259"/>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9"/>
      <c r="CX96" s="259"/>
      <c r="DC96" s="259"/>
      <c r="DH96" s="259"/>
    </row>
    <row r="97" spans="24:120" x14ac:dyDescent="0.15">
      <c r="CS97" s="259"/>
      <c r="CX97" s="259"/>
      <c r="DC97" s="259"/>
      <c r="DH97" s="259"/>
      <c r="DP97" s="260" t="s">
        <v>496</v>
      </c>
    </row>
    <row r="98" spans="24:120" hidden="1" x14ac:dyDescent="0.15">
      <c r="CS98" s="259"/>
      <c r="CX98" s="259"/>
      <c r="DC98" s="259"/>
      <c r="DH98" s="259"/>
    </row>
    <row r="99" spans="24:120" hidden="1" x14ac:dyDescent="0.15">
      <c r="CS99" s="259"/>
      <c r="CX99" s="259"/>
      <c r="DC99" s="259"/>
      <c r="DH99" s="259"/>
    </row>
    <row r="101" spans="24:120" ht="12" hidden="1" customHeight="1" x14ac:dyDescent="0.15">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15">
      <c r="CU102" s="259"/>
      <c r="CZ102" s="259"/>
      <c r="DE102" s="259"/>
      <c r="DJ102" s="259"/>
      <c r="DM102" s="259"/>
    </row>
    <row r="103" spans="24:120" hidden="1" x14ac:dyDescent="0.15">
      <c r="CT103" s="259"/>
      <c r="CV103" s="259"/>
      <c r="CW103" s="259"/>
      <c r="CY103" s="259"/>
      <c r="DA103" s="259"/>
      <c r="DB103" s="259"/>
      <c r="DD103" s="259"/>
      <c r="DF103" s="259"/>
      <c r="DG103" s="259"/>
      <c r="DI103" s="259"/>
      <c r="DK103" s="259"/>
      <c r="DL103" s="259"/>
      <c r="DM103" s="259"/>
      <c r="DN103" s="259"/>
      <c r="DO103" s="259"/>
      <c r="DP103" s="259"/>
    </row>
    <row r="104" spans="24:120" hidden="1" x14ac:dyDescent="0.15">
      <c r="CV104" s="259"/>
      <c r="CW104" s="259"/>
      <c r="DA104" s="259"/>
      <c r="DB104" s="259"/>
      <c r="DF104" s="259"/>
      <c r="DG104" s="259"/>
      <c r="DK104" s="259"/>
      <c r="DL104" s="259"/>
      <c r="DN104" s="259"/>
      <c r="DO104" s="259"/>
      <c r="DP104" s="259"/>
    </row>
    <row r="105" spans="24:120" ht="12.75" hidden="1" customHeight="1" x14ac:dyDescent="0.15"/>
  </sheetData>
  <sheetProtection algorithmName="SHA-512" hashValue="+yDc5RDwXd/O0EPaAJALTu906GsvvrU2BruSBZ6VuemA6Clh6udyuwceNb9PaMO3DMAo/wGKUy5lhZsnB7AZ+A==" saltValue="caZKaQO9H2Pm37oR6TbnXw==" spinCount="100000"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0" customWidth="1"/>
    <col min="117" max="16384" width="9" style="259" hidden="1"/>
  </cols>
  <sheetData>
    <row r="1" spans="2:116"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x14ac:dyDescent="0.15"/>
    <row r="3" spans="2:116" x14ac:dyDescent="0.15"/>
    <row r="4" spans="2:116" x14ac:dyDescent="0.15">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x14ac:dyDescent="0.15">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x14ac:dyDescent="0.15"/>
    <row r="20" spans="9:116" x14ac:dyDescent="0.15"/>
    <row r="21" spans="9:116" x14ac:dyDescent="0.15">
      <c r="DL21" s="259"/>
    </row>
    <row r="22" spans="9:116" x14ac:dyDescent="0.15">
      <c r="DI22" s="259"/>
      <c r="DJ22" s="259"/>
      <c r="DK22" s="259"/>
      <c r="DL22" s="259"/>
    </row>
    <row r="23" spans="9:116" x14ac:dyDescent="0.15">
      <c r="CY23" s="259"/>
      <c r="CZ23" s="259"/>
      <c r="DA23" s="259"/>
      <c r="DB23" s="259"/>
      <c r="DC23" s="259"/>
      <c r="DD23" s="259"/>
      <c r="DE23" s="259"/>
      <c r="DF23" s="259"/>
      <c r="DG23" s="259"/>
      <c r="DH23" s="259"/>
      <c r="DI23" s="259"/>
      <c r="DJ23" s="259"/>
      <c r="DK23" s="259"/>
      <c r="DL23" s="259"/>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9"/>
      <c r="DA35" s="259"/>
      <c r="DB35" s="259"/>
      <c r="DC35" s="259"/>
      <c r="DD35" s="259"/>
      <c r="DE35" s="259"/>
      <c r="DF35" s="259"/>
      <c r="DG35" s="259"/>
      <c r="DH35" s="259"/>
      <c r="DI35" s="259"/>
      <c r="DJ35" s="259"/>
      <c r="DK35" s="259"/>
      <c r="DL35" s="259"/>
    </row>
    <row r="36" spans="15:116" x14ac:dyDescent="0.15"/>
    <row r="37" spans="15:116" x14ac:dyDescent="0.15">
      <c r="DL37" s="259"/>
    </row>
    <row r="38" spans="15:116" x14ac:dyDescent="0.15">
      <c r="DI38" s="259"/>
      <c r="DJ38" s="259"/>
      <c r="DK38" s="259"/>
      <c r="DL38" s="259"/>
    </row>
    <row r="39" spans="15:116" x14ac:dyDescent="0.15"/>
    <row r="40" spans="15:116" x14ac:dyDescent="0.15"/>
    <row r="41" spans="15:116" x14ac:dyDescent="0.15"/>
    <row r="42" spans="15:116" x14ac:dyDescent="0.15"/>
    <row r="43" spans="15:116" x14ac:dyDescent="0.15">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x14ac:dyDescent="0.15">
      <c r="DL44" s="259"/>
    </row>
    <row r="45" spans="15:116" x14ac:dyDescent="0.15"/>
    <row r="46" spans="15:116" x14ac:dyDescent="0.15">
      <c r="DA46" s="259"/>
      <c r="DB46" s="259"/>
      <c r="DC46" s="259"/>
      <c r="DD46" s="259"/>
      <c r="DE46" s="259"/>
      <c r="DF46" s="259"/>
      <c r="DG46" s="259"/>
      <c r="DH46" s="259"/>
      <c r="DI46" s="259"/>
      <c r="DJ46" s="259"/>
      <c r="DK46" s="259"/>
      <c r="DL46" s="259"/>
    </row>
    <row r="47" spans="15:116" x14ac:dyDescent="0.15"/>
    <row r="48" spans="15:116" x14ac:dyDescent="0.15"/>
    <row r="49" spans="104:116" x14ac:dyDescent="0.15"/>
    <row r="50" spans="104:116" x14ac:dyDescent="0.15">
      <c r="CZ50" s="259"/>
      <c r="DA50" s="259"/>
      <c r="DB50" s="259"/>
      <c r="DC50" s="259"/>
      <c r="DD50" s="259"/>
      <c r="DE50" s="259"/>
      <c r="DF50" s="259"/>
      <c r="DG50" s="259"/>
      <c r="DH50" s="259"/>
      <c r="DI50" s="259"/>
      <c r="DJ50" s="259"/>
      <c r="DK50" s="259"/>
      <c r="DL50" s="259"/>
    </row>
    <row r="51" spans="104:116" x14ac:dyDescent="0.15"/>
    <row r="52" spans="104:116" x14ac:dyDescent="0.15"/>
    <row r="53" spans="104:116" x14ac:dyDescent="0.15">
      <c r="DL53" s="259"/>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9"/>
      <c r="DD67" s="259"/>
      <c r="DE67" s="259"/>
      <c r="DF67" s="259"/>
      <c r="DG67" s="259"/>
      <c r="DH67" s="259"/>
      <c r="DI67" s="259"/>
      <c r="DJ67" s="259"/>
      <c r="DK67" s="259"/>
      <c r="DL67" s="259"/>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Kud86F2rCw+wQfNRlnYVtVDg8t9JVZXBY+VcGEjhTOcuF0DcIiWcAGM5o2XaI391oBcoH1cmRyxyPjtWc+TSnQ==" saltValue="ndcj/jxo/UReowNyTmSY+A=="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61" customWidth="1"/>
    <col min="37" max="44" width="17" style="261" customWidth="1"/>
    <col min="45" max="45" width="6.125" style="268" customWidth="1"/>
    <col min="46" max="46" width="3" style="266" customWidth="1"/>
    <col min="47" max="47" width="19.125" style="261" hidden="1" customWidth="1"/>
    <col min="48" max="52" width="12.625" style="261" hidden="1" customWidth="1"/>
    <col min="53" max="16384" width="8.625" style="261" hidden="1"/>
  </cols>
  <sheetData>
    <row r="1" spans="1:46" x14ac:dyDescent="0.15">
      <c r="AS1" s="262"/>
      <c r="AT1" s="262"/>
    </row>
    <row r="2" spans="1:46" x14ac:dyDescent="0.15">
      <c r="AS2" s="262"/>
      <c r="AT2" s="262"/>
    </row>
    <row r="3" spans="1:46" x14ac:dyDescent="0.15">
      <c r="AS3" s="262"/>
      <c r="AT3" s="262"/>
    </row>
    <row r="4" spans="1:46" x14ac:dyDescent="0.15">
      <c r="AS4" s="262"/>
      <c r="AT4" s="262"/>
    </row>
    <row r="5" spans="1:46" ht="17.25" x14ac:dyDescent="0.15">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x14ac:dyDescent="0.15">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15">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27" t="s">
        <v>499</v>
      </c>
      <c r="AP7" s="272"/>
      <c r="AQ7" s="273" t="s">
        <v>500</v>
      </c>
      <c r="AR7" s="274"/>
    </row>
    <row r="8" spans="1:46" x14ac:dyDescent="0.15">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28"/>
      <c r="AP8" s="278" t="s">
        <v>501</v>
      </c>
      <c r="AQ8" s="279" t="s">
        <v>502</v>
      </c>
      <c r="AR8" s="280" t="s">
        <v>503</v>
      </c>
    </row>
    <row r="9" spans="1:46" x14ac:dyDescent="0.15">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29" t="s">
        <v>504</v>
      </c>
      <c r="AL9" s="1130"/>
      <c r="AM9" s="1130"/>
      <c r="AN9" s="1131"/>
      <c r="AO9" s="281">
        <v>1136868</v>
      </c>
      <c r="AP9" s="281">
        <v>237094</v>
      </c>
      <c r="AQ9" s="282">
        <v>202156</v>
      </c>
      <c r="AR9" s="283">
        <v>17.3</v>
      </c>
    </row>
    <row r="10" spans="1:46" ht="13.5" customHeight="1" x14ac:dyDescent="0.15">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29" t="s">
        <v>505</v>
      </c>
      <c r="AL10" s="1130"/>
      <c r="AM10" s="1130"/>
      <c r="AN10" s="1131"/>
      <c r="AO10" s="284">
        <v>199780</v>
      </c>
      <c r="AP10" s="284">
        <v>41664</v>
      </c>
      <c r="AQ10" s="285">
        <v>28749</v>
      </c>
      <c r="AR10" s="286">
        <v>44.9</v>
      </c>
    </row>
    <row r="11" spans="1:46" ht="13.5" customHeight="1" x14ac:dyDescent="0.15">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29" t="s">
        <v>506</v>
      </c>
      <c r="AL11" s="1130"/>
      <c r="AM11" s="1130"/>
      <c r="AN11" s="1131"/>
      <c r="AO11" s="284" t="s">
        <v>507</v>
      </c>
      <c r="AP11" s="284" t="s">
        <v>507</v>
      </c>
      <c r="AQ11" s="285">
        <v>267</v>
      </c>
      <c r="AR11" s="286" t="s">
        <v>507</v>
      </c>
    </row>
    <row r="12" spans="1:46" ht="13.5" customHeight="1" x14ac:dyDescent="0.15">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29" t="s">
        <v>508</v>
      </c>
      <c r="AL12" s="1130"/>
      <c r="AM12" s="1130"/>
      <c r="AN12" s="1131"/>
      <c r="AO12" s="284" t="s">
        <v>507</v>
      </c>
      <c r="AP12" s="284" t="s">
        <v>507</v>
      </c>
      <c r="AQ12" s="285" t="s">
        <v>507</v>
      </c>
      <c r="AR12" s="286" t="s">
        <v>507</v>
      </c>
    </row>
    <row r="13" spans="1:46" ht="13.5" customHeight="1" x14ac:dyDescent="0.15">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29" t="s">
        <v>509</v>
      </c>
      <c r="AL13" s="1130"/>
      <c r="AM13" s="1130"/>
      <c r="AN13" s="1131"/>
      <c r="AO13" s="284">
        <v>50350</v>
      </c>
      <c r="AP13" s="284">
        <v>10501</v>
      </c>
      <c r="AQ13" s="285">
        <v>7660</v>
      </c>
      <c r="AR13" s="286">
        <v>37.1</v>
      </c>
    </row>
    <row r="14" spans="1:46" ht="13.5" customHeight="1" x14ac:dyDescent="0.15">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29" t="s">
        <v>510</v>
      </c>
      <c r="AL14" s="1130"/>
      <c r="AM14" s="1130"/>
      <c r="AN14" s="1131"/>
      <c r="AO14" s="284">
        <v>18734</v>
      </c>
      <c r="AP14" s="284">
        <v>3907</v>
      </c>
      <c r="AQ14" s="285">
        <v>3562</v>
      </c>
      <c r="AR14" s="286">
        <v>9.6999999999999993</v>
      </c>
    </row>
    <row r="15" spans="1:46" ht="13.5" customHeight="1" x14ac:dyDescent="0.15">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2" t="s">
        <v>511</v>
      </c>
      <c r="AL15" s="1133"/>
      <c r="AM15" s="1133"/>
      <c r="AN15" s="1134"/>
      <c r="AO15" s="284">
        <v>-102536</v>
      </c>
      <c r="AP15" s="284">
        <v>-21384</v>
      </c>
      <c r="AQ15" s="285">
        <v>-14691</v>
      </c>
      <c r="AR15" s="286">
        <v>45.6</v>
      </c>
    </row>
    <row r="16" spans="1:46" x14ac:dyDescent="0.15">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2" t="s">
        <v>190</v>
      </c>
      <c r="AL16" s="1133"/>
      <c r="AM16" s="1133"/>
      <c r="AN16" s="1134"/>
      <c r="AO16" s="284">
        <v>1303196</v>
      </c>
      <c r="AP16" s="284">
        <v>271782</v>
      </c>
      <c r="AQ16" s="285">
        <v>227703</v>
      </c>
      <c r="AR16" s="286">
        <v>19.399999999999999</v>
      </c>
    </row>
    <row r="17" spans="1:46" x14ac:dyDescent="0.15">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x14ac:dyDescent="0.15">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x14ac:dyDescent="0.15">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x14ac:dyDescent="0.15">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x14ac:dyDescent="0.15">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5" t="s">
        <v>516</v>
      </c>
      <c r="AL21" s="1136"/>
      <c r="AM21" s="1136"/>
      <c r="AN21" s="1137"/>
      <c r="AO21" s="297">
        <v>22.52</v>
      </c>
      <c r="AP21" s="298">
        <v>19.649999999999999</v>
      </c>
      <c r="AQ21" s="299">
        <v>2.87</v>
      </c>
      <c r="AR21" s="267"/>
      <c r="AS21" s="300"/>
      <c r="AT21" s="296"/>
    </row>
    <row r="22" spans="1:46" s="301" customFormat="1" x14ac:dyDescent="0.15">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5" t="s">
        <v>517</v>
      </c>
      <c r="AL22" s="1136"/>
      <c r="AM22" s="1136"/>
      <c r="AN22" s="1137"/>
      <c r="AO22" s="302">
        <v>94.7</v>
      </c>
      <c r="AP22" s="303">
        <v>95</v>
      </c>
      <c r="AQ22" s="304">
        <v>-0.3</v>
      </c>
      <c r="AR22" s="288"/>
      <c r="AS22" s="300"/>
      <c r="AT22" s="296"/>
    </row>
    <row r="23" spans="1:46" s="301" customFormat="1" x14ac:dyDescent="0.15">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x14ac:dyDescent="0.15">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x14ac:dyDescent="0.15">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x14ac:dyDescent="0.15">
      <c r="A26" s="1138" t="s">
        <v>518</v>
      </c>
      <c r="B26" s="1138"/>
      <c r="C26" s="1138"/>
      <c r="D26" s="1138"/>
      <c r="E26" s="1138"/>
      <c r="F26" s="1138"/>
      <c r="G26" s="1138"/>
      <c r="H26" s="1138"/>
      <c r="I26" s="1138"/>
      <c r="J26" s="1138"/>
      <c r="K26" s="1138"/>
      <c r="L26" s="1138"/>
      <c r="M26" s="1138"/>
      <c r="N26" s="1138"/>
      <c r="O26" s="1138"/>
      <c r="P26" s="1138"/>
      <c r="Q26" s="1138"/>
      <c r="R26" s="1138"/>
      <c r="S26" s="1138"/>
      <c r="T26" s="1138"/>
      <c r="U26" s="1138"/>
      <c r="V26" s="1138"/>
      <c r="W26" s="1138"/>
      <c r="X26" s="1138"/>
      <c r="Y26" s="1138"/>
      <c r="Z26" s="1138"/>
      <c r="AA26" s="1138"/>
      <c r="AB26" s="1138"/>
      <c r="AC26" s="1138"/>
      <c r="AD26" s="1138"/>
      <c r="AE26" s="1138"/>
      <c r="AF26" s="1138"/>
      <c r="AG26" s="1138"/>
      <c r="AH26" s="1138"/>
      <c r="AI26" s="1138"/>
      <c r="AJ26" s="1138"/>
      <c r="AK26" s="1138"/>
      <c r="AL26" s="1138"/>
      <c r="AM26" s="1138"/>
      <c r="AN26" s="1138"/>
      <c r="AO26" s="1138"/>
      <c r="AP26" s="1138"/>
      <c r="AQ26" s="1138"/>
      <c r="AR26" s="1138"/>
      <c r="AS26" s="1138"/>
      <c r="AT26" s="267"/>
    </row>
    <row r="27" spans="1:46" x14ac:dyDescent="0.15">
      <c r="A27" s="309"/>
      <c r="AO27" s="262"/>
      <c r="AP27" s="262"/>
      <c r="AQ27" s="262"/>
      <c r="AR27" s="262"/>
      <c r="AS27" s="262"/>
      <c r="AT27" s="262"/>
    </row>
    <row r="28" spans="1:46" ht="17.25" x14ac:dyDescent="0.15">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x14ac:dyDescent="0.15">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15">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27" t="s">
        <v>499</v>
      </c>
      <c r="AP30" s="272"/>
      <c r="AQ30" s="273" t="s">
        <v>500</v>
      </c>
      <c r="AR30" s="274"/>
    </row>
    <row r="31" spans="1:46" x14ac:dyDescent="0.15">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28"/>
      <c r="AP31" s="278" t="s">
        <v>501</v>
      </c>
      <c r="AQ31" s="279" t="s">
        <v>502</v>
      </c>
      <c r="AR31" s="280" t="s">
        <v>503</v>
      </c>
    </row>
    <row r="32" spans="1:46" ht="27" customHeight="1" x14ac:dyDescent="0.15">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13" t="s">
        <v>521</v>
      </c>
      <c r="AL32" s="1114"/>
      <c r="AM32" s="1114"/>
      <c r="AN32" s="1115"/>
      <c r="AO32" s="312">
        <v>846044</v>
      </c>
      <c r="AP32" s="312">
        <v>176443</v>
      </c>
      <c r="AQ32" s="313">
        <v>121678</v>
      </c>
      <c r="AR32" s="314">
        <v>45</v>
      </c>
    </row>
    <row r="33" spans="1:46" ht="13.5" customHeight="1" x14ac:dyDescent="0.15">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13" t="s">
        <v>522</v>
      </c>
      <c r="AL33" s="1114"/>
      <c r="AM33" s="1114"/>
      <c r="AN33" s="1115"/>
      <c r="AO33" s="312" t="s">
        <v>507</v>
      </c>
      <c r="AP33" s="312" t="s">
        <v>507</v>
      </c>
      <c r="AQ33" s="313" t="s">
        <v>507</v>
      </c>
      <c r="AR33" s="314" t="s">
        <v>507</v>
      </c>
    </row>
    <row r="34" spans="1:46" ht="27" customHeight="1" x14ac:dyDescent="0.15">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13" t="s">
        <v>523</v>
      </c>
      <c r="AL34" s="1114"/>
      <c r="AM34" s="1114"/>
      <c r="AN34" s="1115"/>
      <c r="AO34" s="312" t="s">
        <v>507</v>
      </c>
      <c r="AP34" s="312" t="s">
        <v>507</v>
      </c>
      <c r="AQ34" s="313" t="s">
        <v>507</v>
      </c>
      <c r="AR34" s="314" t="s">
        <v>507</v>
      </c>
    </row>
    <row r="35" spans="1:46" ht="27" customHeight="1" x14ac:dyDescent="0.15">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13" t="s">
        <v>524</v>
      </c>
      <c r="AL35" s="1114"/>
      <c r="AM35" s="1114"/>
      <c r="AN35" s="1115"/>
      <c r="AO35" s="312">
        <v>50301</v>
      </c>
      <c r="AP35" s="312">
        <v>10490</v>
      </c>
      <c r="AQ35" s="313">
        <v>32449</v>
      </c>
      <c r="AR35" s="314">
        <v>-67.7</v>
      </c>
    </row>
    <row r="36" spans="1:46" ht="27" customHeight="1" x14ac:dyDescent="0.15">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13" t="s">
        <v>525</v>
      </c>
      <c r="AL36" s="1114"/>
      <c r="AM36" s="1114"/>
      <c r="AN36" s="1115"/>
      <c r="AO36" s="312">
        <v>20511</v>
      </c>
      <c r="AP36" s="312">
        <v>4278</v>
      </c>
      <c r="AQ36" s="313">
        <v>2852</v>
      </c>
      <c r="AR36" s="314">
        <v>50</v>
      </c>
    </row>
    <row r="37" spans="1:46" ht="13.5" customHeight="1" x14ac:dyDescent="0.15">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13" t="s">
        <v>526</v>
      </c>
      <c r="AL37" s="1114"/>
      <c r="AM37" s="1114"/>
      <c r="AN37" s="1115"/>
      <c r="AO37" s="312" t="s">
        <v>507</v>
      </c>
      <c r="AP37" s="312" t="s">
        <v>507</v>
      </c>
      <c r="AQ37" s="313">
        <v>591</v>
      </c>
      <c r="AR37" s="314" t="s">
        <v>507</v>
      </c>
    </row>
    <row r="38" spans="1:46" ht="27" customHeight="1" x14ac:dyDescent="0.15">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16" t="s">
        <v>527</v>
      </c>
      <c r="AL38" s="1117"/>
      <c r="AM38" s="1117"/>
      <c r="AN38" s="1118"/>
      <c r="AO38" s="315">
        <v>277</v>
      </c>
      <c r="AP38" s="315">
        <v>58</v>
      </c>
      <c r="AQ38" s="316">
        <v>14</v>
      </c>
      <c r="AR38" s="304">
        <v>314.3</v>
      </c>
      <c r="AS38" s="311"/>
    </row>
    <row r="39" spans="1:46" x14ac:dyDescent="0.15">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16" t="s">
        <v>528</v>
      </c>
      <c r="AL39" s="1117"/>
      <c r="AM39" s="1117"/>
      <c r="AN39" s="1118"/>
      <c r="AO39" s="312">
        <v>-19165</v>
      </c>
      <c r="AP39" s="312">
        <v>-3997</v>
      </c>
      <c r="AQ39" s="313">
        <v>-2546</v>
      </c>
      <c r="AR39" s="314">
        <v>57</v>
      </c>
      <c r="AS39" s="311"/>
    </row>
    <row r="40" spans="1:46" ht="27" customHeight="1" x14ac:dyDescent="0.15">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13" t="s">
        <v>529</v>
      </c>
      <c r="AL40" s="1114"/>
      <c r="AM40" s="1114"/>
      <c r="AN40" s="1115"/>
      <c r="AO40" s="312">
        <v>-998091</v>
      </c>
      <c r="AP40" s="312">
        <v>-208152</v>
      </c>
      <c r="AQ40" s="313">
        <v>-115284</v>
      </c>
      <c r="AR40" s="314">
        <v>80.599999999999994</v>
      </c>
      <c r="AS40" s="311"/>
    </row>
    <row r="41" spans="1:46" x14ac:dyDescent="0.15">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19" t="s">
        <v>303</v>
      </c>
      <c r="AL41" s="1120"/>
      <c r="AM41" s="1120"/>
      <c r="AN41" s="1121"/>
      <c r="AO41" s="312">
        <v>-100123</v>
      </c>
      <c r="AP41" s="312">
        <v>-20881</v>
      </c>
      <c r="AQ41" s="313">
        <v>39754</v>
      </c>
      <c r="AR41" s="314">
        <v>-152.5</v>
      </c>
      <c r="AS41" s="311"/>
    </row>
    <row r="42" spans="1:46" x14ac:dyDescent="0.15">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x14ac:dyDescent="0.15">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x14ac:dyDescent="0.15">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x14ac:dyDescent="0.15">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x14ac:dyDescent="0.15">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15">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x14ac:dyDescent="0.15">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15">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22" t="s">
        <v>499</v>
      </c>
      <c r="AN49" s="1124" t="s">
        <v>533</v>
      </c>
      <c r="AO49" s="1125"/>
      <c r="AP49" s="1125"/>
      <c r="AQ49" s="1125"/>
      <c r="AR49" s="1126"/>
    </row>
    <row r="50" spans="1:44" x14ac:dyDescent="0.15">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23"/>
      <c r="AN50" s="328" t="s">
        <v>534</v>
      </c>
      <c r="AO50" s="329" t="s">
        <v>535</v>
      </c>
      <c r="AP50" s="330" t="s">
        <v>536</v>
      </c>
      <c r="AQ50" s="331" t="s">
        <v>537</v>
      </c>
      <c r="AR50" s="332" t="s">
        <v>538</v>
      </c>
    </row>
    <row r="51" spans="1:44" x14ac:dyDescent="0.15">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982068</v>
      </c>
      <c r="AN51" s="334">
        <v>182846</v>
      </c>
      <c r="AO51" s="335">
        <v>-65.7</v>
      </c>
      <c r="AP51" s="336">
        <v>114790</v>
      </c>
      <c r="AQ51" s="337">
        <v>-6.6</v>
      </c>
      <c r="AR51" s="338">
        <v>-59.1</v>
      </c>
    </row>
    <row r="52" spans="1:44" x14ac:dyDescent="0.15">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577785</v>
      </c>
      <c r="AN52" s="342">
        <v>107575</v>
      </c>
      <c r="AO52" s="343">
        <v>-77.2</v>
      </c>
      <c r="AP52" s="344">
        <v>55601</v>
      </c>
      <c r="AQ52" s="345">
        <v>-15.5</v>
      </c>
      <c r="AR52" s="346">
        <v>-61.7</v>
      </c>
    </row>
    <row r="53" spans="1:44" x14ac:dyDescent="0.15">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1044968</v>
      </c>
      <c r="AN53" s="334">
        <v>200032</v>
      </c>
      <c r="AO53" s="335">
        <v>9.4</v>
      </c>
      <c r="AP53" s="336">
        <v>126262</v>
      </c>
      <c r="AQ53" s="337">
        <v>10</v>
      </c>
      <c r="AR53" s="338">
        <v>-0.6</v>
      </c>
    </row>
    <row r="54" spans="1:44" x14ac:dyDescent="0.15">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506476</v>
      </c>
      <c r="AN54" s="342">
        <v>96952</v>
      </c>
      <c r="AO54" s="343">
        <v>-9.9</v>
      </c>
      <c r="AP54" s="344">
        <v>56769</v>
      </c>
      <c r="AQ54" s="345">
        <v>2.1</v>
      </c>
      <c r="AR54" s="346">
        <v>-12</v>
      </c>
    </row>
    <row r="55" spans="1:44" x14ac:dyDescent="0.15">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1340698</v>
      </c>
      <c r="AN55" s="334">
        <v>262573</v>
      </c>
      <c r="AO55" s="335">
        <v>31.3</v>
      </c>
      <c r="AP55" s="336">
        <v>263613</v>
      </c>
      <c r="AQ55" s="337">
        <v>108.8</v>
      </c>
      <c r="AR55" s="338">
        <v>-77.5</v>
      </c>
    </row>
    <row r="56" spans="1:44" x14ac:dyDescent="0.15">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654388</v>
      </c>
      <c r="AN56" s="342">
        <v>128161</v>
      </c>
      <c r="AO56" s="343">
        <v>32.200000000000003</v>
      </c>
      <c r="AP56" s="344">
        <v>128823</v>
      </c>
      <c r="AQ56" s="345">
        <v>126.9</v>
      </c>
      <c r="AR56" s="346">
        <v>-94.7</v>
      </c>
    </row>
    <row r="57" spans="1:44" x14ac:dyDescent="0.15">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1298958</v>
      </c>
      <c r="AN57" s="334">
        <v>261360</v>
      </c>
      <c r="AO57" s="335">
        <v>-0.5</v>
      </c>
      <c r="AP57" s="336">
        <v>330026</v>
      </c>
      <c r="AQ57" s="337">
        <v>25.2</v>
      </c>
      <c r="AR57" s="338">
        <v>-25.7</v>
      </c>
    </row>
    <row r="58" spans="1:44" x14ac:dyDescent="0.15">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696319</v>
      </c>
      <c r="AN58" s="342">
        <v>140104</v>
      </c>
      <c r="AO58" s="343">
        <v>9.3000000000000007</v>
      </c>
      <c r="AP58" s="344">
        <v>141075</v>
      </c>
      <c r="AQ58" s="345">
        <v>9.5</v>
      </c>
      <c r="AR58" s="346">
        <v>-0.2</v>
      </c>
    </row>
    <row r="59" spans="1:44" x14ac:dyDescent="0.15">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1040885</v>
      </c>
      <c r="AN59" s="334">
        <v>217077</v>
      </c>
      <c r="AO59" s="335">
        <v>-16.899999999999999</v>
      </c>
      <c r="AP59" s="336">
        <v>278179</v>
      </c>
      <c r="AQ59" s="337">
        <v>-15.7</v>
      </c>
      <c r="AR59" s="338">
        <v>-1.2</v>
      </c>
    </row>
    <row r="60" spans="1:44" x14ac:dyDescent="0.15">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445205</v>
      </c>
      <c r="AN60" s="342">
        <v>92848</v>
      </c>
      <c r="AO60" s="343">
        <v>-33.700000000000003</v>
      </c>
      <c r="AP60" s="344">
        <v>122182</v>
      </c>
      <c r="AQ60" s="345">
        <v>-13.4</v>
      </c>
      <c r="AR60" s="346">
        <v>-20.3</v>
      </c>
    </row>
    <row r="61" spans="1:44" x14ac:dyDescent="0.15">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1141515</v>
      </c>
      <c r="AN61" s="349">
        <v>224778</v>
      </c>
      <c r="AO61" s="350">
        <v>-8.5</v>
      </c>
      <c r="AP61" s="351">
        <v>222574</v>
      </c>
      <c r="AQ61" s="352">
        <v>24.3</v>
      </c>
      <c r="AR61" s="338">
        <v>-32.799999999999997</v>
      </c>
    </row>
    <row r="62" spans="1:44" x14ac:dyDescent="0.15">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576035</v>
      </c>
      <c r="AN62" s="342">
        <v>113128</v>
      </c>
      <c r="AO62" s="343">
        <v>-15.9</v>
      </c>
      <c r="AP62" s="344">
        <v>100890</v>
      </c>
      <c r="AQ62" s="345">
        <v>21.9</v>
      </c>
      <c r="AR62" s="346">
        <v>-37.799999999999997</v>
      </c>
    </row>
    <row r="63" spans="1:44" x14ac:dyDescent="0.15">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x14ac:dyDescent="0.15">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x14ac:dyDescent="0.15">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x14ac:dyDescent="0.15">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15">
      <c r="AK67" s="262"/>
      <c r="AL67" s="262"/>
      <c r="AM67" s="262"/>
      <c r="AN67" s="262"/>
      <c r="AO67" s="262"/>
      <c r="AP67" s="262"/>
      <c r="AQ67" s="262"/>
      <c r="AR67" s="262"/>
      <c r="AS67" s="262"/>
      <c r="AT67" s="262"/>
    </row>
    <row r="68" spans="1:46" ht="13.5" hidden="1" customHeight="1" x14ac:dyDescent="0.15">
      <c r="AK68" s="262"/>
      <c r="AL68" s="262"/>
      <c r="AM68" s="262"/>
      <c r="AN68" s="262"/>
      <c r="AO68" s="262"/>
      <c r="AP68" s="262"/>
      <c r="AQ68" s="262"/>
      <c r="AR68" s="262"/>
    </row>
    <row r="69" spans="1:46" ht="13.5" hidden="1" customHeight="1" x14ac:dyDescent="0.15">
      <c r="AK69" s="262"/>
      <c r="AL69" s="262"/>
      <c r="AM69" s="262"/>
      <c r="AN69" s="262"/>
      <c r="AO69" s="262"/>
      <c r="AP69" s="262"/>
      <c r="AQ69" s="262"/>
      <c r="AR69" s="262"/>
    </row>
    <row r="70" spans="1:46" hidden="1" x14ac:dyDescent="0.15">
      <c r="AK70" s="262"/>
      <c r="AL70" s="262"/>
      <c r="AM70" s="262"/>
      <c r="AN70" s="262"/>
      <c r="AO70" s="262"/>
      <c r="AP70" s="262"/>
      <c r="AQ70" s="262"/>
      <c r="AR70" s="262"/>
    </row>
    <row r="71" spans="1:46" hidden="1" x14ac:dyDescent="0.15">
      <c r="AK71" s="262"/>
      <c r="AL71" s="262"/>
      <c r="AM71" s="262"/>
      <c r="AN71" s="262"/>
      <c r="AO71" s="262"/>
      <c r="AP71" s="262"/>
      <c r="AQ71" s="262"/>
      <c r="AR71" s="262"/>
    </row>
    <row r="72" spans="1:46" hidden="1" x14ac:dyDescent="0.15">
      <c r="AK72" s="262"/>
      <c r="AL72" s="262"/>
      <c r="AM72" s="262"/>
      <c r="AN72" s="262"/>
      <c r="AO72" s="262"/>
      <c r="AP72" s="262"/>
      <c r="AQ72" s="262"/>
      <c r="AR72" s="262"/>
    </row>
    <row r="73" spans="1:46" hidden="1" x14ac:dyDescent="0.15">
      <c r="AK73" s="262"/>
      <c r="AL73" s="262"/>
      <c r="AM73" s="262"/>
      <c r="AN73" s="262"/>
      <c r="AO73" s="262"/>
      <c r="AP73" s="262"/>
      <c r="AQ73" s="262"/>
      <c r="AR73" s="262"/>
    </row>
  </sheetData>
  <sheetProtection algorithmName="SHA-512" hashValue="RaL9qrXDz6B7rXQdXsxEI8neXZRS7aTMqH66AP0dUzNddu9t+9qSWBZIdyHtvXprbo9nWiSGZPYE1yc6hxL2Cw==" saltValue="rmXZmTNvmVdDFbelgp5tsg=="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0" customWidth="1"/>
    <col min="126" max="16384" width="9" style="259" hidden="1"/>
  </cols>
  <sheetData>
    <row r="1" spans="2:125" ht="13.5" customHeight="1" x14ac:dyDescent="0.15">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x14ac:dyDescent="0.15">
      <c r="B2" s="259"/>
      <c r="DG2" s="259"/>
    </row>
    <row r="3" spans="2:125" x14ac:dyDescent="0.15">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x14ac:dyDescent="0.15"/>
    <row r="5" spans="2:125" x14ac:dyDescent="0.15"/>
    <row r="6" spans="2:125" x14ac:dyDescent="0.15"/>
    <row r="7" spans="2:125" x14ac:dyDescent="0.15"/>
    <row r="8" spans="2:125" x14ac:dyDescent="0.15"/>
    <row r="9" spans="2:125" x14ac:dyDescent="0.15">
      <c r="DU9" s="259"/>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9"/>
    </row>
    <row r="18" spans="125:125" x14ac:dyDescent="0.15"/>
    <row r="19" spans="125:125" x14ac:dyDescent="0.15"/>
    <row r="20" spans="125:125" x14ac:dyDescent="0.15">
      <c r="DU20" s="259"/>
    </row>
    <row r="21" spans="125:125" x14ac:dyDescent="0.15">
      <c r="DU21" s="259"/>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9"/>
    </row>
    <row r="29" spans="125:125" x14ac:dyDescent="0.15"/>
    <row r="30" spans="125:125" x14ac:dyDescent="0.15"/>
    <row r="31" spans="125:125" x14ac:dyDescent="0.15"/>
    <row r="32" spans="125:125" x14ac:dyDescent="0.15"/>
    <row r="33" spans="2:125" x14ac:dyDescent="0.15">
      <c r="B33" s="259"/>
      <c r="G33" s="259"/>
      <c r="I33" s="259"/>
    </row>
    <row r="34" spans="2:125" x14ac:dyDescent="0.15">
      <c r="C34" s="259"/>
      <c r="P34" s="259"/>
      <c r="DE34" s="259"/>
      <c r="DH34" s="259"/>
    </row>
    <row r="35" spans="2:125" x14ac:dyDescent="0.15">
      <c r="D35" s="259"/>
      <c r="E35" s="259"/>
      <c r="DG35" s="259"/>
      <c r="DJ35" s="259"/>
      <c r="DP35" s="259"/>
      <c r="DQ35" s="259"/>
      <c r="DR35" s="259"/>
      <c r="DS35" s="259"/>
      <c r="DT35" s="259"/>
      <c r="DU35" s="259"/>
    </row>
    <row r="36" spans="2:125" x14ac:dyDescent="0.15">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x14ac:dyDescent="0.15">
      <c r="DU37" s="259"/>
    </row>
    <row r="38" spans="2:125" x14ac:dyDescent="0.15">
      <c r="DT38" s="259"/>
      <c r="DU38" s="259"/>
    </row>
    <row r="39" spans="2:125" x14ac:dyDescent="0.15"/>
    <row r="40" spans="2:125" x14ac:dyDescent="0.15">
      <c r="DH40" s="259"/>
    </row>
    <row r="41" spans="2:125" x14ac:dyDescent="0.15">
      <c r="DE41" s="259"/>
    </row>
    <row r="42" spans="2:125" x14ac:dyDescent="0.15">
      <c r="DG42" s="259"/>
      <c r="DJ42" s="259"/>
    </row>
    <row r="43" spans="2:125" x14ac:dyDescent="0.15">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x14ac:dyDescent="0.15">
      <c r="DU44" s="259"/>
    </row>
    <row r="45" spans="2:125" x14ac:dyDescent="0.15"/>
    <row r="46" spans="2:125" x14ac:dyDescent="0.15"/>
    <row r="47" spans="2:125" x14ac:dyDescent="0.15"/>
    <row r="48" spans="2:125" x14ac:dyDescent="0.15">
      <c r="DT48" s="259"/>
      <c r="DU48" s="259"/>
    </row>
    <row r="49" spans="120:125" x14ac:dyDescent="0.15">
      <c r="DU49" s="259"/>
    </row>
    <row r="50" spans="120:125" x14ac:dyDescent="0.15">
      <c r="DU50" s="259"/>
    </row>
    <row r="51" spans="120:125" x14ac:dyDescent="0.15">
      <c r="DP51" s="259"/>
      <c r="DQ51" s="259"/>
      <c r="DR51" s="259"/>
      <c r="DS51" s="259"/>
      <c r="DT51" s="259"/>
      <c r="DU51" s="259"/>
    </row>
    <row r="52" spans="120:125" x14ac:dyDescent="0.15"/>
    <row r="53" spans="120:125" x14ac:dyDescent="0.15"/>
    <row r="54" spans="120:125" x14ac:dyDescent="0.15">
      <c r="DU54" s="259"/>
    </row>
    <row r="55" spans="120:125" x14ac:dyDescent="0.15"/>
    <row r="56" spans="120:125" x14ac:dyDescent="0.15"/>
    <row r="57" spans="120:125" x14ac:dyDescent="0.15"/>
    <row r="58" spans="120:125" x14ac:dyDescent="0.15">
      <c r="DU58" s="259"/>
    </row>
    <row r="59" spans="120:125" x14ac:dyDescent="0.15"/>
    <row r="60" spans="120:125" x14ac:dyDescent="0.15"/>
    <row r="61" spans="120:125" x14ac:dyDescent="0.15"/>
    <row r="62" spans="120:125" x14ac:dyDescent="0.15"/>
    <row r="63" spans="120:125" x14ac:dyDescent="0.15">
      <c r="DU63" s="259"/>
    </row>
    <row r="64" spans="120:125" x14ac:dyDescent="0.15">
      <c r="DT64" s="259"/>
      <c r="DU64" s="259"/>
    </row>
    <row r="65" spans="123:125" x14ac:dyDescent="0.15"/>
    <row r="66" spans="123:125" x14ac:dyDescent="0.15"/>
    <row r="67" spans="123:125" x14ac:dyDescent="0.15"/>
    <row r="68" spans="123:125" x14ac:dyDescent="0.15"/>
    <row r="69" spans="123:125" x14ac:dyDescent="0.15">
      <c r="DS69" s="259"/>
      <c r="DT69" s="259"/>
      <c r="DU69" s="259"/>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9"/>
    </row>
    <row r="83" spans="116:125" x14ac:dyDescent="0.15">
      <c r="DM83" s="259"/>
      <c r="DN83" s="259"/>
      <c r="DO83" s="259"/>
      <c r="DP83" s="259"/>
      <c r="DQ83" s="259"/>
      <c r="DR83" s="259"/>
      <c r="DS83" s="259"/>
      <c r="DT83" s="259"/>
      <c r="DU83" s="259"/>
    </row>
    <row r="84" spans="116:125" x14ac:dyDescent="0.15"/>
    <row r="85" spans="116:125" x14ac:dyDescent="0.15"/>
    <row r="86" spans="116:125" x14ac:dyDescent="0.15"/>
    <row r="87" spans="116:125" x14ac:dyDescent="0.15"/>
    <row r="88" spans="116:125" x14ac:dyDescent="0.15">
      <c r="DU88" s="259"/>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9"/>
      <c r="DT94" s="259"/>
      <c r="DU94" s="259"/>
    </row>
    <row r="95" spans="116:125" ht="13.5" customHeight="1" x14ac:dyDescent="0.15">
      <c r="DU95" s="259"/>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9"/>
    </row>
    <row r="102" spans="124:125" ht="13.5" customHeight="1" x14ac:dyDescent="0.15"/>
    <row r="103" spans="124:125" ht="13.5" customHeight="1" x14ac:dyDescent="0.15"/>
    <row r="104" spans="124:125" ht="13.5" customHeight="1" x14ac:dyDescent="0.15">
      <c r="DT104" s="259"/>
      <c r="DU104" s="259"/>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9" t="s">
        <v>547</v>
      </c>
    </row>
    <row r="120" spans="125:125" ht="13.5" hidden="1" customHeight="1" x14ac:dyDescent="0.15"/>
    <row r="121" spans="125:125" ht="13.5" hidden="1" customHeight="1" x14ac:dyDescent="0.15">
      <c r="DU121" s="259"/>
    </row>
  </sheetData>
  <sheetProtection algorithmName="SHA-512" hashValue="X+cO3fEwHPcGEDAbwCysRVeu3DV3NCznEMyaoNCmhfsOMFT5JUmMoI8M6alDqYIstvkqotIrW8U0o9BjXIQh9g==" saltValue="p8dzZKNMpmW2m3g/YELVPg=="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0" customWidth="1"/>
    <col min="126" max="142" width="0" style="259" hidden="1" customWidth="1"/>
    <col min="143" max="16384" width="9" style="259" hidden="1"/>
  </cols>
  <sheetData>
    <row r="1" spans="1:125" ht="13.5" customHeight="1" x14ac:dyDescent="0.15">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x14ac:dyDescent="0.15">
      <c r="B2" s="259"/>
      <c r="T2" s="259"/>
    </row>
    <row r="3" spans="1:125" x14ac:dyDescent="0.15">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9"/>
      <c r="G33" s="259"/>
      <c r="I33" s="259"/>
    </row>
    <row r="34" spans="2:125" x14ac:dyDescent="0.15">
      <c r="C34" s="259"/>
      <c r="P34" s="259"/>
      <c r="R34" s="259"/>
      <c r="U34" s="259"/>
    </row>
    <row r="35" spans="2:125" x14ac:dyDescent="0.15">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x14ac:dyDescent="0.15">
      <c r="F36" s="259"/>
      <c r="H36" s="259"/>
      <c r="J36" s="259"/>
      <c r="K36" s="259"/>
      <c r="L36" s="259"/>
      <c r="M36" s="259"/>
      <c r="N36" s="259"/>
      <c r="O36" s="259"/>
      <c r="Q36" s="259"/>
      <c r="S36" s="259"/>
      <c r="V36" s="259"/>
    </row>
    <row r="37" spans="2:125" x14ac:dyDescent="0.15"/>
    <row r="38" spans="2:125" x14ac:dyDescent="0.15"/>
    <row r="39" spans="2:125" x14ac:dyDescent="0.15"/>
    <row r="40" spans="2:125" x14ac:dyDescent="0.15">
      <c r="U40" s="259"/>
    </row>
    <row r="41" spans="2:125" x14ac:dyDescent="0.15">
      <c r="R41" s="259"/>
    </row>
    <row r="42" spans="2:125" x14ac:dyDescent="0.15">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x14ac:dyDescent="0.15">
      <c r="Q43" s="259"/>
      <c r="S43" s="259"/>
      <c r="V43" s="259"/>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0" t="s">
        <v>548</v>
      </c>
    </row>
  </sheetData>
  <sheetProtection algorithmName="SHA-512" hashValue="Z7oyP1bUr+faaM6hsO4qPEy8U/djyOESCE92K/gkJKDzirFCzXIXYC9wE7hdSCEw+eiLaLh8AXFuF3Pbm4myew==" saltValue="szfHArt5LppiUndp1zw3r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139" t="s">
        <v>3</v>
      </c>
      <c r="D47" s="1139"/>
      <c r="E47" s="1140"/>
      <c r="F47" s="11">
        <v>23.21</v>
      </c>
      <c r="G47" s="12">
        <v>22.56</v>
      </c>
      <c r="H47" s="12">
        <v>20.61</v>
      </c>
      <c r="I47" s="12">
        <v>19.61</v>
      </c>
      <c r="J47" s="13">
        <v>20.14</v>
      </c>
    </row>
    <row r="48" spans="2:10" ht="57.75" customHeight="1" x14ac:dyDescent="0.15">
      <c r="B48" s="14"/>
      <c r="C48" s="1141" t="s">
        <v>4</v>
      </c>
      <c r="D48" s="1141"/>
      <c r="E48" s="1142"/>
      <c r="F48" s="15">
        <v>6.49</v>
      </c>
      <c r="G48" s="16">
        <v>7.98</v>
      </c>
      <c r="H48" s="16">
        <v>8.23</v>
      </c>
      <c r="I48" s="16">
        <v>9.5399999999999991</v>
      </c>
      <c r="J48" s="17">
        <v>9</v>
      </c>
    </row>
    <row r="49" spans="2:10" ht="57.75" customHeight="1" thickBot="1" x14ac:dyDescent="0.2">
      <c r="B49" s="18"/>
      <c r="C49" s="1143" t="s">
        <v>5</v>
      </c>
      <c r="D49" s="1143"/>
      <c r="E49" s="1144"/>
      <c r="F49" s="19">
        <v>7.7</v>
      </c>
      <c r="G49" s="20">
        <v>4.28</v>
      </c>
      <c r="H49" s="20">
        <v>8.7200000000000006</v>
      </c>
      <c r="I49" s="20">
        <v>21.74</v>
      </c>
      <c r="J49" s="21" t="s">
        <v>554</v>
      </c>
    </row>
    <row r="50" spans="2:10" x14ac:dyDescent="0.15"/>
  </sheetData>
  <sheetProtection algorithmName="SHA-512" hashValue="EPubByefJgCVR3TbvLpoCl72K58kCEGaqK2U5Um2VlVnm3IGSxNDuuAfBRToSWKI8Y08+NiH7T0GGSUj4hynkA==" saltValue="8epDVrfr86VsW3RwhVmVx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2024-03-14T04:15:05Z</dcterms:created>
  <dcterms:modified xsi:type="dcterms:W3CDTF">2024-03-18T00:44:47Z</dcterms:modified>
  <cp:category/>
</cp:coreProperties>
</file>