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5_普通会計決算調査\08財政状況資料集\R04年度決算\02_2回目公表（秋頃・公会計追記）\04_公表用（1,2回目結合後）\"/>
    </mc:Choice>
  </mc:AlternateContent>
  <bookViews>
    <workbookView xWindow="0" yWindow="0" windowWidth="15360" windowHeight="7635" tabRatio="76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<sst xmlns="http://schemas.openxmlformats.org/spreadsheetml/2006/main" count="1176" uniqueCount="554">
  <si>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</si>
  <si>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</si>
  <si>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</si>
  <si>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</si>
  <si>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</si>
  <si>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</si>
  <si>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</si>
  <si>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</si>
  <si>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</si>
  <si>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</si>
  <si>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</si>
  <si>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</si>
  <si>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</si>
  <si>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</si>
  <si>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</si>
  <si>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</si>
  <si>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</si>
  <si>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</si>
  <si>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</si>
  <si>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</si>
  <si>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</si>
  <si>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</si>
  <si>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</si>
  <si>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</si>
  <si>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法非適用企業</t>
  </si>
  <si>
    <t>高幡広域市町村圏事務組合（滞納整理事業特別会計）</t>
    <rPh sb="0" eb="2">
      <t>タカハタ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6"/>
  </si>
  <si>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</si>
  <si>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</si>
  <si>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</si>
  <si>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</si>
  <si>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</si>
  <si>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</si>
  <si>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</si>
  <si>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</si>
  <si>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</si>
  <si>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</si>
  <si>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</si>
  <si>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</si>
  <si>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</si>
  <si>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</si>
  <si>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</si>
  <si>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</si>
  <si>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</si>
  <si>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</si>
  <si>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</si>
  <si>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</si>
  <si>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</si>
  <si>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</si>
  <si>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</si>
  <si>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</si>
  <si>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</si>
  <si>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</si>
  <si>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</si>
  <si>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</si>
  <si>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</si>
  <si>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</si>
  <si>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</si>
  <si>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</si>
  <si>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</si>
  <si>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</si>
  <si>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</si>
  <si>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</si>
  <si>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</si>
  <si>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</si>
  <si>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</si>
  <si>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</si>
  <si>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</si>
  <si>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</si>
  <si>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</si>
  <si>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</si>
  <si>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</si>
  <si>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</si>
  <si>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</si>
  <si>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</si>
  <si>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</si>
  <si>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</si>
  <si>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</si>
  <si>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</si>
  <si>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</si>
  <si>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</si>
  <si>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</si>
  <si>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</si>
  <si>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</si>
  <si>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</si>
  <si>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</si>
  <si>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</si>
  <si>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</si>
  <si>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</si>
  <si>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</si>
  <si>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</si>
  <si>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</si>
  <si>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</si>
  <si>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</si>
  <si>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</si>
  <si>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</si>
  <si>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</si>
  <si>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</si>
  <si>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</si>
  <si>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</si>
  <si>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</si>
  <si>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</si>
  <si>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</si>
  <si>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</si>
  <si>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</si>
  <si>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</si>
  <si>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</si>
  <si>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</si>
  <si>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</si>
  <si>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</si>
  <si>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</si>
  <si>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</si>
  <si>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</si>
  <si>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</si>
  <si>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</si>
  <si>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</si>
  <si>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</si>
  <si>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</si>
  <si>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</si>
  <si>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</si>
  <si>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</si>
  <si>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</si>
  <si>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</si>
  <si>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</si>
  <si>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</si>
  <si>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</si>
  <si>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</si>
  <si>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</si>
  <si>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</si>
  <si>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</si>
  <si>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</si>
  <si>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</si>
  <si>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</si>
  <si>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</si>
  <si>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</si>
  <si>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</si>
  <si>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</si>
  <si>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</si>
  <si>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</si>
  <si>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</si>
  <si>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</si>
  <si>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</si>
  <si>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</si>
  <si>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Ⅱ－１</t>
  </si>
  <si>
    <t>法人事業税交付金</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</si>
  <si>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</si>
  <si>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</si>
  <si>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</si>
  <si>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</si>
  <si>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</si>
  <si>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</si>
  <si>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</si>
  <si>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</si>
  <si>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</si>
  <si>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</si>
  <si>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</si>
  <si>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</si>
  <si>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</si>
  <si>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</si>
  <si>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</si>
  <si>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</si>
  <si>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津野町</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</si>
  <si>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</si>
  <si>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</si>
  <si>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</si>
  <si>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</si>
  <si>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</si>
  <si>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</si>
  <si>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</si>
  <si>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</si>
  <si>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</si>
  <si>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</si>
  <si>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</si>
  <si>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</si>
  <si>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高知県広域食肉センター組合</t>
    <rPh sb="0" eb="3">
      <t>コウチケン</t>
    </rPh>
    <rPh sb="3" eb="5">
      <t>コウイキ</t>
    </rPh>
    <rPh sb="5" eb="7">
      <t>ショクニク</t>
    </rPh>
    <rPh sb="11" eb="13">
      <t>クミアイ</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</si>
  <si>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</si>
  <si>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</si>
  <si>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</si>
  <si>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</si>
  <si>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</si>
  <si>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</si>
  <si>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</si>
  <si>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</si>
  <si>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</si>
  <si>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</si>
  <si>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</si>
  <si>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</si>
  <si>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</si>
  <si>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</si>
  <si>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</si>
  <si>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</si>
  <si>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</si>
  <si>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</si>
  <si>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</si>
  <si>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ラスパイレス指数</t>
    <rPh sb="6" eb="8">
      <t>シスウ</t>
    </rPh>
    <phoneticPr fontId="38"/>
  </si>
  <si>
    <t>-8.7</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</si>
  <si>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</si>
  <si>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</si>
  <si>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</si>
  <si>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</si>
  <si>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</si>
  <si>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</si>
  <si>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</si>
  <si>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</si>
  <si>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</si>
  <si>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</si>
  <si>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</si>
  <si>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</si>
  <si>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</si>
  <si>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</si>
  <si>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</si>
  <si>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</si>
  <si>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</si>
  <si>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</si>
  <si>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</si>
  <si>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</si>
  <si>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</si>
  <si>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</si>
  <si>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</si>
  <si>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</si>
  <si>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</si>
  <si>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</si>
  <si>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</si>
  <si>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</si>
  <si>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</si>
  <si>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労働費</t>
  </si>
  <si>
    <t>増減率  (％)</t>
    <rPh sb="0" eb="2">
      <t>ゾウゲン</t>
    </rPh>
    <rPh sb="2" eb="3">
      <t>リツ</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</si>
  <si>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</si>
  <si>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</si>
  <si>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</si>
  <si>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</si>
  <si>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</si>
  <si>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</si>
  <si>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</si>
  <si>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</si>
  <si>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</si>
  <si>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</si>
  <si>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</si>
  <si>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</si>
  <si>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</si>
  <si>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</si>
  <si>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</si>
  <si>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令和４年度決算でも将来負担比率、有形固定資産減価償却率ともに類似団体を下回っている。
有形固定資産減価償却率については、中長期財政計画の中で老朽化に伴う公共施設の改修や施設整備を含めたうえで将来推計を算出しており、計画中で改修や整備にあたっては起債を発行し、後年度の公債費は基金を主な財源として繰上償還を行い、年度間で財政負担の平準化を図るよう調整をしていくこととしている。
近年、有形固定資産減価償却率は減少傾向にあり、債務償還比率も低い水準を維持していることから、計画的な公共施設の改修・更新を行いつつ繰上償還や基金の充当などにより財政負担を抑制できていると考えられる。</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</si>
  <si>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</si>
  <si>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</si>
  <si>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</si>
  <si>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</si>
  <si>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</si>
  <si>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</si>
  <si>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</si>
  <si>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</si>
  <si>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</si>
  <si>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</si>
  <si>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</si>
  <si>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</si>
  <si>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</si>
  <si>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</si>
  <si>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</si>
  <si>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</si>
  <si>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</si>
  <si>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</si>
  <si>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</si>
  <si>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</si>
  <si>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</si>
  <si>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</si>
  <si>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</si>
  <si>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</si>
  <si>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</si>
  <si>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</si>
  <si>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</si>
  <si>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</si>
  <si>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</si>
  <si>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</si>
  <si>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</si>
  <si>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(響働のまち振興基金(R04年度末現在))</t>
    <rPh sb="1" eb="2">
      <t>ヒビ</t>
    </rPh>
    <rPh sb="2" eb="3">
      <t>ハタラ</t>
    </rPh>
    <rPh sb="6" eb="8">
      <t>シンコウ</t>
    </rPh>
    <rPh sb="8" eb="10">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</si>
  <si>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</si>
  <si>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</si>
  <si>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</si>
  <si>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</si>
  <si>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</si>
  <si>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</si>
  <si>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</si>
  <si>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</si>
  <si>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</si>
  <si>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</si>
  <si>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</si>
  <si>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</si>
  <si>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</si>
  <si>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</si>
  <si>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</si>
  <si>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</si>
  <si>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</si>
  <si>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</si>
  <si>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</si>
  <si>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</si>
  <si>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</si>
  <si>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</si>
  <si>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</si>
  <si>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</si>
  <si>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</si>
  <si>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</si>
  <si>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類似団体内平均値</t>
  </si>
  <si>
    <t>満期一括償還地方債の一年当たりの元金償還金に相当するもの
（年度割相当額）</t>
  </si>
  <si>
    <t>高知県津野町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</si>
  <si>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</si>
  <si>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</si>
  <si>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</si>
  <si>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</si>
  <si>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</si>
  <si>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</si>
  <si>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</si>
  <si>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</si>
  <si>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</si>
  <si>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</si>
  <si>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</si>
  <si>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</si>
  <si>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</si>
  <si>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</si>
  <si>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</si>
  <si>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</si>
  <si>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</si>
  <si>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</si>
  <si>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</si>
  <si>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</si>
  <si>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</si>
  <si>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</si>
  <si>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</si>
  <si>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</si>
  <si>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</si>
  <si>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</si>
  <si>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</si>
  <si>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</si>
  <si>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</si>
  <si>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</si>
  <si>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</si>
  <si>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</si>
  <si>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</si>
  <si>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</si>
  <si>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</si>
  <si>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</si>
  <si>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</si>
  <si>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</si>
  <si>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</si>
  <si>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</si>
  <si>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</si>
  <si>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</si>
  <si>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</si>
  <si>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</si>
  <si>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</si>
  <si>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</si>
  <si>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</si>
  <si>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津野町簡易水道事業特別会計</t>
  </si>
  <si>
    <t>公債費に準ずる債務負担行為に係るもの</t>
  </si>
  <si>
    <t>自動車取得税交付金</t>
  </si>
  <si>
    <t>教育費</t>
  </si>
  <si>
    <t>自動車税環境性能割交付金</t>
  </si>
  <si>
    <t>　　鉱産税</t>
  </si>
  <si>
    <t>災害復旧費</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</si>
  <si>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</si>
  <si>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</si>
  <si>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</si>
  <si>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</si>
  <si>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</si>
  <si>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</si>
  <si>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</si>
  <si>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</si>
  <si>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</si>
  <si>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</si>
  <si>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</si>
  <si>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</si>
  <si>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</si>
  <si>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</si>
  <si>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</si>
  <si>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</si>
  <si>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</si>
  <si>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</si>
  <si>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</si>
  <si>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</si>
  <si>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</si>
  <si>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</si>
  <si>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</si>
  <si>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</si>
  <si>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</si>
  <si>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</si>
  <si>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</si>
  <si>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</si>
  <si>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</si>
  <si>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</si>
  <si>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</si>
  <si>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</si>
  <si>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</si>
  <si>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</si>
  <si>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</si>
  <si>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</si>
  <si>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</si>
  <si>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</si>
  <si>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</si>
  <si>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</si>
  <si>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</si>
  <si>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</si>
  <si>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</si>
  <si>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</si>
  <si>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</si>
  <si>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</si>
  <si>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</si>
  <si>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将来負担比率、実質公債費比率ともにマイナスとなっており財政状況は健全であるが、今後は公共施設の更新・改修など大型のハード事業が予定されており、起債の多額発行により実質公債費比率は増加する見込みである。今後も中長期財政計画により計画的な繰上償還を実施して、将来負担額や実質公債費比率などの調整を行っていく。</t>
  </si>
  <si>
    <t>簡易水道</t>
  </si>
  <si>
    <t xml:space="preserve"> 過去５年間平均</t>
    <rPh sb="1" eb="3">
      <t>カコ</t>
    </rPh>
    <rPh sb="4" eb="6">
      <t>ネンカン</t>
    </rPh>
    <rPh sb="6" eb="8">
      <t>ヘイキン</t>
    </rPh>
    <phoneticPr fontId="6"/>
  </si>
  <si>
    <t>財政再生基準</t>
  </si>
  <si>
    <t>実質公債費比率</t>
  </si>
  <si>
    <t>再差引収支</t>
    <rPh sb="0" eb="1">
      <t>サイ</t>
    </rPh>
    <rPh sb="1" eb="3">
      <t>サシヒキ</t>
    </rPh>
    <rPh sb="3" eb="5">
      <t>シュウシ</t>
    </rPh>
    <phoneticPr fontId="6"/>
  </si>
  <si>
    <t>地方債</t>
  </si>
  <si>
    <t>介護サービス</t>
  </si>
  <si>
    <t>加入世帯数(世帯)</t>
  </si>
  <si>
    <t>　繰出金</t>
  </si>
  <si>
    <t>　うち減収補塡債(特例分)</t>
    <rPh sb="4" eb="5">
      <t>シュウ</t>
    </rPh>
    <rPh sb="9" eb="10">
      <t>トク</t>
    </rPh>
    <rPh sb="10" eb="11">
      <t>レイ</t>
    </rPh>
    <rPh sb="11" eb="12">
      <t>ブン</t>
    </rPh>
    <phoneticPr fontId="1"/>
  </si>
  <si>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</si>
  <si>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</si>
  <si>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</si>
  <si>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</si>
  <si>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</si>
  <si>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</si>
  <si>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</si>
  <si>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</si>
  <si>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</si>
  <si>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</si>
  <si>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</si>
  <si>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</si>
  <si>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</si>
  <si>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</si>
  <si>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</si>
  <si>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</si>
  <si>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</si>
  <si>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</si>
  <si>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</si>
  <si>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津野山広域事務組合</t>
    <rPh sb="0" eb="3">
      <t>ツノヤマ</t>
    </rPh>
    <rPh sb="3" eb="5">
      <t>コウイキ</t>
    </rPh>
    <rPh sb="5" eb="7">
      <t>ジム</t>
    </rPh>
    <rPh sb="7" eb="9">
      <t>クミアイ</t>
    </rPh>
    <phoneticPr fontId="6"/>
  </si>
  <si>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</si>
  <si>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</si>
  <si>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</si>
  <si>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</si>
  <si>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</si>
  <si>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</si>
  <si>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</si>
  <si>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</si>
  <si>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</si>
  <si>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</si>
  <si>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</si>
  <si>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</si>
  <si>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</si>
  <si>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</si>
  <si>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</si>
  <si>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</si>
  <si>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</si>
  <si>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</si>
  <si>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</si>
  <si>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</si>
  <si>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</si>
  <si>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</si>
  <si>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</si>
  <si>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</si>
  <si>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</si>
  <si>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津野町国民健康保険事業特別会計（事業勘定）</t>
  </si>
  <si>
    <t>津野町国民健康保険事業特別会計（直営診療施設勘定）</t>
  </si>
  <si>
    <t>津野町介護保険事業特別会計</t>
  </si>
  <si>
    <t>引き受けた債務の履行に係るもの</t>
    <rPh sb="0" eb="1">
      <t>ヒ</t>
    </rPh>
    <rPh sb="2" eb="3">
      <t>ウ</t>
    </rPh>
    <rPh sb="5" eb="7">
      <t>サイム</t>
    </rPh>
    <rPh sb="8" eb="10">
      <t>リコウ</t>
    </rPh>
    <rPh sb="11" eb="12">
      <t>カカ</t>
    </rPh>
    <phoneticPr fontId="6"/>
  </si>
  <si>
    <t>津野町後期高齢者医療特別会計</t>
  </si>
  <si>
    <t>算入公債費等の額</t>
    <rPh sb="0" eb="2">
      <t>サンニュウ</t>
    </rPh>
    <rPh sb="2" eb="4">
      <t>コウサイ</t>
    </rPh>
    <rPh sb="4" eb="5">
      <t>ヒ</t>
    </rPh>
    <rPh sb="5" eb="6">
      <t>トウ</t>
    </rPh>
    <rPh sb="7" eb="8">
      <t>ガク</t>
    </rPh>
    <phoneticPr fontId="6"/>
  </si>
  <si>
    <t>津野町生活環境施設整備特別会計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</si>
  <si>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</si>
  <si>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</si>
  <si>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</si>
  <si>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</si>
  <si>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</si>
  <si>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</si>
  <si>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</si>
  <si>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</si>
  <si>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</si>
  <si>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</si>
  <si>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</si>
  <si>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</si>
  <si>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</si>
  <si>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</si>
  <si>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</si>
  <si>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</si>
  <si>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</si>
  <si>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</si>
  <si>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</si>
  <si>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</si>
  <si>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</si>
  <si>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</si>
  <si>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</si>
  <si>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</si>
  <si>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</si>
  <si>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</si>
  <si>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</si>
  <si>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</si>
  <si>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</si>
  <si>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</si>
  <si>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</si>
  <si>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</si>
  <si>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</si>
  <si>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</si>
  <si>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</si>
  <si>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</si>
  <si>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</si>
  <si>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</si>
  <si>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</si>
  <si>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</si>
  <si>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</si>
  <si>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</si>
  <si>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</si>
  <si>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</si>
  <si>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</si>
  <si>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</si>
  <si>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</si>
  <si>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</si>
  <si>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</si>
  <si>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</si>
  <si>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</si>
  <si>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</si>
  <si>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</si>
  <si>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</si>
  <si>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</si>
  <si>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</si>
  <si>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</si>
  <si>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</si>
  <si>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</si>
  <si>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</si>
  <si>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R02</t>
  </si>
  <si>
    <t>R03</t>
  </si>
  <si>
    <t>R04</t>
  </si>
  <si>
    <t>その他会計（赤字）</t>
  </si>
  <si>
    <t>（百万円）</t>
  </si>
  <si>
    <t>高幡消防組合</t>
    <rPh sb="0" eb="2">
      <t>タカハタ</t>
    </rPh>
    <rPh sb="2" eb="4">
      <t>ショウボウ</t>
    </rPh>
    <rPh sb="4" eb="6">
      <t>クミアイ</t>
    </rPh>
    <phoneticPr fontId="6"/>
  </si>
  <si>
    <t>津野山養護老人ホーム組合</t>
    <rPh sb="0" eb="3">
      <t>ツノヤマ</t>
    </rPh>
    <rPh sb="3" eb="5">
      <t>ヨウゴ</t>
    </rPh>
    <rPh sb="5" eb="7">
      <t>ロウジン</t>
    </rPh>
    <rPh sb="10" eb="12">
      <t>クミアイ</t>
    </rPh>
    <phoneticPr fontId="6"/>
  </si>
  <si>
    <t>高陵特別養護老人ホーム組合</t>
    <rPh sb="0" eb="2">
      <t>コウリョウ</t>
    </rPh>
    <rPh sb="2" eb="4">
      <t>トクベツ</t>
    </rPh>
    <rPh sb="4" eb="6">
      <t>ヨウゴ</t>
    </rPh>
    <rPh sb="6" eb="8">
      <t>ロウジン</t>
    </rPh>
    <rPh sb="11" eb="13">
      <t>クミアイ</t>
    </rPh>
    <phoneticPr fontId="6"/>
  </si>
  <si>
    <t>高幡東部清掃組合</t>
    <rPh sb="0" eb="2">
      <t>タカハタ</t>
    </rPh>
    <rPh sb="2" eb="4">
      <t>トウブ</t>
    </rPh>
    <rPh sb="4" eb="6">
      <t>セイソウ</t>
    </rPh>
    <rPh sb="6" eb="8">
      <t>クミアイ</t>
    </rPh>
    <phoneticPr fontId="6"/>
  </si>
  <si>
    <t>高幡障害者支援施設組合</t>
    <rPh sb="0" eb="2">
      <t>タカハタ</t>
    </rPh>
    <rPh sb="2" eb="4">
      <t>ショウガイ</t>
    </rPh>
    <rPh sb="4" eb="5">
      <t>シャ</t>
    </rPh>
    <rPh sb="5" eb="7">
      <t>シエン</t>
    </rPh>
    <rPh sb="7" eb="9">
      <t>シセツ</t>
    </rPh>
    <rPh sb="9" eb="11">
      <t>クミアイ</t>
    </rPh>
    <phoneticPr fontId="6"/>
  </si>
  <si>
    <t>高幡広域市町村圏事務組合（一般会計）</t>
    <rPh sb="0" eb="2">
      <t>タカハタ</t>
    </rPh>
    <rPh sb="2" eb="4">
      <t>コウイキ</t>
    </rPh>
    <rPh sb="4" eb="7">
      <t>シチョウソン</t>
    </rPh>
    <rPh sb="7" eb="8">
      <t>ケン</t>
    </rPh>
    <rPh sb="8" eb="10">
      <t>ジム</t>
    </rPh>
    <rPh sb="10" eb="12">
      <t>クミアイ</t>
    </rPh>
    <rPh sb="13" eb="15">
      <t>イッパン</t>
    </rPh>
    <rPh sb="15" eb="17">
      <t>カイケイ</t>
    </rPh>
    <phoneticPr fontId="6"/>
  </si>
  <si>
    <t>こうち人づくり広域連合</t>
    <rPh sb="3" eb="4">
      <t>ヒト</t>
    </rPh>
    <rPh sb="7" eb="9">
      <t>コウイキ</t>
    </rPh>
    <rPh sb="9" eb="11">
      <t>レンゴウ</t>
    </rPh>
    <phoneticPr fontId="6"/>
  </si>
  <si>
    <t>(ふるさと振興基金(R04年度末現在))</t>
    <rPh sb="5" eb="7">
      <t>シンコウ</t>
    </rPh>
    <rPh sb="7" eb="9">
      <t>キキン</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</si>
  <si>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</si>
  <si>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</si>
  <si>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</si>
  <si>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6"/>
  </si>
  <si>
    <t>（一財）天狗荘</t>
    <rPh sb="1" eb="2">
      <t>イチ</t>
    </rPh>
    <rPh sb="4" eb="6">
      <t>テング</t>
    </rPh>
    <rPh sb="6" eb="7">
      <t>ソウ</t>
    </rPh>
    <phoneticPr fontId="6"/>
  </si>
  <si>
    <t>（（有）津野町ふるさとセンター</t>
    <rPh sb="1" eb="4">
      <t>ユウ</t>
    </rPh>
    <rPh sb="4" eb="7">
      <t>ツノチョウ</t>
    </rPh>
    <phoneticPr fontId="6"/>
  </si>
  <si>
    <t>(施設等整備基金(R04年度末現在))</t>
    <rPh sb="1" eb="3">
      <t>シセツ</t>
    </rPh>
    <rPh sb="3" eb="4">
      <t>トウ</t>
    </rPh>
    <rPh sb="4" eb="6">
      <t>セイビ</t>
    </rPh>
    <rPh sb="6" eb="8">
      <t>キキン</t>
    </rPh>
    <phoneticPr fontId="6"/>
  </si>
  <si>
    <t>(地域支え合い活動基金(R04年度末現在))</t>
    <rPh sb="1" eb="3">
      <t>チイキ</t>
    </rPh>
    <rPh sb="3" eb="4">
      <t>ササ</t>
    </rPh>
    <rPh sb="5" eb="6">
      <t>ア</t>
    </rPh>
    <rPh sb="7" eb="9">
      <t>カツドウ</t>
    </rPh>
    <rPh sb="9" eb="11">
      <t>キキン</t>
    </rPh>
    <phoneticPr fontId="6"/>
  </si>
  <si>
    <t>(まちづくり振興基金(R04年度末現在))</t>
    <rPh sb="6" eb="8">
      <t>シンコウ</t>
    </rPh>
    <rPh sb="8" eb="10">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</si>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</sst>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indexed="8"/>
      <name val="ＭＳ ゴシック"/>
      <family val="3"/>
    </font>
    <font>
      <sz val="6"/>
      <name val="ＭＳ ゴシック"/>
      <family val="3"/>
    </font>
    <font>
      <b/>
      <sz val="13"/>
      <color indexed="56"/>
      <name val="ＭＳ ゴシック"/>
      <family val="3"/>
    </font>
    <font>
      <b/>
      <sz val="9"/>
      <color indexed="9"/>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0" fontId="3" fillId="0" borderId="0" xfId="20" applyNumberFormat="1" applyFont="1">
      <alignment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122054</c:v>
                </c:pt>
                <c:pt idx="4">
                  <c:v>111644</c:v>
                </c:pt>
              </c:numCache>
            </c:numRef>
          </c:val>
          <c:smooth val="0"/>
          <c:extLst>
            <c:ext xmlns:c16="http://schemas.microsoft.com/office/drawing/2014/chart" uri="{C3380CC4-5D6E-409C-BE32-E72D297353CC}">
              <c16:uniqueId val="{00000000-F004-4F84-9F70-1B5F6439D7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145924</c:v>
                </c:pt>
                <c:pt idx="1">
                  <c:v>220228</c:v>
                </c:pt>
                <c:pt idx="2">
                  <c:v>409332</c:v>
                </c:pt>
                <c:pt idx="3">
                  <c:v>390610</c:v>
                </c:pt>
                <c:pt idx="4">
                  <c:v>163867</c:v>
                </c:pt>
              </c:numCache>
            </c:numRef>
          </c:val>
          <c:smooth val="0"/>
          <c:extLst>
            <c:ext xmlns:c16="http://schemas.microsoft.com/office/drawing/2014/chart" uri="{C3380CC4-5D6E-409C-BE32-E72D297353CC}">
              <c16:uniqueId val="{00000001-F004-4F84-9F70-1B5F6439D79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5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6.29</c:v>
                </c:pt>
                <c:pt idx="1">
                  <c:v>3.87</c:v>
                </c:pt>
                <c:pt idx="2">
                  <c:v>5.03</c:v>
                </c:pt>
                <c:pt idx="3">
                  <c:v>4.3099999999999996</c:v>
                </c:pt>
                <c:pt idx="4">
                  <c:v>3.68</c:v>
                </c:pt>
              </c:numCache>
            </c:numRef>
          </c:val>
          <c:extLst>
            <c:ext xmlns:c16="http://schemas.microsoft.com/office/drawing/2014/chart" uri="{C3380CC4-5D6E-409C-BE32-E72D297353CC}">
              <c16:uniqueId val="{00000000-F04E-482D-B7D1-EDC7793785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101.12</c:v>
                </c:pt>
                <c:pt idx="1">
                  <c:v>104.58</c:v>
                </c:pt>
                <c:pt idx="2">
                  <c:v>100.68</c:v>
                </c:pt>
                <c:pt idx="3">
                  <c:v>97.66</c:v>
                </c:pt>
                <c:pt idx="4">
                  <c:v>100.65</c:v>
                </c:pt>
              </c:numCache>
            </c:numRef>
          </c:val>
          <c:extLst>
            <c:ext xmlns:c16="http://schemas.microsoft.com/office/drawing/2014/chart" uri="{C3380CC4-5D6E-409C-BE32-E72D297353CC}">
              <c16:uniqueId val="{00000001-F04E-482D-B7D1-EDC77937855E}"/>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17.53</c:v>
                </c:pt>
                <c:pt idx="1">
                  <c:v>21.7</c:v>
                </c:pt>
                <c:pt idx="2">
                  <c:v>17.39</c:v>
                </c:pt>
                <c:pt idx="3">
                  <c:v>23.42</c:v>
                </c:pt>
                <c:pt idx="4">
                  <c:v>19.46</c:v>
                </c:pt>
              </c:numCache>
            </c:numRef>
          </c:val>
          <c:smooth val="0"/>
          <c:extLst>
            <c:ext xmlns:c16="http://schemas.microsoft.com/office/drawing/2014/chart" uri="{C3380CC4-5D6E-409C-BE32-E72D297353CC}">
              <c16:uniqueId val="{00000002-F04E-482D-B7D1-EDC77937855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C8-471A-802A-E6022FA09C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C8-471A-802A-E6022FA09C4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C8-471A-802A-E6022FA09C4B}"/>
            </c:ext>
          </c:extLst>
        </c:ser>
        <c:ser>
          <c:idx val="3"/>
          <c:order val="3"/>
          <c:tx>
            <c:strRef>
              <c:f>データシート!$A$30</c:f>
              <c:strCache>
                <c:ptCount val="1"/>
                <c:pt idx="0">
                  <c:v>津野町生活環境施設整備特別会計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FC8-471A-802A-E6022FA09C4B}"/>
            </c:ext>
          </c:extLst>
        </c:ser>
        <c:ser>
          <c:idx val="4"/>
          <c:order val="4"/>
          <c:tx>
            <c:strRef>
              <c:f>データシート!$A$31</c:f>
              <c:strCache>
                <c:ptCount val="1"/>
                <c:pt idx="0">
                  <c:v>津野町簡易水道事業特別会計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FC8-471A-802A-E6022FA09C4B}"/>
            </c:ext>
          </c:extLst>
        </c:ser>
        <c:ser>
          <c:idx val="5"/>
          <c:order val="5"/>
          <c:tx>
            <c:strRef>
              <c:f>データシート!$A$32</c:f>
              <c:strCache>
                <c:ptCount val="1"/>
                <c:pt idx="0">
                  <c:v>津野町国民健康保険事業特別会計（直営診療施設勘定）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FC8-471A-802A-E6022FA09C4B}"/>
            </c:ext>
          </c:extLst>
        </c:ser>
        <c:ser>
          <c:idx val="6"/>
          <c:order val="6"/>
          <c:tx>
            <c:strRef>
              <c:f>データシート!$A$33</c:f>
              <c:strCache>
                <c:ptCount val="1"/>
                <c:pt idx="0">
                  <c:v>津野町後期高齢者医療特別会計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6-DFC8-471A-802A-E6022FA09C4B}"/>
            </c:ext>
          </c:extLst>
        </c:ser>
        <c:ser>
          <c:idx val="7"/>
          <c:order val="7"/>
          <c:tx>
            <c:strRef>
              <c:f>データシート!$A$34</c:f>
              <c:strCache>
                <c:ptCount val="1"/>
                <c:pt idx="0">
                  <c:v>津野町介護保険事業特別会計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0.21</c:v>
                </c:pt>
                <c:pt idx="2">
                  <c:v>#N/A</c:v>
                </c:pt>
                <c:pt idx="3">
                  <c:v>0.2</c:v>
                </c:pt>
                <c:pt idx="4">
                  <c:v>#N/A</c:v>
                </c:pt>
                <c:pt idx="5">
                  <c:v>0.25</c:v>
                </c:pt>
                <c:pt idx="6">
                  <c:v>#N/A</c:v>
                </c:pt>
                <c:pt idx="7">
                  <c:v>0.02</c:v>
                </c:pt>
                <c:pt idx="8">
                  <c:v>#N/A</c:v>
                </c:pt>
                <c:pt idx="9">
                  <c:v>0.32</c:v>
                </c:pt>
              </c:numCache>
            </c:numRef>
          </c:val>
          <c:extLst>
            <c:ext xmlns:c16="http://schemas.microsoft.com/office/drawing/2014/chart" uri="{C3380CC4-5D6E-409C-BE32-E72D297353CC}">
              <c16:uniqueId val="{00000007-DFC8-471A-802A-E6022FA09C4B}"/>
            </c:ext>
          </c:extLst>
        </c:ser>
        <c:ser>
          <c:idx val="8"/>
          <c:order val="8"/>
          <c:tx>
            <c:strRef>
              <c:f>データシート!$A$35</c:f>
              <c:strCache>
                <c:ptCount val="1"/>
                <c:pt idx="0">
                  <c:v>津野町国民健康保険事業特別会計（事業勘定）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0.22</c:v>
                </c:pt>
                <c:pt idx="2">
                  <c:v>#N/A</c:v>
                </c:pt>
                <c:pt idx="3">
                  <c:v>0.02</c:v>
                </c:pt>
                <c:pt idx="4">
                  <c:v>#N/A</c:v>
                </c:pt>
                <c:pt idx="5">
                  <c:v>0.55000000000000004</c:v>
                </c:pt>
                <c:pt idx="6">
                  <c:v>#N/A</c:v>
                </c:pt>
                <c:pt idx="7">
                  <c:v>0.61</c:v>
                </c:pt>
                <c:pt idx="8">
                  <c:v>#N/A</c:v>
                </c:pt>
                <c:pt idx="9">
                  <c:v>0.95</c:v>
                </c:pt>
              </c:numCache>
            </c:numRef>
          </c:val>
          <c:extLst>
            <c:ext xmlns:c16="http://schemas.microsoft.com/office/drawing/2014/chart" uri="{C3380CC4-5D6E-409C-BE32-E72D297353CC}">
              <c16:uniqueId val="{00000008-DFC8-471A-802A-E6022FA09C4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6.28</c:v>
                </c:pt>
                <c:pt idx="2">
                  <c:v>#N/A</c:v>
                </c:pt>
                <c:pt idx="3">
                  <c:v>3.87</c:v>
                </c:pt>
                <c:pt idx="4">
                  <c:v>#N/A</c:v>
                </c:pt>
                <c:pt idx="5">
                  <c:v>5.03</c:v>
                </c:pt>
                <c:pt idx="6">
                  <c:v>#N/A</c:v>
                </c:pt>
                <c:pt idx="7">
                  <c:v>4.3099999999999996</c:v>
                </c:pt>
                <c:pt idx="8">
                  <c:v>#N/A</c:v>
                </c:pt>
                <c:pt idx="9">
                  <c:v>3.67</c:v>
                </c:pt>
              </c:numCache>
            </c:numRef>
          </c:val>
          <c:extLst>
            <c:ext xmlns:c16="http://schemas.microsoft.com/office/drawing/2014/chart" uri="{C3380CC4-5D6E-409C-BE32-E72D297353CC}">
              <c16:uniqueId val="{00000009-DFC8-471A-802A-E6022FA09C4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849</c:v>
                </c:pt>
                <c:pt idx="5">
                  <c:v>872</c:v>
                </c:pt>
                <c:pt idx="8">
                  <c:v>928</c:v>
                </c:pt>
                <c:pt idx="11">
                  <c:v>980</c:v>
                </c:pt>
                <c:pt idx="14">
                  <c:v>1008</c:v>
                </c:pt>
              </c:numCache>
            </c:numRef>
          </c:val>
          <c:extLst>
            <c:ext xmlns:c16="http://schemas.microsoft.com/office/drawing/2014/chart" uri="{C3380CC4-5D6E-409C-BE32-E72D297353CC}">
              <c16:uniqueId val="{00000000-05E8-4354-BD2A-5D22B6D5A9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1-05E8-4354-BD2A-5D22B6D5A9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5E8-4354-BD2A-5D22B6D5A9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3-05E8-4354-BD2A-5D22B6D5A9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c:v>
                </c:pt>
                <c:pt idx="3">
                  <c:v>65</c:v>
                </c:pt>
                <c:pt idx="6">
                  <c:v>61</c:v>
                </c:pt>
                <c:pt idx="9">
                  <c:v>63</c:v>
                </c:pt>
                <c:pt idx="12">
                  <c:v>87</c:v>
                </c:pt>
              </c:numCache>
            </c:numRef>
          </c:val>
          <c:extLst>
            <c:ext xmlns:c16="http://schemas.microsoft.com/office/drawing/2014/chart" uri="{C3380CC4-5D6E-409C-BE32-E72D297353CC}">
              <c16:uniqueId val="{00000004-05E8-4354-BD2A-5D22B6D5A9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E8-4354-BD2A-5D22B6D5A9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E8-4354-BD2A-5D22B6D5A9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546</c:v>
                </c:pt>
                <c:pt idx="3">
                  <c:v>597</c:v>
                </c:pt>
                <c:pt idx="6">
                  <c:v>661</c:v>
                </c:pt>
                <c:pt idx="9">
                  <c:v>704</c:v>
                </c:pt>
                <c:pt idx="12">
                  <c:v>723</c:v>
                </c:pt>
              </c:numCache>
            </c:numRef>
          </c:val>
          <c:extLst>
            <c:ext xmlns:c16="http://schemas.microsoft.com/office/drawing/2014/chart" uri="{C3380CC4-5D6E-409C-BE32-E72D297353CC}">
              <c16:uniqueId val="{00000007-05E8-4354-BD2A-5D22B6D5A95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-239</c:v>
                </c:pt>
                <c:pt idx="2">
                  <c:v>#N/A</c:v>
                </c:pt>
                <c:pt idx="3">
                  <c:v>#N/A</c:v>
                </c:pt>
                <c:pt idx="4">
                  <c:v>-207</c:v>
                </c:pt>
                <c:pt idx="5">
                  <c:v>#N/A</c:v>
                </c:pt>
                <c:pt idx="6">
                  <c:v>#N/A</c:v>
                </c:pt>
                <c:pt idx="7">
                  <c:v>-201</c:v>
                </c:pt>
                <c:pt idx="8">
                  <c:v>#N/A</c:v>
                </c:pt>
                <c:pt idx="9">
                  <c:v>#N/A</c:v>
                </c:pt>
                <c:pt idx="10">
                  <c:v>-210</c:v>
                </c:pt>
                <c:pt idx="11">
                  <c:v>#N/A</c:v>
                </c:pt>
                <c:pt idx="12">
                  <c:v>#N/A</c:v>
                </c:pt>
                <c:pt idx="13">
                  <c:v>-195</c:v>
                </c:pt>
                <c:pt idx="14">
                  <c:v>#N/A</c:v>
                </c:pt>
              </c:numCache>
            </c:numRef>
          </c:val>
          <c:smooth val="0"/>
          <c:extLst>
            <c:ext xmlns:c16="http://schemas.microsoft.com/office/drawing/2014/chart" uri="{C3380CC4-5D6E-409C-BE32-E72D297353CC}">
              <c16:uniqueId val="{00000008-05E8-4354-BD2A-5D22B6D5A95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7446</c:v>
                </c:pt>
                <c:pt idx="5">
                  <c:v>7014</c:v>
                </c:pt>
                <c:pt idx="8">
                  <c:v>7847</c:v>
                </c:pt>
                <c:pt idx="11">
                  <c:v>7904</c:v>
                </c:pt>
                <c:pt idx="14">
                  <c:v>7662</c:v>
                </c:pt>
              </c:numCache>
            </c:numRef>
          </c:val>
          <c:extLst>
            <c:ext xmlns:c16="http://schemas.microsoft.com/office/drawing/2014/chart" uri="{C3380CC4-5D6E-409C-BE32-E72D297353CC}">
              <c16:uniqueId val="{00000000-DF37-4FB5-8768-BE36DA47FF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c:v>
                </c:pt>
                <c:pt idx="5">
                  <c:v>12</c:v>
                </c:pt>
                <c:pt idx="8">
                  <c:v>10</c:v>
                </c:pt>
                <c:pt idx="11">
                  <c:v>9</c:v>
                </c:pt>
                <c:pt idx="14">
                  <c:v>8</c:v>
                </c:pt>
              </c:numCache>
            </c:numRef>
          </c:val>
          <c:extLst>
            <c:ext xmlns:c16="http://schemas.microsoft.com/office/drawing/2014/chart" uri="{C3380CC4-5D6E-409C-BE32-E72D297353CC}">
              <c16:uniqueId val="{00000001-DF37-4FB5-8768-BE36DA47FF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8266</c:v>
                </c:pt>
                <c:pt idx="5">
                  <c:v>8227</c:v>
                </c:pt>
                <c:pt idx="8">
                  <c:v>8309</c:v>
                </c:pt>
                <c:pt idx="11">
                  <c:v>8433</c:v>
                </c:pt>
                <c:pt idx="14">
                  <c:v>8518</c:v>
                </c:pt>
              </c:numCache>
            </c:numRef>
          </c:val>
          <c:extLst>
            <c:ext xmlns:c16="http://schemas.microsoft.com/office/drawing/2014/chart" uri="{C3380CC4-5D6E-409C-BE32-E72D297353CC}">
              <c16:uniqueId val="{00000002-DF37-4FB5-8768-BE36DA47FF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37-4FB5-8768-BE36DA47FF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37-4FB5-8768-BE36DA47FF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37-4FB5-8768-BE36DA47FF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541</c:v>
                </c:pt>
                <c:pt idx="3">
                  <c:v>515</c:v>
                </c:pt>
                <c:pt idx="6">
                  <c:v>587</c:v>
                </c:pt>
                <c:pt idx="9">
                  <c:v>454</c:v>
                </c:pt>
                <c:pt idx="12">
                  <c:v>471</c:v>
                </c:pt>
              </c:numCache>
            </c:numRef>
          </c:val>
          <c:extLst>
            <c:ext xmlns:c16="http://schemas.microsoft.com/office/drawing/2014/chart" uri="{C3380CC4-5D6E-409C-BE32-E72D297353CC}">
              <c16:uniqueId val="{00000006-DF37-4FB5-8768-BE36DA47FF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c:v>
                </c:pt>
                <c:pt idx="3">
                  <c:v>14</c:v>
                </c:pt>
                <c:pt idx="6">
                  <c:v>12</c:v>
                </c:pt>
                <c:pt idx="9">
                  <c:v>9</c:v>
                </c:pt>
                <c:pt idx="12">
                  <c:v>6</c:v>
                </c:pt>
              </c:numCache>
            </c:numRef>
          </c:val>
          <c:extLst>
            <c:ext xmlns:c16="http://schemas.microsoft.com/office/drawing/2014/chart" uri="{C3380CC4-5D6E-409C-BE32-E72D297353CC}">
              <c16:uniqueId val="{00000007-DF37-4FB5-8768-BE36DA47FF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1094</c:v>
                </c:pt>
                <c:pt idx="3">
                  <c:v>1036</c:v>
                </c:pt>
                <c:pt idx="6">
                  <c:v>1097</c:v>
                </c:pt>
                <c:pt idx="9">
                  <c:v>1192</c:v>
                </c:pt>
                <c:pt idx="12">
                  <c:v>1249</c:v>
                </c:pt>
              </c:numCache>
            </c:numRef>
          </c:val>
          <c:extLst>
            <c:ext xmlns:c16="http://schemas.microsoft.com/office/drawing/2014/chart" uri="{C3380CC4-5D6E-409C-BE32-E72D297353CC}">
              <c16:uniqueId val="{00000008-DF37-4FB5-8768-BE36DA47FF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206</c:v>
                </c:pt>
                <c:pt idx="9">
                  <c:v>140</c:v>
                </c:pt>
                <c:pt idx="12">
                  <c:v>116</c:v>
                </c:pt>
              </c:numCache>
            </c:numRef>
          </c:val>
          <c:extLst>
            <c:ext xmlns:c16="http://schemas.microsoft.com/office/drawing/2014/chart" uri="{C3380CC4-5D6E-409C-BE32-E72D297353CC}">
              <c16:uniqueId val="{00000009-DF37-4FB5-8768-BE36DA47FF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6900</c:v>
                </c:pt>
                <c:pt idx="3">
                  <c:v>6377</c:v>
                </c:pt>
                <c:pt idx="6">
                  <c:v>6968</c:v>
                </c:pt>
                <c:pt idx="9">
                  <c:v>7102</c:v>
                </c:pt>
                <c:pt idx="12">
                  <c:v>6186</c:v>
                </c:pt>
              </c:numCache>
            </c:numRef>
          </c:val>
          <c:extLst>
            <c:ext xmlns:c16="http://schemas.microsoft.com/office/drawing/2014/chart" uri="{C3380CC4-5D6E-409C-BE32-E72D297353CC}">
              <c16:uniqueId val="{0000000A-DF37-4FB5-8768-BE36DA47FF68}"/>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37-4FB5-8768-BE36DA47FF6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3785</c:v>
                </c:pt>
                <c:pt idx="1">
                  <c:v>3883</c:v>
                </c:pt>
                <c:pt idx="2">
                  <c:v>3973</c:v>
                </c:pt>
              </c:numCache>
            </c:numRef>
          </c:val>
          <c:extLst>
            <c:ext xmlns:c16="http://schemas.microsoft.com/office/drawing/2014/chart" uri="{C3380CC4-5D6E-409C-BE32-E72D297353CC}">
              <c16:uniqueId val="{00000000-63EB-4619-AE84-C3783EA6C0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1576</c:v>
                </c:pt>
                <c:pt idx="1">
                  <c:v>1577</c:v>
                </c:pt>
                <c:pt idx="2">
                  <c:v>1595</c:v>
                </c:pt>
              </c:numCache>
            </c:numRef>
          </c:val>
          <c:extLst>
            <c:ext xmlns:c16="http://schemas.microsoft.com/office/drawing/2014/chart" uri="{C3380CC4-5D6E-409C-BE32-E72D297353CC}">
              <c16:uniqueId val="{00000001-63EB-4619-AE84-C3783EA6C0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3670</c:v>
                </c:pt>
                <c:pt idx="1">
                  <c:v>3678</c:v>
                </c:pt>
                <c:pt idx="2">
                  <c:v>3751</c:v>
                </c:pt>
              </c:numCache>
            </c:numRef>
          </c:val>
          <c:extLst>
            <c:ext xmlns:c16="http://schemas.microsoft.com/office/drawing/2014/chart" uri="{C3380CC4-5D6E-409C-BE32-E72D297353CC}">
              <c16:uniqueId val="{00000002-63EB-4619-AE84-C3783EA6C0C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9C0-488A-A875-A07BFBFC0CA7}"/>
              </c:ext>
            </c:extLst>
          </c:dPt>
          <c:dPt>
            <c:idx val="1"/>
            <c:bubble3D val="0"/>
            <c:extLst>
              <c:ext xmlns:c16="http://schemas.microsoft.com/office/drawing/2014/chart" uri="{C3380CC4-5D6E-409C-BE32-E72D297353CC}">
                <c16:uniqueId val="{00000001-E9C0-488A-A875-A07BFBFC0CA7}"/>
              </c:ext>
            </c:extLst>
          </c:dPt>
          <c:dPt>
            <c:idx val="2"/>
            <c:bubble3D val="0"/>
            <c:extLst>
              <c:ext xmlns:c16="http://schemas.microsoft.com/office/drawing/2014/chart" uri="{C3380CC4-5D6E-409C-BE32-E72D297353CC}">
                <c16:uniqueId val="{00000002-E9C0-488A-A875-A07BFBFC0CA7}"/>
              </c:ext>
            </c:extLst>
          </c:dPt>
          <c:dPt>
            <c:idx val="3"/>
            <c:bubble3D val="0"/>
            <c:extLst>
              <c:ext xmlns:c16="http://schemas.microsoft.com/office/drawing/2014/chart" uri="{C3380CC4-5D6E-409C-BE32-E72D297353CC}">
                <c16:uniqueId val="{00000003-E9C0-488A-A875-A07BFBFC0CA7}"/>
              </c:ext>
            </c:extLst>
          </c:dPt>
          <c:dPt>
            <c:idx val="4"/>
            <c:bubble3D val="0"/>
            <c:extLst>
              <c:ext xmlns:c16="http://schemas.microsoft.com/office/drawing/2014/chart" uri="{C3380CC4-5D6E-409C-BE32-E72D297353CC}">
                <c16:uniqueId val="{00000004-E9C0-488A-A875-A07BFBFC0CA7}"/>
              </c:ext>
            </c:extLst>
          </c:dPt>
          <c:dPt>
            <c:idx val="8"/>
            <c:bubble3D val="0"/>
            <c:extLst>
              <c:ext xmlns:c16="http://schemas.microsoft.com/office/drawing/2014/chart" uri="{C3380CC4-5D6E-409C-BE32-E72D297353CC}">
                <c16:uniqueId val="{00000005-E9C0-488A-A875-A07BFBFC0CA7}"/>
              </c:ext>
            </c:extLst>
          </c:dPt>
          <c:dPt>
            <c:idx val="16"/>
            <c:bubble3D val="0"/>
            <c:extLst>
              <c:ext xmlns:c16="http://schemas.microsoft.com/office/drawing/2014/chart" uri="{C3380CC4-5D6E-409C-BE32-E72D297353CC}">
                <c16:uniqueId val="{00000006-E9C0-488A-A875-A07BFBFC0CA7}"/>
              </c:ext>
            </c:extLst>
          </c:dPt>
          <c:dPt>
            <c:idx val="24"/>
            <c:bubble3D val="0"/>
            <c:extLst>
              <c:ext xmlns:c16="http://schemas.microsoft.com/office/drawing/2014/chart" uri="{C3380CC4-5D6E-409C-BE32-E72D297353CC}">
                <c16:uniqueId val="{00000007-E9C0-488A-A875-A07BFBFC0CA7}"/>
              </c:ext>
            </c:extLst>
          </c:dPt>
          <c:dPt>
            <c:idx val="32"/>
            <c:bubble3D val="0"/>
            <c:extLst>
              <c:ext xmlns:c16="http://schemas.microsoft.com/office/drawing/2014/chart" uri="{C3380CC4-5D6E-409C-BE32-E72D297353CC}">
                <c16:uniqueId val="{00000008-E9C0-488A-A875-A07BFBFC0CA7}"/>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C0-488A-A875-A07BFBFC0CA7}"/>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E9C0-488A-A875-A07BFBFC0CA7}"/>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E9C0-488A-A875-A07BFBFC0CA7}"/>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E9C0-488A-A875-A07BFBFC0CA7}"/>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E9C0-488A-A875-A07BFBFC0CA7}"/>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C0-488A-A875-A07BFBFC0CA7}"/>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C0-488A-A875-A07BFBFC0CA7}"/>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C0-488A-A875-A07BFBFC0CA7}"/>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C0-488A-A875-A07BFBFC0CA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59</c:v>
                </c:pt>
                <c:pt idx="16">
                  <c:v>58.5</c:v>
                </c:pt>
                <c:pt idx="24">
                  <c:v>54.5</c:v>
                </c:pt>
                <c:pt idx="32">
                  <c:v>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C0-488A-A875-A07BFBFC0C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E9C0-488A-A875-A07BFBFC0CA7}"/>
              </c:ext>
            </c:extLst>
          </c:dPt>
          <c:dPt>
            <c:idx val="1"/>
            <c:bubble3D val="0"/>
            <c:extLst>
              <c:ext xmlns:c16="http://schemas.microsoft.com/office/drawing/2014/chart" uri="{C3380CC4-5D6E-409C-BE32-E72D297353CC}">
                <c16:uniqueId val="{0000000B-E9C0-488A-A875-A07BFBFC0CA7}"/>
              </c:ext>
            </c:extLst>
          </c:dPt>
          <c:dPt>
            <c:idx val="2"/>
            <c:bubble3D val="0"/>
            <c:extLst>
              <c:ext xmlns:c16="http://schemas.microsoft.com/office/drawing/2014/chart" uri="{C3380CC4-5D6E-409C-BE32-E72D297353CC}">
                <c16:uniqueId val="{0000000C-E9C0-488A-A875-A07BFBFC0CA7}"/>
              </c:ext>
            </c:extLst>
          </c:dPt>
          <c:dPt>
            <c:idx val="3"/>
            <c:bubble3D val="0"/>
            <c:extLst>
              <c:ext xmlns:c16="http://schemas.microsoft.com/office/drawing/2014/chart" uri="{C3380CC4-5D6E-409C-BE32-E72D297353CC}">
                <c16:uniqueId val="{0000000D-E9C0-488A-A875-A07BFBFC0CA7}"/>
              </c:ext>
            </c:extLst>
          </c:dPt>
          <c:dPt>
            <c:idx val="4"/>
            <c:bubble3D val="0"/>
            <c:extLst>
              <c:ext xmlns:c16="http://schemas.microsoft.com/office/drawing/2014/chart" uri="{C3380CC4-5D6E-409C-BE32-E72D297353CC}">
                <c16:uniqueId val="{0000000E-E9C0-488A-A875-A07BFBFC0CA7}"/>
              </c:ext>
            </c:extLst>
          </c:dPt>
          <c:dPt>
            <c:idx val="8"/>
            <c:bubble3D val="0"/>
            <c:extLst>
              <c:ext xmlns:c16="http://schemas.microsoft.com/office/drawing/2014/chart" uri="{C3380CC4-5D6E-409C-BE32-E72D297353CC}">
                <c16:uniqueId val="{0000000F-E9C0-488A-A875-A07BFBFC0CA7}"/>
              </c:ext>
            </c:extLst>
          </c:dPt>
          <c:dPt>
            <c:idx val="16"/>
            <c:bubble3D val="0"/>
            <c:extLst>
              <c:ext xmlns:c16="http://schemas.microsoft.com/office/drawing/2014/chart" uri="{C3380CC4-5D6E-409C-BE32-E72D297353CC}">
                <c16:uniqueId val="{00000010-E9C0-488A-A875-A07BFBFC0CA7}"/>
              </c:ext>
            </c:extLst>
          </c:dPt>
          <c:dPt>
            <c:idx val="24"/>
            <c:bubble3D val="0"/>
            <c:extLst>
              <c:ext xmlns:c16="http://schemas.microsoft.com/office/drawing/2014/chart" uri="{C3380CC4-5D6E-409C-BE32-E72D297353CC}">
                <c16:uniqueId val="{00000011-E9C0-488A-A875-A07BFBFC0CA7}"/>
              </c:ext>
            </c:extLst>
          </c:dPt>
          <c:dPt>
            <c:idx val="32"/>
            <c:bubble3D val="0"/>
            <c:extLst>
              <c:ext xmlns:c16="http://schemas.microsoft.com/office/drawing/2014/chart" uri="{C3380CC4-5D6E-409C-BE32-E72D297353CC}">
                <c16:uniqueId val="{00000012-E9C0-488A-A875-A07BFBFC0CA7}"/>
              </c:ext>
            </c:extLst>
          </c:dPt>
          <c:dLbls>
            <c:dLbl>
              <c:idx val="0"/>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C0-488A-A875-A07BFBFC0CA7}"/>
                </c:ext>
              </c:extLst>
            </c:dLbl>
            <c:dLbl>
              <c:idx val="1"/>
              <c:delete val="1"/>
              <c:extLst>
                <c:ext xmlns:c15="http://schemas.microsoft.com/office/drawing/2012/chart" uri="{CE6537A1-D6FC-4f65-9D91-7224C49458BB}"/>
                <c:ext xmlns:c16="http://schemas.microsoft.com/office/drawing/2014/chart" uri="{C3380CC4-5D6E-409C-BE32-E72D297353CC}">
                  <c16:uniqueId val="{0000000B-E9C0-488A-A875-A07BFBFC0CA7}"/>
                </c:ext>
              </c:extLst>
            </c:dLbl>
            <c:dLbl>
              <c:idx val="2"/>
              <c:delete val="1"/>
              <c:extLst>
                <c:ext xmlns:c15="http://schemas.microsoft.com/office/drawing/2012/chart" uri="{CE6537A1-D6FC-4f65-9D91-7224C49458BB}"/>
                <c:ext xmlns:c16="http://schemas.microsoft.com/office/drawing/2014/chart" uri="{C3380CC4-5D6E-409C-BE32-E72D297353CC}">
                  <c16:uniqueId val="{0000000C-E9C0-488A-A875-A07BFBFC0CA7}"/>
                </c:ext>
              </c:extLst>
            </c:dLbl>
            <c:dLbl>
              <c:idx val="3"/>
              <c:delete val="1"/>
              <c:extLst>
                <c:ext xmlns:c15="http://schemas.microsoft.com/office/drawing/2012/chart" uri="{CE6537A1-D6FC-4f65-9D91-7224C49458BB}"/>
                <c:ext xmlns:c16="http://schemas.microsoft.com/office/drawing/2014/chart" uri="{C3380CC4-5D6E-409C-BE32-E72D297353CC}">
                  <c16:uniqueId val="{0000000D-E9C0-488A-A875-A07BFBFC0CA7}"/>
                </c:ext>
              </c:extLst>
            </c:dLbl>
            <c:dLbl>
              <c:idx val="4"/>
              <c:delete val="1"/>
              <c:extLst>
                <c:ext xmlns:c15="http://schemas.microsoft.com/office/drawing/2012/chart" uri="{CE6537A1-D6FC-4f65-9D91-7224C49458BB}"/>
                <c:ext xmlns:c16="http://schemas.microsoft.com/office/drawing/2014/chart" uri="{C3380CC4-5D6E-409C-BE32-E72D297353CC}">
                  <c16:uniqueId val="{0000000E-E9C0-488A-A875-A07BFBFC0CA7}"/>
                </c:ext>
              </c:extLst>
            </c:dLbl>
            <c:dLbl>
              <c:idx val="8"/>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9C0-488A-A875-A07BFBFC0CA7}"/>
                </c:ext>
              </c:extLst>
            </c:dLbl>
            <c:dLbl>
              <c:idx val="16"/>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9C0-488A-A875-A07BFBFC0CA7}"/>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9C0-488A-A875-A07BFBFC0CA7}"/>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9C0-488A-A875-A07BFBFC0CA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9C0-488A-A875-A07BFBFC0CA7}"/>
            </c:ext>
          </c:extLst>
        </c:ser>
        <c:dLbls>
          <c:showLegendKey val="0"/>
          <c:showVal val="1"/>
          <c:showCatName val="0"/>
          <c:showSerName val="0"/>
          <c:showPercent val="0"/>
          <c:showBubbleSize val="0"/>
        </c:dLbls>
        <c:axId val="3"/>
        <c:axId val="2"/>
      </c:scatterChart>
      <c:valAx>
        <c:axId val="3"/>
        <c:scaling>
          <c:orientation val="maxMin"/>
          <c:max val="68"/>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F62-4C71-B06E-61C98131AE8A}"/>
              </c:ext>
            </c:extLst>
          </c:dPt>
          <c:dPt>
            <c:idx val="1"/>
            <c:bubble3D val="0"/>
            <c:extLst>
              <c:ext xmlns:c16="http://schemas.microsoft.com/office/drawing/2014/chart" uri="{C3380CC4-5D6E-409C-BE32-E72D297353CC}">
                <c16:uniqueId val="{00000001-FF62-4C71-B06E-61C98131AE8A}"/>
              </c:ext>
            </c:extLst>
          </c:dPt>
          <c:dPt>
            <c:idx val="2"/>
            <c:bubble3D val="0"/>
            <c:extLst>
              <c:ext xmlns:c16="http://schemas.microsoft.com/office/drawing/2014/chart" uri="{C3380CC4-5D6E-409C-BE32-E72D297353CC}">
                <c16:uniqueId val="{00000002-FF62-4C71-B06E-61C98131AE8A}"/>
              </c:ext>
            </c:extLst>
          </c:dPt>
          <c:dPt>
            <c:idx val="3"/>
            <c:bubble3D val="0"/>
            <c:extLst>
              <c:ext xmlns:c16="http://schemas.microsoft.com/office/drawing/2014/chart" uri="{C3380CC4-5D6E-409C-BE32-E72D297353CC}">
                <c16:uniqueId val="{00000003-FF62-4C71-B06E-61C98131AE8A}"/>
              </c:ext>
            </c:extLst>
          </c:dPt>
          <c:dPt>
            <c:idx val="4"/>
            <c:bubble3D val="0"/>
            <c:extLst>
              <c:ext xmlns:c16="http://schemas.microsoft.com/office/drawing/2014/chart" uri="{C3380CC4-5D6E-409C-BE32-E72D297353CC}">
                <c16:uniqueId val="{00000004-FF62-4C71-B06E-61C98131AE8A}"/>
              </c:ext>
            </c:extLst>
          </c:dPt>
          <c:dPt>
            <c:idx val="8"/>
            <c:bubble3D val="0"/>
            <c:extLst>
              <c:ext xmlns:c16="http://schemas.microsoft.com/office/drawing/2014/chart" uri="{C3380CC4-5D6E-409C-BE32-E72D297353CC}">
                <c16:uniqueId val="{00000005-FF62-4C71-B06E-61C98131AE8A}"/>
              </c:ext>
            </c:extLst>
          </c:dPt>
          <c:dPt>
            <c:idx val="16"/>
            <c:bubble3D val="0"/>
            <c:extLst>
              <c:ext xmlns:c16="http://schemas.microsoft.com/office/drawing/2014/chart" uri="{C3380CC4-5D6E-409C-BE32-E72D297353CC}">
                <c16:uniqueId val="{00000006-FF62-4C71-B06E-61C98131AE8A}"/>
              </c:ext>
            </c:extLst>
          </c:dPt>
          <c:dPt>
            <c:idx val="24"/>
            <c:bubble3D val="0"/>
            <c:extLst>
              <c:ext xmlns:c16="http://schemas.microsoft.com/office/drawing/2014/chart" uri="{C3380CC4-5D6E-409C-BE32-E72D297353CC}">
                <c16:uniqueId val="{00000007-FF62-4C71-B06E-61C98131AE8A}"/>
              </c:ext>
            </c:extLst>
          </c:dPt>
          <c:dPt>
            <c:idx val="32"/>
            <c:bubble3D val="0"/>
            <c:extLst>
              <c:ext xmlns:c16="http://schemas.microsoft.com/office/drawing/2014/chart" uri="{C3380CC4-5D6E-409C-BE32-E72D297353CC}">
                <c16:uniqueId val="{00000008-FF62-4C71-B06E-61C98131AE8A}"/>
              </c:ext>
            </c:extLst>
          </c:dPt>
          <c:dLbls>
            <c:dLbl>
              <c:idx val="0"/>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62-4C71-B06E-61C98131AE8A}"/>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62-4C71-B06E-61C98131AE8A}"/>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62-4C71-B06E-61C98131AE8A}"/>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62-4C71-B06E-61C98131AE8A}"/>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62-4C71-B06E-61C98131AE8A}"/>
                </c:ext>
              </c:extLst>
            </c:dLbl>
            <c:dLbl>
              <c:idx val="8"/>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62-4C71-B06E-61C98131AE8A}"/>
                </c:ext>
              </c:extLst>
            </c:dLbl>
            <c:dLbl>
              <c:idx val="16"/>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62-4C71-B06E-61C98131AE8A}"/>
                </c:ext>
              </c:extLst>
            </c:dLbl>
            <c:dLbl>
              <c:idx val="24"/>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62-4C71-B06E-61C98131AE8A}"/>
                </c:ext>
              </c:extLst>
            </c:dLbl>
            <c:dLbl>
              <c:idx val="32"/>
              <c:tx>
                <c:rich>
                  <a:bodyPr horzOverflow="overflow"/>
                  <a:lstStyle/>
                  <a:p>
                    <a:pPr>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62-4C71-B06E-61C98131AE8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-8.1999999999999993</c:v>
                </c:pt>
                <c:pt idx="16">
                  <c:v>-7.8</c:v>
                </c:pt>
                <c:pt idx="24">
                  <c:v>-7.2</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F62-4C71-B06E-61C98131AE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FF62-4C71-B06E-61C98131AE8A}"/>
              </c:ext>
            </c:extLst>
          </c:dPt>
          <c:dPt>
            <c:idx val="1"/>
            <c:bubble3D val="0"/>
            <c:extLst>
              <c:ext xmlns:c16="http://schemas.microsoft.com/office/drawing/2014/chart" uri="{C3380CC4-5D6E-409C-BE32-E72D297353CC}">
                <c16:uniqueId val="{0000000B-FF62-4C71-B06E-61C98131AE8A}"/>
              </c:ext>
            </c:extLst>
          </c:dPt>
          <c:dPt>
            <c:idx val="2"/>
            <c:bubble3D val="0"/>
            <c:extLst>
              <c:ext xmlns:c16="http://schemas.microsoft.com/office/drawing/2014/chart" uri="{C3380CC4-5D6E-409C-BE32-E72D297353CC}">
                <c16:uniqueId val="{0000000C-FF62-4C71-B06E-61C98131AE8A}"/>
              </c:ext>
            </c:extLst>
          </c:dPt>
          <c:dPt>
            <c:idx val="3"/>
            <c:bubble3D val="0"/>
            <c:extLst>
              <c:ext xmlns:c16="http://schemas.microsoft.com/office/drawing/2014/chart" uri="{C3380CC4-5D6E-409C-BE32-E72D297353CC}">
                <c16:uniqueId val="{0000000D-FF62-4C71-B06E-61C98131AE8A}"/>
              </c:ext>
            </c:extLst>
          </c:dPt>
          <c:dPt>
            <c:idx val="4"/>
            <c:bubble3D val="0"/>
            <c:extLst>
              <c:ext xmlns:c16="http://schemas.microsoft.com/office/drawing/2014/chart" uri="{C3380CC4-5D6E-409C-BE32-E72D297353CC}">
                <c16:uniqueId val="{0000000E-FF62-4C71-B06E-61C98131AE8A}"/>
              </c:ext>
            </c:extLst>
          </c:dPt>
          <c:dPt>
            <c:idx val="8"/>
            <c:bubble3D val="0"/>
            <c:extLst>
              <c:ext xmlns:c16="http://schemas.microsoft.com/office/drawing/2014/chart" uri="{C3380CC4-5D6E-409C-BE32-E72D297353CC}">
                <c16:uniqueId val="{0000000F-FF62-4C71-B06E-61C98131AE8A}"/>
              </c:ext>
            </c:extLst>
          </c:dPt>
          <c:dPt>
            <c:idx val="16"/>
            <c:bubble3D val="0"/>
            <c:extLst>
              <c:ext xmlns:c16="http://schemas.microsoft.com/office/drawing/2014/chart" uri="{C3380CC4-5D6E-409C-BE32-E72D297353CC}">
                <c16:uniqueId val="{00000010-FF62-4C71-B06E-61C98131AE8A}"/>
              </c:ext>
            </c:extLst>
          </c:dPt>
          <c:dPt>
            <c:idx val="24"/>
            <c:bubble3D val="0"/>
            <c:extLst>
              <c:ext xmlns:c16="http://schemas.microsoft.com/office/drawing/2014/chart" uri="{C3380CC4-5D6E-409C-BE32-E72D297353CC}">
                <c16:uniqueId val="{00000011-FF62-4C71-B06E-61C98131AE8A}"/>
              </c:ext>
            </c:extLst>
          </c:dPt>
          <c:dPt>
            <c:idx val="32"/>
            <c:bubble3D val="0"/>
            <c:extLst>
              <c:ext xmlns:c16="http://schemas.microsoft.com/office/drawing/2014/chart" uri="{C3380CC4-5D6E-409C-BE32-E72D297353CC}">
                <c16:uniqueId val="{00000012-FF62-4C71-B06E-61C98131AE8A}"/>
              </c:ext>
            </c:extLst>
          </c:dPt>
          <c:dLbls>
            <c:dLbl>
              <c:idx val="0"/>
              <c:layout>
                <c:manualLayout>
                  <c:x val="-4.5096530706953748E-2"/>
                  <c:y val="-6.2416647087793951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62-4C71-B06E-61C98131AE8A}"/>
                </c:ext>
              </c:extLst>
            </c:dLbl>
            <c:dLbl>
              <c:idx val="1"/>
              <c:delete val="1"/>
              <c:extLst>
                <c:ext xmlns:c15="http://schemas.microsoft.com/office/drawing/2012/chart" uri="{CE6537A1-D6FC-4f65-9D91-7224C49458BB}"/>
                <c:ext xmlns:c16="http://schemas.microsoft.com/office/drawing/2014/chart" uri="{C3380CC4-5D6E-409C-BE32-E72D297353CC}">
                  <c16:uniqueId val="{0000000B-FF62-4C71-B06E-61C98131AE8A}"/>
                </c:ext>
              </c:extLst>
            </c:dLbl>
            <c:dLbl>
              <c:idx val="2"/>
              <c:delete val="1"/>
              <c:extLst>
                <c:ext xmlns:c15="http://schemas.microsoft.com/office/drawing/2012/chart" uri="{CE6537A1-D6FC-4f65-9D91-7224C49458BB}"/>
                <c:ext xmlns:c16="http://schemas.microsoft.com/office/drawing/2014/chart" uri="{C3380CC4-5D6E-409C-BE32-E72D297353CC}">
                  <c16:uniqueId val="{0000000C-FF62-4C71-B06E-61C98131AE8A}"/>
                </c:ext>
              </c:extLst>
            </c:dLbl>
            <c:dLbl>
              <c:idx val="3"/>
              <c:delete val="1"/>
              <c:extLst>
                <c:ext xmlns:c15="http://schemas.microsoft.com/office/drawing/2012/chart" uri="{CE6537A1-D6FC-4f65-9D91-7224C49458BB}"/>
                <c:ext xmlns:c16="http://schemas.microsoft.com/office/drawing/2014/chart" uri="{C3380CC4-5D6E-409C-BE32-E72D297353CC}">
                  <c16:uniqueId val="{0000000D-FF62-4C71-B06E-61C98131AE8A}"/>
                </c:ext>
              </c:extLst>
            </c:dLbl>
            <c:dLbl>
              <c:idx val="4"/>
              <c:delete val="1"/>
              <c:extLst>
                <c:ext xmlns:c15="http://schemas.microsoft.com/office/drawing/2012/chart" uri="{CE6537A1-D6FC-4f65-9D91-7224C49458BB}"/>
                <c:ext xmlns:c16="http://schemas.microsoft.com/office/drawing/2014/chart" uri="{C3380CC4-5D6E-409C-BE32-E72D297353CC}">
                  <c16:uniqueId val="{0000000E-FF62-4C71-B06E-61C98131AE8A}"/>
                </c:ext>
              </c:extLst>
            </c:dLbl>
            <c:dLbl>
              <c:idx val="8"/>
              <c:layout>
                <c:manualLayout>
                  <c:x val="-1.8171803637232468E-2"/>
                  <c:y val="-6.2416647087793951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F62-4C71-B06E-61C98131AE8A}"/>
                </c:ext>
              </c:extLst>
            </c:dLbl>
            <c:dLbl>
              <c:idx val="16"/>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F62-4C71-B06E-61C98131AE8A}"/>
                </c:ext>
              </c:extLst>
            </c:dLbl>
            <c:dLbl>
              <c:idx val="24"/>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F62-4C71-B06E-61C98131AE8A}"/>
                </c:ext>
              </c:extLst>
            </c:dLbl>
            <c:dLbl>
              <c:idx val="32"/>
              <c:tx>
                <c:rich>
                  <a:bodyPr horzOverflow="overflow"/>
                  <a:lstStyle/>
                  <a:p>
                    <a:pPr>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F62-4C71-B06E-61C98131AE8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F62-4C71-B06E-61C98131AE8A}"/>
            </c:ext>
          </c:extLst>
        </c:ser>
        <c:dLbls>
          <c:showLegendKey val="0"/>
          <c:showVal val="1"/>
          <c:showCatName val="0"/>
          <c:showSerName val="0"/>
          <c:showPercent val="0"/>
          <c:showBubbleSize val="0"/>
        </c:dLbls>
        <c:axId val="3"/>
        <c:axId val="2"/>
      </c:scatterChart>
      <c:valAx>
        <c:axId val="3"/>
        <c:scaling>
          <c:orientation val="maxMin"/>
          <c:max val="9"/>
          <c:min val="7.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5,456
5,436
197.85
6,666,358
6,479,268
145,187
3,947,593
6,185,566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財政力指数は平成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年度から変わらず</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0.15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で推移していたが、平成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年度以降</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0.16</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に微増したものの令和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年度まで同水準となっている。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津野町は大規模な事業所もなく、昭和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年に</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13,249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人いた人口が令和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年度国勢調査人口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5,291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人と半数以下になるなど、過疎化が進んでいる。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月</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日に市町村合併し、退職者の不補充、公債費の繰上償還を行い、財政は健全な状態に転じた。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一方では、移住促進、産業振興、観光推進など各種施策にも力を入れており、税収や地域経済の活性化への波及効果に期待しているが、歳入に占める町税の割合は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％ほどであり、依然として自主財源に乏しい状態が続いている。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153035</xdr:rowOff>
    </xdr:from>
    <xdr:to>
      <xdr:col>23</xdr:col>
      <xdr:colOff>133350</xdr:colOff>
      <xdr:row>44</xdr:row>
      <xdr:rowOff>57785</xdr:rowOff>
    </xdr:to>
    <xdr:cxnSp macro="">
      <xdr:nvCxnSpPr>
        <xdr:cNvPr id="63" name="直線コネクタ 62"/>
        <xdr:cNvCxnSpPr/>
      </xdr:nvCxnSpPr>
      <xdr:spPr>
        <a:xfrm flipV="1">
          <a:off x="4953000" y="615378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29845</xdr:rowOff>
    </xdr:from>
    <xdr:ext cx="762000" cy="258445"/>
    <xdr:sp macro="" textlink="">
      <xdr:nvSpPr>
        <xdr:cNvPr id="64" name="財政力最小値テキスト"/>
        <xdr:cNvSpPr txBox="1"/>
      </xdr:nvSpPr>
      <xdr:spPr>
        <a:xfrm>
          <a:off x="5041900" y="7573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57785</xdr:rowOff>
    </xdr:from>
    <xdr:to>
      <xdr:col>24</xdr:col>
      <xdr:colOff>12700</xdr:colOff>
      <xdr:row>44</xdr:row>
      <xdr:rowOff>57785</xdr:rowOff>
    </xdr:to>
    <xdr:cxnSp macro="">
      <xdr:nvCxnSpPr>
        <xdr:cNvPr id="65" name="直線コネクタ 64"/>
        <xdr:cNvCxnSpPr/>
      </xdr:nvCxnSpPr>
      <xdr:spPr>
        <a:xfrm>
          <a:off x="4864100" y="760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67945</xdr:rowOff>
    </xdr:from>
    <xdr:ext cx="762000" cy="258445"/>
    <xdr:sp macro="" textlink="">
      <xdr:nvSpPr>
        <xdr:cNvPr id="66" name="財政力最大値テキスト"/>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153035</xdr:rowOff>
    </xdr:from>
    <xdr:to>
      <xdr:col>24</xdr:col>
      <xdr:colOff>12700</xdr:colOff>
      <xdr:row>35</xdr:row>
      <xdr:rowOff>153035</xdr:rowOff>
    </xdr:to>
    <xdr:cxnSp macro="">
      <xdr:nvCxnSpPr>
        <xdr:cNvPr id="67" name="直線コネクタ 66"/>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31115</xdr:rowOff>
    </xdr:from>
    <xdr:to>
      <xdr:col>23</xdr:col>
      <xdr:colOff>133350</xdr:colOff>
      <xdr:row>44</xdr:row>
      <xdr:rowOff>31115</xdr:rowOff>
    </xdr:to>
    <xdr:cxnSp macro="">
      <xdr:nvCxnSpPr>
        <xdr:cNvPr id="68" name="直線コネクタ 67"/>
        <xdr:cNvCxnSpPr/>
      </xdr:nvCxnSpPr>
      <xdr:spPr>
        <a:xfrm>
          <a:off x="4114800" y="75749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98425</xdr:rowOff>
    </xdr:from>
    <xdr:ext cx="762000" cy="258445"/>
    <xdr:sp macro="" textlink="">
      <xdr:nvSpPr>
        <xdr:cNvPr id="69" name="財政力平均値テキスト"/>
        <xdr:cNvSpPr txBox="1"/>
      </xdr:nvSpPr>
      <xdr:spPr>
        <a:xfrm>
          <a:off x="5041900" y="71278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81915</xdr:rowOff>
    </xdr:from>
    <xdr:to>
      <xdr:col>23</xdr:col>
      <xdr:colOff>184150</xdr:colOff>
      <xdr:row>43</xdr:row>
      <xdr:rowOff>12065</xdr:rowOff>
    </xdr:to>
    <xdr:sp macro="" textlink="">
      <xdr:nvSpPr>
        <xdr:cNvPr id="70" name="フローチャート: 判断 69"/>
        <xdr:cNvSpPr/>
      </xdr:nvSpPr>
      <xdr:spPr>
        <a:xfrm>
          <a:off x="4902200" y="728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31115</xdr:rowOff>
    </xdr:from>
    <xdr:to>
      <xdr:col>19</xdr:col>
      <xdr:colOff>133350</xdr:colOff>
      <xdr:row>44</xdr:row>
      <xdr:rowOff>31115</xdr:rowOff>
    </xdr:to>
    <xdr:cxnSp macro="">
      <xdr:nvCxnSpPr>
        <xdr:cNvPr id="71" name="直線コネクタ 70"/>
        <xdr:cNvCxnSpPr/>
      </xdr:nvCxnSpPr>
      <xdr:spPr>
        <a:xfrm>
          <a:off x="3225800" y="7574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68580</xdr:rowOff>
    </xdr:from>
    <xdr:to>
      <xdr:col>19</xdr:col>
      <xdr:colOff>184150</xdr:colOff>
      <xdr:row>42</xdr:row>
      <xdr:rowOff>170180</xdr:rowOff>
    </xdr:to>
    <xdr:sp macro="" textlink="">
      <xdr:nvSpPr>
        <xdr:cNvPr id="72" name="フローチャート: 判断 71"/>
        <xdr:cNvSpPr/>
      </xdr:nvSpPr>
      <xdr:spPr>
        <a:xfrm>
          <a:off x="4064000"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8890</xdr:rowOff>
    </xdr:from>
    <xdr:ext cx="736600" cy="258445"/>
    <xdr:sp macro="" textlink="">
      <xdr:nvSpPr>
        <xdr:cNvPr id="73" name="テキスト ボックス 72"/>
        <xdr:cNvSpPr txBox="1"/>
      </xdr:nvSpPr>
      <xdr:spPr>
        <a:xfrm>
          <a:off x="3733800" y="70383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31115</xdr:rowOff>
    </xdr:from>
    <xdr:to>
      <xdr:col>15</xdr:col>
      <xdr:colOff>82550</xdr:colOff>
      <xdr:row>44</xdr:row>
      <xdr:rowOff>31115</xdr:rowOff>
    </xdr:to>
    <xdr:cxnSp macro="">
      <xdr:nvCxnSpPr>
        <xdr:cNvPr id="74" name="直線コネクタ 73"/>
        <xdr:cNvCxnSpPr/>
      </xdr:nvCxnSpPr>
      <xdr:spPr>
        <a:xfrm>
          <a:off x="2336800" y="7574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162560</xdr:rowOff>
    </xdr:from>
    <xdr:to>
      <xdr:col>15</xdr:col>
      <xdr:colOff>133350</xdr:colOff>
      <xdr:row>43</xdr:row>
      <xdr:rowOff>92710</xdr:rowOff>
    </xdr:to>
    <xdr:sp macro="" textlink="">
      <xdr:nvSpPr>
        <xdr:cNvPr id="75" name="フローチャート: 判断 74"/>
        <xdr:cNvSpPr/>
      </xdr:nvSpPr>
      <xdr:spPr>
        <a:xfrm>
          <a:off x="3175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102870</xdr:rowOff>
    </xdr:from>
    <xdr:ext cx="762000" cy="259080"/>
    <xdr:sp macro="" textlink="">
      <xdr:nvSpPr>
        <xdr:cNvPr id="76" name="テキスト ボックス 75"/>
        <xdr:cNvSpPr txBox="1"/>
      </xdr:nvSpPr>
      <xdr:spPr>
        <a:xfrm>
          <a:off x="2844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31115</xdr:rowOff>
    </xdr:from>
    <xdr:to>
      <xdr:col>11</xdr:col>
      <xdr:colOff>31750</xdr:colOff>
      <xdr:row>44</xdr:row>
      <xdr:rowOff>31115</xdr:rowOff>
    </xdr:to>
    <xdr:cxnSp macro="">
      <xdr:nvCxnSpPr>
        <xdr:cNvPr id="77" name="直線コネクタ 76"/>
        <xdr:cNvCxnSpPr/>
      </xdr:nvCxnSpPr>
      <xdr:spPr>
        <a:xfrm>
          <a:off x="1447800" y="7574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162560</xdr:rowOff>
    </xdr:from>
    <xdr:to>
      <xdr:col>11</xdr:col>
      <xdr:colOff>82550</xdr:colOff>
      <xdr:row>43</xdr:row>
      <xdr:rowOff>92710</xdr:rowOff>
    </xdr:to>
    <xdr:sp macro="" textlink="">
      <xdr:nvSpPr>
        <xdr:cNvPr id="78" name="フローチャート: 判断 77"/>
        <xdr:cNvSpPr/>
      </xdr:nvSpPr>
      <xdr:spPr>
        <a:xfrm>
          <a:off x="2286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102870</xdr:rowOff>
    </xdr:from>
    <xdr:ext cx="762000" cy="259080"/>
    <xdr:sp macro="" textlink="">
      <xdr:nvSpPr>
        <xdr:cNvPr id="79" name="テキスト ボックス 78"/>
        <xdr:cNvSpPr txBox="1"/>
      </xdr:nvSpPr>
      <xdr:spPr>
        <a:xfrm>
          <a:off x="1955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151765</xdr:rowOff>
    </xdr:from>
    <xdr:to>
      <xdr:col>23</xdr:col>
      <xdr:colOff>184150</xdr:colOff>
      <xdr:row>44</xdr:row>
      <xdr:rowOff>81915</xdr:rowOff>
    </xdr:to>
    <xdr:sp macro="" textlink="">
      <xdr:nvSpPr>
        <xdr:cNvPr id="87" name="楕円 86"/>
        <xdr:cNvSpPr/>
      </xdr:nvSpPr>
      <xdr:spPr>
        <a:xfrm>
          <a:off x="49022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47625</xdr:rowOff>
    </xdr:from>
    <xdr:ext cx="762000" cy="259080"/>
    <xdr:sp macro="" textlink="">
      <xdr:nvSpPr>
        <xdr:cNvPr id="88" name="財政力該当値テキスト"/>
        <xdr:cNvSpPr txBox="1"/>
      </xdr:nvSpPr>
      <xdr:spPr>
        <a:xfrm>
          <a:off x="5041900" y="741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151765</xdr:rowOff>
    </xdr:from>
    <xdr:to>
      <xdr:col>19</xdr:col>
      <xdr:colOff>184150</xdr:colOff>
      <xdr:row>44</xdr:row>
      <xdr:rowOff>81915</xdr:rowOff>
    </xdr:to>
    <xdr:sp macro="" textlink="">
      <xdr:nvSpPr>
        <xdr:cNvPr id="89" name="楕円 88"/>
        <xdr:cNvSpPr/>
      </xdr:nvSpPr>
      <xdr:spPr>
        <a:xfrm>
          <a:off x="4064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66675</xdr:rowOff>
    </xdr:from>
    <xdr:ext cx="736600" cy="258445"/>
    <xdr:sp macro="" textlink="">
      <xdr:nvSpPr>
        <xdr:cNvPr id="90" name="テキスト ボックス 89"/>
        <xdr:cNvSpPr txBox="1"/>
      </xdr:nvSpPr>
      <xdr:spPr>
        <a:xfrm>
          <a:off x="3733800" y="7610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151765</xdr:rowOff>
    </xdr:from>
    <xdr:to>
      <xdr:col>15</xdr:col>
      <xdr:colOff>133350</xdr:colOff>
      <xdr:row>44</xdr:row>
      <xdr:rowOff>81915</xdr:rowOff>
    </xdr:to>
    <xdr:sp macro="" textlink="">
      <xdr:nvSpPr>
        <xdr:cNvPr id="91" name="楕円 90"/>
        <xdr:cNvSpPr/>
      </xdr:nvSpPr>
      <xdr:spPr>
        <a:xfrm>
          <a:off x="3175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66675</xdr:rowOff>
    </xdr:from>
    <xdr:ext cx="762000" cy="258445"/>
    <xdr:sp macro="" textlink="">
      <xdr:nvSpPr>
        <xdr:cNvPr id="92" name="テキスト ボックス 91"/>
        <xdr:cNvSpPr txBox="1"/>
      </xdr:nvSpPr>
      <xdr:spPr>
        <a:xfrm>
          <a:off x="2844800" y="7610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151765</xdr:rowOff>
    </xdr:from>
    <xdr:to>
      <xdr:col>11</xdr:col>
      <xdr:colOff>82550</xdr:colOff>
      <xdr:row>44</xdr:row>
      <xdr:rowOff>81915</xdr:rowOff>
    </xdr:to>
    <xdr:sp macro="" textlink="">
      <xdr:nvSpPr>
        <xdr:cNvPr id="93" name="楕円 92"/>
        <xdr:cNvSpPr/>
      </xdr:nvSpPr>
      <xdr:spPr>
        <a:xfrm>
          <a:off x="2286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66675</xdr:rowOff>
    </xdr:from>
    <xdr:ext cx="762000" cy="258445"/>
    <xdr:sp macro="" textlink="">
      <xdr:nvSpPr>
        <xdr:cNvPr id="94" name="テキスト ボックス 93"/>
        <xdr:cNvSpPr txBox="1"/>
      </xdr:nvSpPr>
      <xdr:spPr>
        <a:xfrm>
          <a:off x="1955800" y="7610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151765</xdr:rowOff>
    </xdr:from>
    <xdr:to>
      <xdr:col>7</xdr:col>
      <xdr:colOff>31750</xdr:colOff>
      <xdr:row>44</xdr:row>
      <xdr:rowOff>81915</xdr:rowOff>
    </xdr:to>
    <xdr:sp macro="" textlink="">
      <xdr:nvSpPr>
        <xdr:cNvPr id="95" name="楕円 94"/>
        <xdr:cNvSpPr/>
      </xdr:nvSpPr>
      <xdr:spPr>
        <a:xfrm>
          <a:off x="1397000" y="75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66675</xdr:rowOff>
    </xdr:from>
    <xdr:ext cx="762000" cy="258445"/>
    <xdr:sp macro="" textlink="">
      <xdr:nvSpPr>
        <xdr:cNvPr id="96" name="テキスト ボックス 95"/>
        <xdr:cNvSpPr txBox="1"/>
      </xdr:nvSpPr>
      <xdr:spPr>
        <a:xfrm>
          <a:off x="1066800" y="7610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市町村合併時の平成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16</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年度は、経常収支比率</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90.5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％と類似団体を上回っていたものの、合併後は退職者の不補充、公債費の繰上償還を行い、経常収支比率は改善され、健全な状態を維持している。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は、経常的な歳入において臨時経済対策費の創設による普通交付税の増や、市町村譲与割合の増により森林環境譲与税が増となった一方で、臨時財政対策債の発行可能額が減となり、歳入全体としては前年比で減となった。経常的な歳出においては、退職手当負担金の減により人件費が減となったが、物価高騰による光熱水費の増や、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年度、令和元年度に発行した地方債の元金償還が開始したことによる公債費の増などにより、経常収支比率は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72.6</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％となり、前年度から</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ポイント上昇している。</a:t>
          </a: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37465</xdr:rowOff>
    </xdr:from>
    <xdr:to>
      <xdr:col>23</xdr:col>
      <xdr:colOff>133350</xdr:colOff>
      <xdr:row>67</xdr:row>
      <xdr:rowOff>130810</xdr:rowOff>
    </xdr:to>
    <xdr:cxnSp macro="">
      <xdr:nvCxnSpPr>
        <xdr:cNvPr id="124" name="直線コネクタ 123"/>
        <xdr:cNvCxnSpPr/>
      </xdr:nvCxnSpPr>
      <xdr:spPr>
        <a:xfrm flipV="1">
          <a:off x="4953000" y="9981565"/>
          <a:ext cx="0" cy="16363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102870</xdr:rowOff>
    </xdr:from>
    <xdr:ext cx="762000" cy="259080"/>
    <xdr:sp macro="" textlink="">
      <xdr:nvSpPr>
        <xdr:cNvPr id="125" name="財政構造の弾力性最小値テキスト"/>
        <xdr:cNvSpPr txBox="1"/>
      </xdr:nvSpPr>
      <xdr:spPr>
        <a:xfrm>
          <a:off x="5041900" y="1159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130810</xdr:rowOff>
    </xdr:from>
    <xdr:to>
      <xdr:col>24</xdr:col>
      <xdr:colOff>12700</xdr:colOff>
      <xdr:row>67</xdr:row>
      <xdr:rowOff>130810</xdr:rowOff>
    </xdr:to>
    <xdr:cxnSp macro="">
      <xdr:nvCxnSpPr>
        <xdr:cNvPr id="126" name="直線コネクタ 125"/>
        <xdr:cNvCxnSpPr/>
      </xdr:nvCxnSpPr>
      <xdr:spPr>
        <a:xfrm>
          <a:off x="4864100" y="11617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123825</xdr:rowOff>
    </xdr:from>
    <xdr:ext cx="762000" cy="258445"/>
    <xdr:sp macro="" textlink="">
      <xdr:nvSpPr>
        <xdr:cNvPr id="127" name="財政構造の弾力性最大値テキスト"/>
        <xdr:cNvSpPr txBox="1"/>
      </xdr:nvSpPr>
      <xdr:spPr>
        <a:xfrm>
          <a:off x="5041900" y="9725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37465</xdr:rowOff>
    </xdr:from>
    <xdr:to>
      <xdr:col>24</xdr:col>
      <xdr:colOff>12700</xdr:colOff>
      <xdr:row>58</xdr:row>
      <xdr:rowOff>37465</xdr:rowOff>
    </xdr:to>
    <xdr:cxnSp macro="">
      <xdr:nvCxnSpPr>
        <xdr:cNvPr id="128" name="直線コネクタ 127"/>
        <xdr:cNvCxnSpPr/>
      </xdr:nvCxnSpPr>
      <xdr:spPr>
        <a:xfrm>
          <a:off x="4864100" y="9981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34925</xdr:rowOff>
    </xdr:from>
    <xdr:to>
      <xdr:col>23</xdr:col>
      <xdr:colOff>133350</xdr:colOff>
      <xdr:row>60</xdr:row>
      <xdr:rowOff>88265</xdr:rowOff>
    </xdr:to>
    <xdr:cxnSp macro="">
      <xdr:nvCxnSpPr>
        <xdr:cNvPr id="129" name="直線コネクタ 128"/>
        <xdr:cNvCxnSpPr/>
      </xdr:nvCxnSpPr>
      <xdr:spPr>
        <a:xfrm>
          <a:off x="4114800" y="1032192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163830</xdr:rowOff>
    </xdr:from>
    <xdr:ext cx="762000" cy="259080"/>
    <xdr:sp macro="" textlink="">
      <xdr:nvSpPr>
        <xdr:cNvPr id="130" name="財政構造の弾力性平均値テキスト"/>
        <xdr:cNvSpPr txBox="1"/>
      </xdr:nvSpPr>
      <xdr:spPr>
        <a:xfrm>
          <a:off x="5041900" y="10622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20320</xdr:rowOff>
    </xdr:from>
    <xdr:to>
      <xdr:col>23</xdr:col>
      <xdr:colOff>184150</xdr:colOff>
      <xdr:row>62</xdr:row>
      <xdr:rowOff>121920</xdr:rowOff>
    </xdr:to>
    <xdr:sp macro="" textlink="">
      <xdr:nvSpPr>
        <xdr:cNvPr id="131" name="フローチャート: 判断 130"/>
        <xdr:cNvSpPr/>
      </xdr:nvSpPr>
      <xdr:spPr>
        <a:xfrm>
          <a:off x="49022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34925</xdr:rowOff>
    </xdr:from>
    <xdr:to>
      <xdr:col>19</xdr:col>
      <xdr:colOff>133350</xdr:colOff>
      <xdr:row>60</xdr:row>
      <xdr:rowOff>143510</xdr:rowOff>
    </xdr:to>
    <xdr:cxnSp macro="">
      <xdr:nvCxnSpPr>
        <xdr:cNvPr id="132" name="直線コネクタ 131"/>
        <xdr:cNvCxnSpPr/>
      </xdr:nvCxnSpPr>
      <xdr:spPr>
        <a:xfrm flipV="1">
          <a:off x="3225800" y="1032192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19685</xdr:rowOff>
    </xdr:from>
    <xdr:ext cx="736600" cy="258445"/>
    <xdr:sp macro="" textlink="">
      <xdr:nvSpPr>
        <xdr:cNvPr id="134" name="テキスト ボックス 133"/>
        <xdr:cNvSpPr txBox="1"/>
      </xdr:nvSpPr>
      <xdr:spPr>
        <a:xfrm>
          <a:off x="3733800" y="10649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143510</xdr:rowOff>
    </xdr:from>
    <xdr:to>
      <xdr:col>15</xdr:col>
      <xdr:colOff>82550</xdr:colOff>
      <xdr:row>60</xdr:row>
      <xdr:rowOff>158115</xdr:rowOff>
    </xdr:to>
    <xdr:cxnSp macro="">
      <xdr:nvCxnSpPr>
        <xdr:cNvPr id="135" name="直線コネクタ 134"/>
        <xdr:cNvCxnSpPr/>
      </xdr:nvCxnSpPr>
      <xdr:spPr>
        <a:xfrm flipV="1">
          <a:off x="2336800" y="1043051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46990</xdr:rowOff>
    </xdr:from>
    <xdr:to>
      <xdr:col>15</xdr:col>
      <xdr:colOff>133350</xdr:colOff>
      <xdr:row>62</xdr:row>
      <xdr:rowOff>148590</xdr:rowOff>
    </xdr:to>
    <xdr:sp macro="" textlink="">
      <xdr:nvSpPr>
        <xdr:cNvPr id="136" name="フローチャート: 判断 135"/>
        <xdr:cNvSpPr/>
      </xdr:nvSpPr>
      <xdr:spPr>
        <a:xfrm>
          <a:off x="31750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133350</xdr:rowOff>
    </xdr:from>
    <xdr:ext cx="762000" cy="258445"/>
    <xdr:sp macro="" textlink="">
      <xdr:nvSpPr>
        <xdr:cNvPr id="137" name="テキスト ボックス 136"/>
        <xdr:cNvSpPr txBox="1"/>
      </xdr:nvSpPr>
      <xdr:spPr>
        <a:xfrm>
          <a:off x="2844800" y="10763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132080</xdr:rowOff>
    </xdr:from>
    <xdr:to>
      <xdr:col>11</xdr:col>
      <xdr:colOff>31750</xdr:colOff>
      <xdr:row>60</xdr:row>
      <xdr:rowOff>158115</xdr:rowOff>
    </xdr:to>
    <xdr:cxnSp macro="">
      <xdr:nvCxnSpPr>
        <xdr:cNvPr id="138" name="直線コネクタ 137"/>
        <xdr:cNvCxnSpPr/>
      </xdr:nvCxnSpPr>
      <xdr:spPr>
        <a:xfrm>
          <a:off x="1447800" y="104190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68580</xdr:rowOff>
    </xdr:from>
    <xdr:to>
      <xdr:col>11</xdr:col>
      <xdr:colOff>82550</xdr:colOff>
      <xdr:row>62</xdr:row>
      <xdr:rowOff>170180</xdr:rowOff>
    </xdr:to>
    <xdr:sp macro="" textlink="">
      <xdr:nvSpPr>
        <xdr:cNvPr id="139" name="フローチャート: 判断 138"/>
        <xdr:cNvSpPr/>
      </xdr:nvSpPr>
      <xdr:spPr>
        <a:xfrm>
          <a:off x="2286000" y="106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154940</xdr:rowOff>
    </xdr:from>
    <xdr:ext cx="762000" cy="258445"/>
    <xdr:sp macro="" textlink="">
      <xdr:nvSpPr>
        <xdr:cNvPr id="140" name="テキスト ボックス 139"/>
        <xdr:cNvSpPr txBox="1"/>
      </xdr:nvSpPr>
      <xdr:spPr>
        <a:xfrm>
          <a:off x="1955800" y="10784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63500</xdr:rowOff>
    </xdr:from>
    <xdr:to>
      <xdr:col>7</xdr:col>
      <xdr:colOff>31750</xdr:colOff>
      <xdr:row>62</xdr:row>
      <xdr:rowOff>165100</xdr:rowOff>
    </xdr:to>
    <xdr:sp macro="" textlink="">
      <xdr:nvSpPr>
        <xdr:cNvPr id="141" name="フローチャート: 判断 140"/>
        <xdr:cNvSpPr/>
      </xdr:nvSpPr>
      <xdr:spPr>
        <a:xfrm>
          <a:off x="1397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149860</xdr:rowOff>
    </xdr:from>
    <xdr:ext cx="762000" cy="259080"/>
    <xdr:sp macro="" textlink="">
      <xdr:nvSpPr>
        <xdr:cNvPr id="142" name="テキスト ボックス 141"/>
        <xdr:cNvSpPr txBox="1"/>
      </xdr:nvSpPr>
      <xdr:spPr>
        <a:xfrm>
          <a:off x="1066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60</xdr:row>
      <xdr:rowOff>37465</xdr:rowOff>
    </xdr:from>
    <xdr:to>
      <xdr:col>23</xdr:col>
      <xdr:colOff>184150</xdr:colOff>
      <xdr:row>60</xdr:row>
      <xdr:rowOff>139065</xdr:rowOff>
    </xdr:to>
    <xdr:sp macro="" textlink="">
      <xdr:nvSpPr>
        <xdr:cNvPr id="148" name="楕円 147"/>
        <xdr:cNvSpPr/>
      </xdr:nvSpPr>
      <xdr:spPr>
        <a:xfrm>
          <a:off x="4902200" y="103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53975</xdr:rowOff>
    </xdr:from>
    <xdr:ext cx="762000" cy="258445"/>
    <xdr:sp macro="" textlink="">
      <xdr:nvSpPr>
        <xdr:cNvPr id="149" name="財政構造の弾力性該当値テキスト"/>
        <xdr:cNvSpPr txBox="1"/>
      </xdr:nvSpPr>
      <xdr:spPr>
        <a:xfrm>
          <a:off x="5041900" y="10169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155575</xdr:rowOff>
    </xdr:from>
    <xdr:to>
      <xdr:col>19</xdr:col>
      <xdr:colOff>184150</xdr:colOff>
      <xdr:row>60</xdr:row>
      <xdr:rowOff>86360</xdr:rowOff>
    </xdr:to>
    <xdr:sp macro="" textlink="">
      <xdr:nvSpPr>
        <xdr:cNvPr id="150" name="楕円 149"/>
        <xdr:cNvSpPr/>
      </xdr:nvSpPr>
      <xdr:spPr>
        <a:xfrm>
          <a:off x="4064000" y="10271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95885</xdr:rowOff>
    </xdr:from>
    <xdr:ext cx="736600" cy="259080"/>
    <xdr:sp macro="" textlink="">
      <xdr:nvSpPr>
        <xdr:cNvPr id="151" name="テキスト ボックス 150"/>
        <xdr:cNvSpPr txBox="1"/>
      </xdr:nvSpPr>
      <xdr:spPr>
        <a:xfrm>
          <a:off x="3733800" y="10039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92710</xdr:rowOff>
    </xdr:from>
    <xdr:to>
      <xdr:col>15</xdr:col>
      <xdr:colOff>133350</xdr:colOff>
      <xdr:row>61</xdr:row>
      <xdr:rowOff>22860</xdr:rowOff>
    </xdr:to>
    <xdr:sp macro="" textlink="">
      <xdr:nvSpPr>
        <xdr:cNvPr id="152" name="楕円 151"/>
        <xdr:cNvSpPr/>
      </xdr:nvSpPr>
      <xdr:spPr>
        <a:xfrm>
          <a:off x="31750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33020</xdr:rowOff>
    </xdr:from>
    <xdr:ext cx="762000" cy="259080"/>
    <xdr:sp macro="" textlink="">
      <xdr:nvSpPr>
        <xdr:cNvPr id="153" name="テキスト ボックス 152"/>
        <xdr:cNvSpPr txBox="1"/>
      </xdr:nvSpPr>
      <xdr:spPr>
        <a:xfrm>
          <a:off x="2844800" y="1014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107315</xdr:rowOff>
    </xdr:from>
    <xdr:to>
      <xdr:col>11</xdr:col>
      <xdr:colOff>82550</xdr:colOff>
      <xdr:row>61</xdr:row>
      <xdr:rowOff>37465</xdr:rowOff>
    </xdr:to>
    <xdr:sp macro="" textlink="">
      <xdr:nvSpPr>
        <xdr:cNvPr id="154" name="楕円 153"/>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47625</xdr:rowOff>
    </xdr:from>
    <xdr:ext cx="762000" cy="259080"/>
    <xdr:sp macro="" textlink="">
      <xdr:nvSpPr>
        <xdr:cNvPr id="155" name="テキスト ボックス 154"/>
        <xdr:cNvSpPr txBox="1"/>
      </xdr:nvSpPr>
      <xdr:spPr>
        <a:xfrm>
          <a:off x="1955800" y="10163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80645</xdr:rowOff>
    </xdr:from>
    <xdr:to>
      <xdr:col>7</xdr:col>
      <xdr:colOff>31750</xdr:colOff>
      <xdr:row>61</xdr:row>
      <xdr:rowOff>10795</xdr:rowOff>
    </xdr:to>
    <xdr:sp macro="" textlink="">
      <xdr:nvSpPr>
        <xdr:cNvPr id="156" name="楕円 155"/>
        <xdr:cNvSpPr/>
      </xdr:nvSpPr>
      <xdr:spPr>
        <a:xfrm>
          <a:off x="13970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20955</xdr:rowOff>
    </xdr:from>
    <xdr:ext cx="762000" cy="258445"/>
    <xdr:sp macro="" textlink="">
      <xdr:nvSpPr>
        <xdr:cNvPr id="157" name="テキスト ボックス 156"/>
        <xdr:cNvSpPr txBox="1"/>
      </xdr:nvSpPr>
      <xdr:spPr>
        <a:xfrm>
          <a:off x="1066800" y="10136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[351,274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199,386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人件費は異動などによる給与の減、物件費については、物価高騰の影響により燃料費や光熱水費が増額しているが、令和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年度に実施した天狗荘リニューアル事業による物品調達やシステム導入などが皆減したため、</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人あたりの人件費・物件費等決算額は減少している。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しかしながら、昨今の物価高騰の長期化を見据え、今後、物件費が増加する見通しであることから、経費の節減、事業の転換や廃止、公共施設の長寿命化など、行政サービスを向上させつつ、財政状況の健全化に取り組んでいく必要がある。</a:t>
          </a:r>
        </a:p>
      </xdr:txBody>
    </xdr:sp>
    <xdr:clientData/>
  </xdr:twoCellAnchor>
  <xdr:oneCellAnchor>
    <xdr:from>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5" name="テキスト ボックス 174"/>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77" name="テキスト ボックス 176"/>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38735</xdr:rowOff>
    </xdr:from>
    <xdr:to>
      <xdr:col>23</xdr:col>
      <xdr:colOff>133350</xdr:colOff>
      <xdr:row>90</xdr:row>
      <xdr:rowOff>33655</xdr:rowOff>
    </xdr:to>
    <xdr:cxnSp macro="">
      <xdr:nvCxnSpPr>
        <xdr:cNvPr id="188" name="直線コネクタ 187"/>
        <xdr:cNvCxnSpPr/>
      </xdr:nvCxnSpPr>
      <xdr:spPr>
        <a:xfrm flipV="1">
          <a:off x="4953000" y="13926185"/>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6350</xdr:rowOff>
    </xdr:from>
    <xdr:ext cx="762000" cy="258445"/>
    <xdr:sp macro="" textlink="">
      <xdr:nvSpPr>
        <xdr:cNvPr id="189" name="人件費・物件費等の状況最小値テキスト"/>
        <xdr:cNvSpPr txBox="1"/>
      </xdr:nvSpPr>
      <xdr:spPr>
        <a:xfrm>
          <a:off x="5041900" y="15436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1,497,579</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33655</xdr:rowOff>
    </xdr:from>
    <xdr:to>
      <xdr:col>24</xdr:col>
      <xdr:colOff>12700</xdr:colOff>
      <xdr:row>90</xdr:row>
      <xdr:rowOff>33655</xdr:rowOff>
    </xdr:to>
    <xdr:cxnSp macro="">
      <xdr:nvCxnSpPr>
        <xdr:cNvPr id="190" name="直線コネクタ 189"/>
        <xdr:cNvCxnSpPr/>
      </xdr:nvCxnSpPr>
      <xdr:spPr>
        <a:xfrm>
          <a:off x="4864100" y="1546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125095</xdr:rowOff>
    </xdr:from>
    <xdr:ext cx="762000" cy="258445"/>
    <xdr:sp macro="" textlink="">
      <xdr:nvSpPr>
        <xdr:cNvPr id="191" name="人件費・物件費等の状況最大値テキスト"/>
        <xdr:cNvSpPr txBox="1"/>
      </xdr:nvSpPr>
      <xdr:spPr>
        <a:xfrm>
          <a:off x="5041900" y="1366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159,189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38735</xdr:rowOff>
    </xdr:from>
    <xdr:to>
      <xdr:col>24</xdr:col>
      <xdr:colOff>12700</xdr:colOff>
      <xdr:row>81</xdr:row>
      <xdr:rowOff>38735</xdr:rowOff>
    </xdr:to>
    <xdr:cxnSp macro="">
      <xdr:nvCxnSpPr>
        <xdr:cNvPr id="192" name="直線コネクタ 191"/>
        <xdr:cNvCxnSpPr/>
      </xdr:nvCxnSpPr>
      <xdr:spPr>
        <a:xfrm>
          <a:off x="4864100" y="1392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87630</xdr:rowOff>
    </xdr:from>
    <xdr:to>
      <xdr:col>23</xdr:col>
      <xdr:colOff>133350</xdr:colOff>
      <xdr:row>82</xdr:row>
      <xdr:rowOff>97790</xdr:rowOff>
    </xdr:to>
    <xdr:cxnSp macro="">
      <xdr:nvCxnSpPr>
        <xdr:cNvPr id="193" name="直線コネクタ 192"/>
        <xdr:cNvCxnSpPr/>
      </xdr:nvCxnSpPr>
      <xdr:spPr>
        <a:xfrm flipV="1">
          <a:off x="4114800" y="141465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159385</xdr:rowOff>
    </xdr:from>
    <xdr:ext cx="762000" cy="258445"/>
    <xdr:sp macro="" textlink="">
      <xdr:nvSpPr>
        <xdr:cNvPr id="194" name="人件費・物件費等の状況平均値テキスト"/>
        <xdr:cNvSpPr txBox="1"/>
      </xdr:nvSpPr>
      <xdr:spPr>
        <a:xfrm>
          <a:off x="5041900" y="138753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294,028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143510</xdr:rowOff>
    </xdr:from>
    <xdr:to>
      <xdr:col>23</xdr:col>
      <xdr:colOff>184150</xdr:colOff>
      <xdr:row>82</xdr:row>
      <xdr:rowOff>73025</xdr:rowOff>
    </xdr:to>
    <xdr:sp macro="" textlink="">
      <xdr:nvSpPr>
        <xdr:cNvPr id="195" name="フローチャート: 判断 194"/>
        <xdr:cNvSpPr/>
      </xdr:nvSpPr>
      <xdr:spPr>
        <a:xfrm>
          <a:off x="4902200" y="14030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64135</xdr:rowOff>
    </xdr:from>
    <xdr:to>
      <xdr:col>19</xdr:col>
      <xdr:colOff>133350</xdr:colOff>
      <xdr:row>82</xdr:row>
      <xdr:rowOff>97790</xdr:rowOff>
    </xdr:to>
    <xdr:cxnSp macro="">
      <xdr:nvCxnSpPr>
        <xdr:cNvPr id="196" name="直線コネクタ 195"/>
        <xdr:cNvCxnSpPr/>
      </xdr:nvCxnSpPr>
      <xdr:spPr>
        <a:xfrm>
          <a:off x="3225800" y="1412303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123190</xdr:rowOff>
    </xdr:from>
    <xdr:to>
      <xdr:col>19</xdr:col>
      <xdr:colOff>184150</xdr:colOff>
      <xdr:row>82</xdr:row>
      <xdr:rowOff>53340</xdr:rowOff>
    </xdr:to>
    <xdr:sp macro="" textlink="">
      <xdr:nvSpPr>
        <xdr:cNvPr id="197" name="フローチャート: 判断 196"/>
        <xdr:cNvSpPr/>
      </xdr:nvSpPr>
      <xdr:spPr>
        <a:xfrm>
          <a:off x="4064000" y="1401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63500</xdr:rowOff>
    </xdr:from>
    <xdr:ext cx="736600" cy="258445"/>
    <xdr:sp macro="" textlink="">
      <xdr:nvSpPr>
        <xdr:cNvPr id="198" name="テキスト ボックス 197"/>
        <xdr:cNvSpPr txBox="1"/>
      </xdr:nvSpPr>
      <xdr:spPr>
        <a:xfrm>
          <a:off x="3733800" y="13779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277,099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43180</xdr:rowOff>
    </xdr:from>
    <xdr:to>
      <xdr:col>15</xdr:col>
      <xdr:colOff>82550</xdr:colOff>
      <xdr:row>82</xdr:row>
      <xdr:rowOff>64135</xdr:rowOff>
    </xdr:to>
    <xdr:cxnSp macro="">
      <xdr:nvCxnSpPr>
        <xdr:cNvPr id="199" name="直線コネクタ 198"/>
        <xdr:cNvCxnSpPr/>
      </xdr:nvCxnSpPr>
      <xdr:spPr>
        <a:xfrm>
          <a:off x="2336800" y="141020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2540</xdr:rowOff>
    </xdr:from>
    <xdr:to>
      <xdr:col>15</xdr:col>
      <xdr:colOff>133350</xdr:colOff>
      <xdr:row>82</xdr:row>
      <xdr:rowOff>104140</xdr:rowOff>
    </xdr:to>
    <xdr:sp macro="" textlink="">
      <xdr:nvSpPr>
        <xdr:cNvPr id="200" name="フローチャート: 判断 199"/>
        <xdr:cNvSpPr/>
      </xdr:nvSpPr>
      <xdr:spPr>
        <a:xfrm>
          <a:off x="3175000" y="140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114300</xdr:rowOff>
    </xdr:from>
    <xdr:ext cx="762000" cy="259080"/>
    <xdr:sp macro="" textlink="">
      <xdr:nvSpPr>
        <xdr:cNvPr id="201" name="テキスト ボックス 200"/>
        <xdr:cNvSpPr txBox="1"/>
      </xdr:nvSpPr>
      <xdr:spPr>
        <a:xfrm>
          <a:off x="2844800" y="1383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17780</xdr:rowOff>
    </xdr:from>
    <xdr:to>
      <xdr:col>11</xdr:col>
      <xdr:colOff>31750</xdr:colOff>
      <xdr:row>82</xdr:row>
      <xdr:rowOff>43180</xdr:rowOff>
    </xdr:to>
    <xdr:cxnSp macro="">
      <xdr:nvCxnSpPr>
        <xdr:cNvPr id="202" name="直線コネクタ 201"/>
        <xdr:cNvCxnSpPr/>
      </xdr:nvCxnSpPr>
      <xdr:spPr>
        <a:xfrm>
          <a:off x="1447800" y="140766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145415</xdr:rowOff>
    </xdr:from>
    <xdr:to>
      <xdr:col>11</xdr:col>
      <xdr:colOff>82550</xdr:colOff>
      <xdr:row>82</xdr:row>
      <xdr:rowOff>75565</xdr:rowOff>
    </xdr:to>
    <xdr:sp macro="" textlink="">
      <xdr:nvSpPr>
        <xdr:cNvPr id="203" name="フローチャート: 判断 202"/>
        <xdr:cNvSpPr/>
      </xdr:nvSpPr>
      <xdr:spPr>
        <a:xfrm>
          <a:off x="22860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86360</xdr:rowOff>
    </xdr:from>
    <xdr:ext cx="762000" cy="258445"/>
    <xdr:sp macro="" textlink="">
      <xdr:nvSpPr>
        <xdr:cNvPr id="204" name="テキスト ボックス 203"/>
        <xdr:cNvSpPr txBox="1"/>
      </xdr:nvSpPr>
      <xdr:spPr>
        <a:xfrm>
          <a:off x="1955800" y="13802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133985</xdr:rowOff>
    </xdr:from>
    <xdr:to>
      <xdr:col>7</xdr:col>
      <xdr:colOff>31750</xdr:colOff>
      <xdr:row>82</xdr:row>
      <xdr:rowOff>64135</xdr:rowOff>
    </xdr:to>
    <xdr:sp macro="" textlink="">
      <xdr:nvSpPr>
        <xdr:cNvPr id="205" name="フローチャート: 判断 204"/>
        <xdr:cNvSpPr/>
      </xdr:nvSpPr>
      <xdr:spPr>
        <a:xfrm>
          <a:off x="1397000" y="140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74930</xdr:rowOff>
    </xdr:from>
    <xdr:ext cx="762000" cy="258445"/>
    <xdr:sp macro="" textlink="">
      <xdr:nvSpPr>
        <xdr:cNvPr id="206" name="テキスト ボックス 205"/>
        <xdr:cNvSpPr txBox="1"/>
      </xdr:nvSpPr>
      <xdr:spPr>
        <a:xfrm>
          <a:off x="1066800" y="13790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36830</xdr:rowOff>
    </xdr:from>
    <xdr:to>
      <xdr:col>23</xdr:col>
      <xdr:colOff>184150</xdr:colOff>
      <xdr:row>82</xdr:row>
      <xdr:rowOff>138430</xdr:rowOff>
    </xdr:to>
    <xdr:sp macro="" textlink="">
      <xdr:nvSpPr>
        <xdr:cNvPr id="212" name="楕円 211"/>
        <xdr:cNvSpPr/>
      </xdr:nvSpPr>
      <xdr:spPr>
        <a:xfrm>
          <a:off x="49022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9525</xdr:rowOff>
    </xdr:from>
    <xdr:ext cx="762000" cy="258445"/>
    <xdr:sp macro="" textlink="">
      <xdr:nvSpPr>
        <xdr:cNvPr id="213" name="人件費・物件費等の状況該当値テキスト"/>
        <xdr:cNvSpPr txBox="1"/>
      </xdr:nvSpPr>
      <xdr:spPr>
        <a:xfrm>
          <a:off x="5041900" y="14068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351,274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46990</xdr:rowOff>
    </xdr:from>
    <xdr:to>
      <xdr:col>19</xdr:col>
      <xdr:colOff>184150</xdr:colOff>
      <xdr:row>82</xdr:row>
      <xdr:rowOff>148590</xdr:rowOff>
    </xdr:to>
    <xdr:sp macro="" textlink="">
      <xdr:nvSpPr>
        <xdr:cNvPr id="214" name="楕円 213"/>
        <xdr:cNvSpPr/>
      </xdr:nvSpPr>
      <xdr:spPr>
        <a:xfrm>
          <a:off x="4064000" y="141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133350</xdr:rowOff>
    </xdr:from>
    <xdr:ext cx="736600" cy="258445"/>
    <xdr:sp macro="" textlink="">
      <xdr:nvSpPr>
        <xdr:cNvPr id="215" name="テキスト ボックス 214"/>
        <xdr:cNvSpPr txBox="1"/>
      </xdr:nvSpPr>
      <xdr:spPr>
        <a:xfrm>
          <a:off x="3733800" y="141922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359,682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13335</xdr:rowOff>
    </xdr:from>
    <xdr:to>
      <xdr:col>15</xdr:col>
      <xdr:colOff>133350</xdr:colOff>
      <xdr:row>82</xdr:row>
      <xdr:rowOff>114935</xdr:rowOff>
    </xdr:to>
    <xdr:sp macro="" textlink="">
      <xdr:nvSpPr>
        <xdr:cNvPr id="216" name="楕円 215"/>
        <xdr:cNvSpPr/>
      </xdr:nvSpPr>
      <xdr:spPr>
        <a:xfrm>
          <a:off x="3175000" y="140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99695</xdr:rowOff>
    </xdr:from>
    <xdr:ext cx="762000" cy="258445"/>
    <xdr:sp macro="" textlink="">
      <xdr:nvSpPr>
        <xdr:cNvPr id="217" name="テキスト ボックス 216"/>
        <xdr:cNvSpPr txBox="1"/>
      </xdr:nvSpPr>
      <xdr:spPr>
        <a:xfrm>
          <a:off x="2844800" y="14158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330,641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163830</xdr:rowOff>
    </xdr:from>
    <xdr:to>
      <xdr:col>11</xdr:col>
      <xdr:colOff>82550</xdr:colOff>
      <xdr:row>82</xdr:row>
      <xdr:rowOff>93980</xdr:rowOff>
    </xdr:to>
    <xdr:sp macro="" textlink="">
      <xdr:nvSpPr>
        <xdr:cNvPr id="218" name="楕円 217"/>
        <xdr:cNvSpPr/>
      </xdr:nvSpPr>
      <xdr:spPr>
        <a:xfrm>
          <a:off x="2286000" y="1405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78740</xdr:rowOff>
    </xdr:from>
    <xdr:ext cx="762000" cy="259080"/>
    <xdr:sp macro="" textlink="">
      <xdr:nvSpPr>
        <xdr:cNvPr id="219" name="テキスト ボックス 218"/>
        <xdr:cNvSpPr txBox="1"/>
      </xdr:nvSpPr>
      <xdr:spPr>
        <a:xfrm>
          <a:off x="1955800" y="1413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312,528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137795</xdr:rowOff>
    </xdr:from>
    <xdr:to>
      <xdr:col>7</xdr:col>
      <xdr:colOff>31750</xdr:colOff>
      <xdr:row>82</xdr:row>
      <xdr:rowOff>67945</xdr:rowOff>
    </xdr:to>
    <xdr:sp macro="" textlink="">
      <xdr:nvSpPr>
        <xdr:cNvPr id="220" name="楕円 219"/>
        <xdr:cNvSpPr/>
      </xdr:nvSpPr>
      <xdr:spPr>
        <a:xfrm>
          <a:off x="13970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52705</xdr:rowOff>
    </xdr:from>
    <xdr:ext cx="762000" cy="258445"/>
    <xdr:sp macro="" textlink="">
      <xdr:nvSpPr>
        <xdr:cNvPr id="221" name="テキスト ボックス 220"/>
        <xdr:cNvSpPr txBox="1"/>
      </xdr:nvSpPr>
      <xdr:spPr>
        <a:xfrm>
          <a:off x="1066800" y="14111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289,620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全国平均、類似団体平均よりも低い水準である。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採用や退職、経験年数階層の変動により増減がある。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8" name="テキスト ボックス 237"/>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40" name="テキスト ボックス 239"/>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111760</xdr:rowOff>
    </xdr:from>
    <xdr:to>
      <xdr:col>81</xdr:col>
      <xdr:colOff>44450</xdr:colOff>
      <xdr:row>89</xdr:row>
      <xdr:rowOff>16510</xdr:rowOff>
    </xdr:to>
    <xdr:cxnSp macro="">
      <xdr:nvCxnSpPr>
        <xdr:cNvPr id="250" name="直線コネクタ 249"/>
        <xdr:cNvCxnSpPr/>
      </xdr:nvCxnSpPr>
      <xdr:spPr>
        <a:xfrm flipV="1">
          <a:off x="17018000" y="1382776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160020</xdr:rowOff>
    </xdr:from>
    <xdr:ext cx="762000" cy="259080"/>
    <xdr:sp macro="" textlink="">
      <xdr:nvSpPr>
        <xdr:cNvPr id="251" name="給与水準   （国との比較）最小値テキスト"/>
        <xdr:cNvSpPr txBox="1"/>
      </xdr:nvSpPr>
      <xdr:spPr>
        <a:xfrm>
          <a:off x="17106900" y="1524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16510</xdr:rowOff>
    </xdr:from>
    <xdr:to>
      <xdr:col>81</xdr:col>
      <xdr:colOff>133350</xdr:colOff>
      <xdr:row>89</xdr:row>
      <xdr:rowOff>16510</xdr:rowOff>
    </xdr:to>
    <xdr:cxnSp macro="">
      <xdr:nvCxnSpPr>
        <xdr:cNvPr id="252" name="直線コネクタ 251"/>
        <xdr:cNvCxnSpPr/>
      </xdr:nvCxnSpPr>
      <xdr:spPr>
        <a:xfrm>
          <a:off x="16929100" y="1527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26670</xdr:rowOff>
    </xdr:from>
    <xdr:ext cx="762000" cy="259080"/>
    <xdr:sp macro="" textlink="">
      <xdr:nvSpPr>
        <xdr:cNvPr id="253" name="給与水準   （国との比較）最大値テキスト"/>
        <xdr:cNvSpPr txBox="1"/>
      </xdr:nvSpPr>
      <xdr:spPr>
        <a:xfrm>
          <a:off x="17106900" y="1357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111760</xdr:rowOff>
    </xdr:from>
    <xdr:to>
      <xdr:col>81</xdr:col>
      <xdr:colOff>133350</xdr:colOff>
      <xdr:row>80</xdr:row>
      <xdr:rowOff>111760</xdr:rowOff>
    </xdr:to>
    <xdr:cxnSp macro="">
      <xdr:nvCxnSpPr>
        <xdr:cNvPr id="254" name="直線コネクタ 253"/>
        <xdr:cNvCxnSpPr/>
      </xdr:nvCxnSpPr>
      <xdr:spPr>
        <a:xfrm>
          <a:off x="16929100" y="1382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120650</xdr:rowOff>
    </xdr:from>
    <xdr:to>
      <xdr:col>81</xdr:col>
      <xdr:colOff>44450</xdr:colOff>
      <xdr:row>84</xdr:row>
      <xdr:rowOff>15240</xdr:rowOff>
    </xdr:to>
    <xdr:cxnSp macro="">
      <xdr:nvCxnSpPr>
        <xdr:cNvPr id="255" name="直線コネクタ 254"/>
        <xdr:cNvCxnSpPr/>
      </xdr:nvCxnSpPr>
      <xdr:spPr>
        <a:xfrm flipV="1">
          <a:off x="16179800" y="1435100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151130</xdr:rowOff>
    </xdr:from>
    <xdr:ext cx="762000" cy="259080"/>
    <xdr:sp macro="" textlink="">
      <xdr:nvSpPr>
        <xdr:cNvPr id="256" name="給与水準   （国との比較）平均値テキスト"/>
        <xdr:cNvSpPr txBox="1"/>
      </xdr:nvSpPr>
      <xdr:spPr>
        <a:xfrm>
          <a:off x="17106900" y="14552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7620</xdr:rowOff>
    </xdr:from>
    <xdr:to>
      <xdr:col>81</xdr:col>
      <xdr:colOff>95250</xdr:colOff>
      <xdr:row>85</xdr:row>
      <xdr:rowOff>109220</xdr:rowOff>
    </xdr:to>
    <xdr:sp macro="" textlink="">
      <xdr:nvSpPr>
        <xdr:cNvPr id="257" name="フローチャート: 判断 256"/>
        <xdr:cNvSpPr/>
      </xdr:nvSpPr>
      <xdr:spPr>
        <a:xfrm>
          <a:off x="169672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15240</xdr:rowOff>
    </xdr:from>
    <xdr:to>
      <xdr:col>77</xdr:col>
      <xdr:colOff>44450</xdr:colOff>
      <xdr:row>84</xdr:row>
      <xdr:rowOff>69215</xdr:rowOff>
    </xdr:to>
    <xdr:cxnSp macro="">
      <xdr:nvCxnSpPr>
        <xdr:cNvPr id="258" name="直線コネクタ 257"/>
        <xdr:cNvCxnSpPr/>
      </xdr:nvCxnSpPr>
      <xdr:spPr>
        <a:xfrm flipV="1">
          <a:off x="15290800" y="1441704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166370</xdr:rowOff>
    </xdr:from>
    <xdr:to>
      <xdr:col>77</xdr:col>
      <xdr:colOff>95250</xdr:colOff>
      <xdr:row>85</xdr:row>
      <xdr:rowOff>95885</xdr:rowOff>
    </xdr:to>
    <xdr:sp macro="" textlink="">
      <xdr:nvSpPr>
        <xdr:cNvPr id="259" name="フローチャート: 判断 258"/>
        <xdr:cNvSpPr/>
      </xdr:nvSpPr>
      <xdr:spPr>
        <a:xfrm>
          <a:off x="161290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80645</xdr:rowOff>
    </xdr:from>
    <xdr:ext cx="736600" cy="259080"/>
    <xdr:sp macro="" textlink="">
      <xdr:nvSpPr>
        <xdr:cNvPr id="260" name="テキスト ボックス 259"/>
        <xdr:cNvSpPr txBox="1"/>
      </xdr:nvSpPr>
      <xdr:spPr>
        <a:xfrm>
          <a:off x="15798800" y="14653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69215</xdr:rowOff>
    </xdr:from>
    <xdr:to>
      <xdr:col>72</xdr:col>
      <xdr:colOff>203200</xdr:colOff>
      <xdr:row>84</xdr:row>
      <xdr:rowOff>82550</xdr:rowOff>
    </xdr:to>
    <xdr:cxnSp macro="">
      <xdr:nvCxnSpPr>
        <xdr:cNvPr id="261" name="直線コネクタ 260"/>
        <xdr:cNvCxnSpPr/>
      </xdr:nvCxnSpPr>
      <xdr:spPr>
        <a:xfrm flipV="1">
          <a:off x="14401800" y="144710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2" name="フローチャート: 判断 261"/>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67310</xdr:rowOff>
    </xdr:from>
    <xdr:ext cx="762000" cy="259080"/>
    <xdr:sp macro="" textlink="">
      <xdr:nvSpPr>
        <xdr:cNvPr id="263" name="テキスト ボックス 262"/>
        <xdr:cNvSpPr txBox="1"/>
      </xdr:nvSpPr>
      <xdr:spPr>
        <a:xfrm>
          <a:off x="14909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15240</xdr:rowOff>
    </xdr:from>
    <xdr:to>
      <xdr:col>68</xdr:col>
      <xdr:colOff>152400</xdr:colOff>
      <xdr:row>84</xdr:row>
      <xdr:rowOff>82550</xdr:rowOff>
    </xdr:to>
    <xdr:cxnSp macro="">
      <xdr:nvCxnSpPr>
        <xdr:cNvPr id="264" name="直線コネクタ 263"/>
        <xdr:cNvCxnSpPr/>
      </xdr:nvCxnSpPr>
      <xdr:spPr>
        <a:xfrm>
          <a:off x="13512800" y="144170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67310</xdr:rowOff>
    </xdr:from>
    <xdr:ext cx="762000" cy="259080"/>
    <xdr:sp macro="" textlink="">
      <xdr:nvSpPr>
        <xdr:cNvPr id="266" name="テキスト ボックス 265"/>
        <xdr:cNvSpPr txBox="1"/>
      </xdr:nvSpPr>
      <xdr:spPr>
        <a:xfrm>
          <a:off x="14020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166370</xdr:rowOff>
    </xdr:from>
    <xdr:to>
      <xdr:col>64</xdr:col>
      <xdr:colOff>152400</xdr:colOff>
      <xdr:row>85</xdr:row>
      <xdr:rowOff>95885</xdr:rowOff>
    </xdr:to>
    <xdr:sp macro="" textlink="">
      <xdr:nvSpPr>
        <xdr:cNvPr id="267" name="フローチャート: 判断 266"/>
        <xdr:cNvSpPr/>
      </xdr:nvSpPr>
      <xdr:spPr>
        <a:xfrm>
          <a:off x="134620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80645</xdr:rowOff>
    </xdr:from>
    <xdr:ext cx="762000" cy="259080"/>
    <xdr:sp macro="" textlink="">
      <xdr:nvSpPr>
        <xdr:cNvPr id="268" name="テキスト ボックス 267"/>
        <xdr:cNvSpPr txBox="1"/>
      </xdr:nvSpPr>
      <xdr:spPr>
        <a:xfrm>
          <a:off x="13131800" y="1465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69215</xdr:rowOff>
    </xdr:from>
    <xdr:to>
      <xdr:col>81</xdr:col>
      <xdr:colOff>95250</xdr:colOff>
      <xdr:row>83</xdr:row>
      <xdr:rowOff>170815</xdr:rowOff>
    </xdr:to>
    <xdr:sp macro="" textlink="">
      <xdr:nvSpPr>
        <xdr:cNvPr id="274" name="楕円 273"/>
        <xdr:cNvSpPr/>
      </xdr:nvSpPr>
      <xdr:spPr>
        <a:xfrm>
          <a:off x="16967200" y="142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86360</xdr:rowOff>
    </xdr:from>
    <xdr:ext cx="762000" cy="258445"/>
    <xdr:sp macro="" textlink="">
      <xdr:nvSpPr>
        <xdr:cNvPr id="275" name="給与水準   （国との比較）該当値テキスト"/>
        <xdr:cNvSpPr txBox="1"/>
      </xdr:nvSpPr>
      <xdr:spPr>
        <a:xfrm>
          <a:off x="17106900" y="14145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135890</xdr:rowOff>
    </xdr:from>
    <xdr:to>
      <xdr:col>77</xdr:col>
      <xdr:colOff>95250</xdr:colOff>
      <xdr:row>84</xdr:row>
      <xdr:rowOff>66040</xdr:rowOff>
    </xdr:to>
    <xdr:sp macro="" textlink="">
      <xdr:nvSpPr>
        <xdr:cNvPr id="276" name="楕円 275"/>
        <xdr:cNvSpPr/>
      </xdr:nvSpPr>
      <xdr:spPr>
        <a:xfrm>
          <a:off x="161290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76200</xdr:rowOff>
    </xdr:from>
    <xdr:ext cx="736600" cy="258445"/>
    <xdr:sp macro="" textlink="">
      <xdr:nvSpPr>
        <xdr:cNvPr id="277" name="テキスト ボックス 276"/>
        <xdr:cNvSpPr txBox="1"/>
      </xdr:nvSpPr>
      <xdr:spPr>
        <a:xfrm>
          <a:off x="15798800" y="141351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18415</xdr:rowOff>
    </xdr:from>
    <xdr:to>
      <xdr:col>73</xdr:col>
      <xdr:colOff>44450</xdr:colOff>
      <xdr:row>84</xdr:row>
      <xdr:rowOff>120650</xdr:rowOff>
    </xdr:to>
    <xdr:sp macro="" textlink="">
      <xdr:nvSpPr>
        <xdr:cNvPr id="278" name="楕円 277"/>
        <xdr:cNvSpPr/>
      </xdr:nvSpPr>
      <xdr:spPr>
        <a:xfrm>
          <a:off x="15240000" y="14420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130175</xdr:rowOff>
    </xdr:from>
    <xdr:ext cx="762000" cy="259080"/>
    <xdr:sp macro="" textlink="">
      <xdr:nvSpPr>
        <xdr:cNvPr id="279" name="テキスト ボックス 278"/>
        <xdr:cNvSpPr txBox="1"/>
      </xdr:nvSpPr>
      <xdr:spPr>
        <a:xfrm>
          <a:off x="14909800" y="14189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0" name="楕円 279"/>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143510</xdr:rowOff>
    </xdr:from>
    <xdr:ext cx="762000" cy="258445"/>
    <xdr:sp macro="" textlink="">
      <xdr:nvSpPr>
        <xdr:cNvPr id="281" name="テキスト ボックス 280"/>
        <xdr:cNvSpPr txBox="1"/>
      </xdr:nvSpPr>
      <xdr:spPr>
        <a:xfrm>
          <a:off x="14020800" y="14202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135890</xdr:rowOff>
    </xdr:from>
    <xdr:to>
      <xdr:col>64</xdr:col>
      <xdr:colOff>152400</xdr:colOff>
      <xdr:row>84</xdr:row>
      <xdr:rowOff>66040</xdr:rowOff>
    </xdr:to>
    <xdr:sp macro="" textlink="">
      <xdr:nvSpPr>
        <xdr:cNvPr id="282" name="楕円 281"/>
        <xdr:cNvSpPr/>
      </xdr:nvSpPr>
      <xdr:spPr>
        <a:xfrm>
          <a:off x="134620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76200</xdr:rowOff>
    </xdr:from>
    <xdr:ext cx="762000" cy="258445"/>
    <xdr:sp macro="" textlink="">
      <xdr:nvSpPr>
        <xdr:cNvPr id="283" name="テキスト ボックス 282"/>
        <xdr:cNvSpPr txBox="1"/>
      </xdr:nvSpPr>
      <xdr:spPr>
        <a:xfrm>
          <a:off x="13131800" y="14135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[17.41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に策定した定員管理計画においては職員数の数値目標は達成できたが、高齢化や人口減少が進む中、今後の財政状況は厳しさを増していくことが予想され、さらなる業務の効率化に取り組む必要がある一方、職員の休暇取得の促進や健康管理への配慮も重要な課題となっており、業務量に応じた職員数の確保や質の高い行政サービスの提供、住民ニーズに対応できる組織づくりを進めていくために、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年度に新たに定員管理計画を策定した。</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また、会計年度任用職員の適正な配置も行いつつ、組織の機能低下を招くことのないよう、新たな数値目標の達成に向けて取り組んでいく必要がある。</a:t>
          </a: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9" name="テキスト ボックス 308"/>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1" name="テキスト ボックス 310"/>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33020</xdr:rowOff>
    </xdr:from>
    <xdr:to>
      <xdr:col>81</xdr:col>
      <xdr:colOff>44450</xdr:colOff>
      <xdr:row>66</xdr:row>
      <xdr:rowOff>154940</xdr:rowOff>
    </xdr:to>
    <xdr:cxnSp macro="">
      <xdr:nvCxnSpPr>
        <xdr:cNvPr id="315" name="直線コネクタ 314"/>
        <xdr:cNvCxnSpPr/>
      </xdr:nvCxnSpPr>
      <xdr:spPr>
        <a:xfrm flipV="1">
          <a:off x="17018000" y="1014857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127000</xdr:rowOff>
    </xdr:from>
    <xdr:ext cx="762000" cy="259080"/>
    <xdr:sp macro="" textlink="">
      <xdr:nvSpPr>
        <xdr:cNvPr id="316" name="定員管理の状況最小値テキスト"/>
        <xdr:cNvSpPr txBox="1"/>
      </xdr:nvSpPr>
      <xdr:spPr>
        <a:xfrm>
          <a:off x="17106900" y="1144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119380</xdr:rowOff>
    </xdr:from>
    <xdr:ext cx="762000" cy="259080"/>
    <xdr:sp macro="" textlink="">
      <xdr:nvSpPr>
        <xdr:cNvPr id="318" name="定員管理の状況最大値テキスト"/>
        <xdr:cNvSpPr txBox="1"/>
      </xdr:nvSpPr>
      <xdr:spPr>
        <a:xfrm>
          <a:off x="17106900" y="989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33020</xdr:rowOff>
    </xdr:from>
    <xdr:to>
      <xdr:col>81</xdr:col>
      <xdr:colOff>133350</xdr:colOff>
      <xdr:row>59</xdr:row>
      <xdr:rowOff>33020</xdr:rowOff>
    </xdr:to>
    <xdr:cxnSp macro="">
      <xdr:nvCxnSpPr>
        <xdr:cNvPr id="319" name="直線コネクタ 318"/>
        <xdr:cNvCxnSpPr/>
      </xdr:nvCxnSpPr>
      <xdr:spPr>
        <a:xfrm>
          <a:off x="16929100" y="1014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119380</xdr:rowOff>
    </xdr:from>
    <xdr:to>
      <xdr:col>81</xdr:col>
      <xdr:colOff>44450</xdr:colOff>
      <xdr:row>62</xdr:row>
      <xdr:rowOff>158750</xdr:rowOff>
    </xdr:to>
    <xdr:cxnSp macro="">
      <xdr:nvCxnSpPr>
        <xdr:cNvPr id="320" name="直線コネクタ 319"/>
        <xdr:cNvCxnSpPr/>
      </xdr:nvCxnSpPr>
      <xdr:spPr>
        <a:xfrm>
          <a:off x="16179800" y="1074928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49530</xdr:rowOff>
    </xdr:from>
    <xdr:ext cx="762000" cy="259080"/>
    <xdr:sp macro="" textlink="">
      <xdr:nvSpPr>
        <xdr:cNvPr id="321" name="定員管理の状況平均値テキスト"/>
        <xdr:cNvSpPr txBox="1"/>
      </xdr:nvSpPr>
      <xdr:spPr>
        <a:xfrm>
          <a:off x="17106900" y="10336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33020</xdr:rowOff>
    </xdr:from>
    <xdr:to>
      <xdr:col>81</xdr:col>
      <xdr:colOff>95250</xdr:colOff>
      <xdr:row>61</xdr:row>
      <xdr:rowOff>134620</xdr:rowOff>
    </xdr:to>
    <xdr:sp macro="" textlink="">
      <xdr:nvSpPr>
        <xdr:cNvPr id="322" name="フローチャート: 判断 321"/>
        <xdr:cNvSpPr/>
      </xdr:nvSpPr>
      <xdr:spPr>
        <a:xfrm>
          <a:off x="169672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111760</xdr:rowOff>
    </xdr:from>
    <xdr:to>
      <xdr:col>77</xdr:col>
      <xdr:colOff>44450</xdr:colOff>
      <xdr:row>62</xdr:row>
      <xdr:rowOff>119380</xdr:rowOff>
    </xdr:to>
    <xdr:cxnSp macro="">
      <xdr:nvCxnSpPr>
        <xdr:cNvPr id="323" name="直線コネクタ 322"/>
        <xdr:cNvCxnSpPr/>
      </xdr:nvCxnSpPr>
      <xdr:spPr>
        <a:xfrm>
          <a:off x="15290800" y="10741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7620</xdr:rowOff>
    </xdr:from>
    <xdr:to>
      <xdr:col>77</xdr:col>
      <xdr:colOff>95250</xdr:colOff>
      <xdr:row>61</xdr:row>
      <xdr:rowOff>109220</xdr:rowOff>
    </xdr:to>
    <xdr:sp macro="" textlink="">
      <xdr:nvSpPr>
        <xdr:cNvPr id="324" name="フローチャート: 判断 323"/>
        <xdr:cNvSpPr/>
      </xdr:nvSpPr>
      <xdr:spPr>
        <a:xfrm>
          <a:off x="16129000" y="104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119380</xdr:rowOff>
    </xdr:from>
    <xdr:ext cx="736600" cy="259080"/>
    <xdr:sp macro="" textlink="">
      <xdr:nvSpPr>
        <xdr:cNvPr id="325" name="テキスト ボックス 324"/>
        <xdr:cNvSpPr txBox="1"/>
      </xdr:nvSpPr>
      <xdr:spPr>
        <a:xfrm>
          <a:off x="15798800" y="10234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111760</xdr:rowOff>
    </xdr:from>
    <xdr:to>
      <xdr:col>72</xdr:col>
      <xdr:colOff>203200</xdr:colOff>
      <xdr:row>62</xdr:row>
      <xdr:rowOff>161925</xdr:rowOff>
    </xdr:to>
    <xdr:cxnSp macro="">
      <xdr:nvCxnSpPr>
        <xdr:cNvPr id="326" name="直線コネクタ 325"/>
        <xdr:cNvCxnSpPr/>
      </xdr:nvCxnSpPr>
      <xdr:spPr>
        <a:xfrm flipV="1">
          <a:off x="14401800" y="107416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160020</xdr:rowOff>
    </xdr:from>
    <xdr:to>
      <xdr:col>73</xdr:col>
      <xdr:colOff>44450</xdr:colOff>
      <xdr:row>62</xdr:row>
      <xdr:rowOff>90170</xdr:rowOff>
    </xdr:to>
    <xdr:sp macro="" textlink="">
      <xdr:nvSpPr>
        <xdr:cNvPr id="327" name="フローチャート: 判断 326"/>
        <xdr:cNvSpPr/>
      </xdr:nvSpPr>
      <xdr:spPr>
        <a:xfrm>
          <a:off x="15240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100330</xdr:rowOff>
    </xdr:from>
    <xdr:ext cx="762000" cy="258445"/>
    <xdr:sp macro="" textlink="">
      <xdr:nvSpPr>
        <xdr:cNvPr id="328" name="テキスト ボックス 327"/>
        <xdr:cNvSpPr txBox="1"/>
      </xdr:nvSpPr>
      <xdr:spPr>
        <a:xfrm>
          <a:off x="14909800" y="10387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92710</xdr:rowOff>
    </xdr:from>
    <xdr:to>
      <xdr:col>68</xdr:col>
      <xdr:colOff>152400</xdr:colOff>
      <xdr:row>62</xdr:row>
      <xdr:rowOff>161925</xdr:rowOff>
    </xdr:to>
    <xdr:cxnSp macro="">
      <xdr:nvCxnSpPr>
        <xdr:cNvPr id="329" name="直線コネクタ 328"/>
        <xdr:cNvCxnSpPr/>
      </xdr:nvCxnSpPr>
      <xdr:spPr>
        <a:xfrm>
          <a:off x="13512800" y="1072261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16510</xdr:rowOff>
    </xdr:from>
    <xdr:to>
      <xdr:col>68</xdr:col>
      <xdr:colOff>203200</xdr:colOff>
      <xdr:row>62</xdr:row>
      <xdr:rowOff>118110</xdr:rowOff>
    </xdr:to>
    <xdr:sp macro="" textlink="">
      <xdr:nvSpPr>
        <xdr:cNvPr id="330" name="フローチャート: 判断 329"/>
        <xdr:cNvSpPr/>
      </xdr:nvSpPr>
      <xdr:spPr>
        <a:xfrm>
          <a:off x="143510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128270</xdr:rowOff>
    </xdr:from>
    <xdr:ext cx="762000" cy="259080"/>
    <xdr:sp macro="" textlink="">
      <xdr:nvSpPr>
        <xdr:cNvPr id="331" name="テキスト ボックス 330"/>
        <xdr:cNvSpPr txBox="1"/>
      </xdr:nvSpPr>
      <xdr:spPr>
        <a:xfrm>
          <a:off x="140208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166370</xdr:rowOff>
    </xdr:from>
    <xdr:to>
      <xdr:col>64</xdr:col>
      <xdr:colOff>152400</xdr:colOff>
      <xdr:row>62</xdr:row>
      <xdr:rowOff>96520</xdr:rowOff>
    </xdr:to>
    <xdr:sp macro="" textlink="">
      <xdr:nvSpPr>
        <xdr:cNvPr id="332" name="フローチャート: 判断 331"/>
        <xdr:cNvSpPr/>
      </xdr:nvSpPr>
      <xdr:spPr>
        <a:xfrm>
          <a:off x="134620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106680</xdr:rowOff>
    </xdr:from>
    <xdr:ext cx="762000" cy="259080"/>
    <xdr:sp macro="" textlink="">
      <xdr:nvSpPr>
        <xdr:cNvPr id="333" name="テキスト ボックス 332"/>
        <xdr:cNvSpPr txBox="1"/>
      </xdr:nvSpPr>
      <xdr:spPr>
        <a:xfrm>
          <a:off x="13131800" y="10393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107950</xdr:rowOff>
    </xdr:from>
    <xdr:to>
      <xdr:col>81</xdr:col>
      <xdr:colOff>95250</xdr:colOff>
      <xdr:row>63</xdr:row>
      <xdr:rowOff>38100</xdr:rowOff>
    </xdr:to>
    <xdr:sp macro="" textlink="">
      <xdr:nvSpPr>
        <xdr:cNvPr id="339" name="楕円 338"/>
        <xdr:cNvSpPr/>
      </xdr:nvSpPr>
      <xdr:spPr>
        <a:xfrm>
          <a:off x="169672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80010</xdr:rowOff>
    </xdr:from>
    <xdr:ext cx="762000" cy="259080"/>
    <xdr:sp macro="" textlink="">
      <xdr:nvSpPr>
        <xdr:cNvPr id="340" name="定員管理の状況該当値テキスト"/>
        <xdr:cNvSpPr txBox="1"/>
      </xdr:nvSpPr>
      <xdr:spPr>
        <a:xfrm>
          <a:off x="171069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68580</xdr:rowOff>
    </xdr:from>
    <xdr:to>
      <xdr:col>77</xdr:col>
      <xdr:colOff>95250</xdr:colOff>
      <xdr:row>62</xdr:row>
      <xdr:rowOff>170180</xdr:rowOff>
    </xdr:to>
    <xdr:sp macro="" textlink="">
      <xdr:nvSpPr>
        <xdr:cNvPr id="341" name="楕円 340"/>
        <xdr:cNvSpPr/>
      </xdr:nvSpPr>
      <xdr:spPr>
        <a:xfrm>
          <a:off x="161290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154940</xdr:rowOff>
    </xdr:from>
    <xdr:ext cx="736600" cy="258445"/>
    <xdr:sp macro="" textlink="">
      <xdr:nvSpPr>
        <xdr:cNvPr id="342" name="テキスト ボックス 341"/>
        <xdr:cNvSpPr txBox="1"/>
      </xdr:nvSpPr>
      <xdr:spPr>
        <a:xfrm>
          <a:off x="15798800" y="10784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60960</xdr:rowOff>
    </xdr:from>
    <xdr:to>
      <xdr:col>73</xdr:col>
      <xdr:colOff>44450</xdr:colOff>
      <xdr:row>62</xdr:row>
      <xdr:rowOff>162560</xdr:rowOff>
    </xdr:to>
    <xdr:sp macro="" textlink="">
      <xdr:nvSpPr>
        <xdr:cNvPr id="343" name="楕円 342"/>
        <xdr:cNvSpPr/>
      </xdr:nvSpPr>
      <xdr:spPr>
        <a:xfrm>
          <a:off x="152400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147320</xdr:rowOff>
    </xdr:from>
    <xdr:ext cx="762000" cy="259080"/>
    <xdr:sp macro="" textlink="">
      <xdr:nvSpPr>
        <xdr:cNvPr id="344" name="テキスト ボックス 343"/>
        <xdr:cNvSpPr txBox="1"/>
      </xdr:nvSpPr>
      <xdr:spPr>
        <a:xfrm>
          <a:off x="14909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111125</xdr:rowOff>
    </xdr:from>
    <xdr:to>
      <xdr:col>68</xdr:col>
      <xdr:colOff>203200</xdr:colOff>
      <xdr:row>63</xdr:row>
      <xdr:rowOff>41275</xdr:rowOff>
    </xdr:to>
    <xdr:sp macro="" textlink="">
      <xdr:nvSpPr>
        <xdr:cNvPr id="345" name="楕円 344"/>
        <xdr:cNvSpPr/>
      </xdr:nvSpPr>
      <xdr:spPr>
        <a:xfrm>
          <a:off x="143510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26035</xdr:rowOff>
    </xdr:from>
    <xdr:ext cx="762000" cy="259080"/>
    <xdr:sp macro="" textlink="">
      <xdr:nvSpPr>
        <xdr:cNvPr id="346" name="テキスト ボックス 345"/>
        <xdr:cNvSpPr txBox="1"/>
      </xdr:nvSpPr>
      <xdr:spPr>
        <a:xfrm>
          <a:off x="14020800" y="10827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47" name="楕円 346"/>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128270</xdr:rowOff>
    </xdr:from>
    <xdr:ext cx="762000" cy="259080"/>
    <xdr:sp macro="" textlink="">
      <xdr:nvSpPr>
        <xdr:cNvPr id="348" name="テキスト ボックス 347"/>
        <xdr:cNvSpPr txBox="1"/>
      </xdr:nvSpPr>
      <xdr:spPr>
        <a:xfrm>
          <a:off x="13131800" y="1075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年度にも繰上償還を行ったが、近年の多額の地方債発行により元利償還金が増となっったため、実質公債費比率は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今後も本庁舎建設事業や保健福祉センター里楽の大規模改修など大型事業の財源として地方債を発行するため、公債費が大きく増加する見込みである。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中長期財政計画により、計画的な繰上償還を行い、公債費負担が急激に増加し財政を負担させることがないよう、慎重な財政運営をしていく必要がある。</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8" name="テキスト ボックス 367"/>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70" name="テキスト ボックス 369"/>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71755</xdr:rowOff>
    </xdr:from>
    <xdr:to>
      <xdr:col>81</xdr:col>
      <xdr:colOff>44450</xdr:colOff>
      <xdr:row>43</xdr:row>
      <xdr:rowOff>52070</xdr:rowOff>
    </xdr:to>
    <xdr:cxnSp macro="">
      <xdr:nvCxnSpPr>
        <xdr:cNvPr id="374" name="直線コネクタ 373"/>
        <xdr:cNvCxnSpPr/>
      </xdr:nvCxnSpPr>
      <xdr:spPr>
        <a:xfrm flipV="1">
          <a:off x="17018000" y="6415405"/>
          <a:ext cx="0" cy="1009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24130</xdr:rowOff>
    </xdr:from>
    <xdr:ext cx="762000" cy="259080"/>
    <xdr:sp macro="" textlink="">
      <xdr:nvSpPr>
        <xdr:cNvPr id="375" name="公債費負担の状況最小値テキスト"/>
        <xdr:cNvSpPr txBox="1"/>
      </xdr:nvSpPr>
      <xdr:spPr>
        <a:xfrm>
          <a:off x="17106900" y="7396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52070</xdr:rowOff>
    </xdr:from>
    <xdr:to>
      <xdr:col>81</xdr:col>
      <xdr:colOff>133350</xdr:colOff>
      <xdr:row>43</xdr:row>
      <xdr:rowOff>52070</xdr:rowOff>
    </xdr:to>
    <xdr:cxnSp macro="">
      <xdr:nvCxnSpPr>
        <xdr:cNvPr id="376" name="直線コネクタ 375"/>
        <xdr:cNvCxnSpPr/>
      </xdr:nvCxnSpPr>
      <xdr:spPr>
        <a:xfrm>
          <a:off x="16929100" y="742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158115</xdr:rowOff>
    </xdr:from>
    <xdr:ext cx="762000" cy="258445"/>
    <xdr:sp macro="" textlink="">
      <xdr:nvSpPr>
        <xdr:cNvPr id="377" name="公債費負担の状況最大値テキスト"/>
        <xdr:cNvSpPr txBox="1"/>
      </xdr:nvSpPr>
      <xdr:spPr>
        <a:xfrm>
          <a:off x="17106900" y="6158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71755</xdr:rowOff>
    </xdr:from>
    <xdr:to>
      <xdr:col>81</xdr:col>
      <xdr:colOff>133350</xdr:colOff>
      <xdr:row>37</xdr:row>
      <xdr:rowOff>71755</xdr:rowOff>
    </xdr:to>
    <xdr:cxnSp macro="">
      <xdr:nvCxnSpPr>
        <xdr:cNvPr id="378" name="直線コネクタ 377"/>
        <xdr:cNvCxnSpPr/>
      </xdr:nvCxnSpPr>
      <xdr:spPr>
        <a:xfrm>
          <a:off x="16929100" y="641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52705</xdr:rowOff>
    </xdr:from>
    <xdr:to>
      <xdr:col>81</xdr:col>
      <xdr:colOff>44450</xdr:colOff>
      <xdr:row>37</xdr:row>
      <xdr:rowOff>71755</xdr:rowOff>
    </xdr:to>
    <xdr:cxnSp macro="">
      <xdr:nvCxnSpPr>
        <xdr:cNvPr id="379" name="直線コネクタ 378"/>
        <xdr:cNvCxnSpPr/>
      </xdr:nvCxnSpPr>
      <xdr:spPr>
        <a:xfrm>
          <a:off x="16179800" y="639635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36195</xdr:rowOff>
    </xdr:from>
    <xdr:ext cx="762000" cy="259080"/>
    <xdr:sp macro="" textlink="">
      <xdr:nvSpPr>
        <xdr:cNvPr id="380" name="公債費負担の状況平均値テキスト"/>
        <xdr:cNvSpPr txBox="1"/>
      </xdr:nvSpPr>
      <xdr:spPr>
        <a:xfrm>
          <a:off x="17106900" y="70656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64135</xdr:rowOff>
    </xdr:from>
    <xdr:to>
      <xdr:col>81</xdr:col>
      <xdr:colOff>95250</xdr:colOff>
      <xdr:row>41</xdr:row>
      <xdr:rowOff>166370</xdr:rowOff>
    </xdr:to>
    <xdr:sp macro="" textlink="">
      <xdr:nvSpPr>
        <xdr:cNvPr id="381" name="フローチャート: 判断 380"/>
        <xdr:cNvSpPr/>
      </xdr:nvSpPr>
      <xdr:spPr>
        <a:xfrm>
          <a:off x="16967200" y="7093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23495</xdr:rowOff>
    </xdr:from>
    <xdr:to>
      <xdr:col>77</xdr:col>
      <xdr:colOff>44450</xdr:colOff>
      <xdr:row>37</xdr:row>
      <xdr:rowOff>52705</xdr:rowOff>
    </xdr:to>
    <xdr:cxnSp macro="">
      <xdr:nvCxnSpPr>
        <xdr:cNvPr id="382" name="直線コネクタ 381"/>
        <xdr:cNvCxnSpPr/>
      </xdr:nvCxnSpPr>
      <xdr:spPr>
        <a:xfrm>
          <a:off x="15290800" y="63671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135890</xdr:rowOff>
    </xdr:from>
    <xdr:ext cx="736600" cy="259080"/>
    <xdr:sp macro="" textlink="">
      <xdr:nvSpPr>
        <xdr:cNvPr id="384" name="テキスト ボックス 383"/>
        <xdr:cNvSpPr txBox="1"/>
      </xdr:nvSpPr>
      <xdr:spPr>
        <a:xfrm>
          <a:off x="15798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4445</xdr:rowOff>
    </xdr:from>
    <xdr:to>
      <xdr:col>72</xdr:col>
      <xdr:colOff>203200</xdr:colOff>
      <xdr:row>37</xdr:row>
      <xdr:rowOff>23495</xdr:rowOff>
    </xdr:to>
    <xdr:cxnSp macro="">
      <xdr:nvCxnSpPr>
        <xdr:cNvPr id="385" name="直線コネクタ 384"/>
        <xdr:cNvCxnSpPr/>
      </xdr:nvCxnSpPr>
      <xdr:spPr>
        <a:xfrm>
          <a:off x="14401800" y="63480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92710</xdr:rowOff>
    </xdr:from>
    <xdr:to>
      <xdr:col>73</xdr:col>
      <xdr:colOff>44450</xdr:colOff>
      <xdr:row>42</xdr:row>
      <xdr:rowOff>22860</xdr:rowOff>
    </xdr:to>
    <xdr:sp macro="" textlink="">
      <xdr:nvSpPr>
        <xdr:cNvPr id="386" name="フローチャート: 判断 385"/>
        <xdr:cNvSpPr/>
      </xdr:nvSpPr>
      <xdr:spPr>
        <a:xfrm>
          <a:off x="15240000" y="71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7620</xdr:rowOff>
    </xdr:from>
    <xdr:ext cx="762000" cy="258445"/>
    <xdr:sp macro="" textlink="">
      <xdr:nvSpPr>
        <xdr:cNvPr id="387" name="テキスト ボックス 386"/>
        <xdr:cNvSpPr txBox="1"/>
      </xdr:nvSpPr>
      <xdr:spPr>
        <a:xfrm>
          <a:off x="14909800" y="720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4445</xdr:rowOff>
    </xdr:from>
    <xdr:to>
      <xdr:col>68</xdr:col>
      <xdr:colOff>152400</xdr:colOff>
      <xdr:row>37</xdr:row>
      <xdr:rowOff>29210</xdr:rowOff>
    </xdr:to>
    <xdr:cxnSp macro="">
      <xdr:nvCxnSpPr>
        <xdr:cNvPr id="388" name="直線コネクタ 387"/>
        <xdr:cNvCxnSpPr/>
      </xdr:nvCxnSpPr>
      <xdr:spPr>
        <a:xfrm flipV="1">
          <a:off x="13512800" y="63480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78740</xdr:rowOff>
    </xdr:from>
    <xdr:to>
      <xdr:col>68</xdr:col>
      <xdr:colOff>203200</xdr:colOff>
      <xdr:row>42</xdr:row>
      <xdr:rowOff>8890</xdr:rowOff>
    </xdr:to>
    <xdr:sp macro="" textlink="">
      <xdr:nvSpPr>
        <xdr:cNvPr id="389" name="フローチャート: 判断 388"/>
        <xdr:cNvSpPr/>
      </xdr:nvSpPr>
      <xdr:spPr>
        <a:xfrm>
          <a:off x="14351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165100</xdr:rowOff>
    </xdr:from>
    <xdr:ext cx="762000" cy="259080"/>
    <xdr:sp macro="" textlink="">
      <xdr:nvSpPr>
        <xdr:cNvPr id="390" name="テキスト ボックス 389"/>
        <xdr:cNvSpPr txBox="1"/>
      </xdr:nvSpPr>
      <xdr:spPr>
        <a:xfrm>
          <a:off x="14020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78740</xdr:rowOff>
    </xdr:from>
    <xdr:to>
      <xdr:col>64</xdr:col>
      <xdr:colOff>152400</xdr:colOff>
      <xdr:row>42</xdr:row>
      <xdr:rowOff>8890</xdr:rowOff>
    </xdr:to>
    <xdr:sp macro="" textlink="">
      <xdr:nvSpPr>
        <xdr:cNvPr id="391" name="フローチャート: 判断 390"/>
        <xdr:cNvSpPr/>
      </xdr:nvSpPr>
      <xdr:spPr>
        <a:xfrm>
          <a:off x="13462000" y="710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165100</xdr:rowOff>
    </xdr:from>
    <xdr:ext cx="762000" cy="259080"/>
    <xdr:sp macro="" textlink="">
      <xdr:nvSpPr>
        <xdr:cNvPr id="392" name="テキスト ボックス 391"/>
        <xdr:cNvSpPr txBox="1"/>
      </xdr:nvSpPr>
      <xdr:spPr>
        <a:xfrm>
          <a:off x="13131800"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20955</xdr:rowOff>
    </xdr:from>
    <xdr:to>
      <xdr:col>81</xdr:col>
      <xdr:colOff>95250</xdr:colOff>
      <xdr:row>37</xdr:row>
      <xdr:rowOff>122555</xdr:rowOff>
    </xdr:to>
    <xdr:sp macro="" textlink="">
      <xdr:nvSpPr>
        <xdr:cNvPr id="398" name="楕円 397"/>
        <xdr:cNvSpPr/>
      </xdr:nvSpPr>
      <xdr:spPr>
        <a:xfrm>
          <a:off x="169672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113665</xdr:rowOff>
    </xdr:from>
    <xdr:ext cx="762000" cy="258445"/>
    <xdr:sp macro="" textlink="">
      <xdr:nvSpPr>
        <xdr:cNvPr id="399" name="公債費負担の状況該当値テキスト"/>
        <xdr:cNvSpPr txBox="1"/>
      </xdr:nvSpPr>
      <xdr:spPr>
        <a:xfrm>
          <a:off x="17106900" y="628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1905</xdr:rowOff>
    </xdr:from>
    <xdr:to>
      <xdr:col>77</xdr:col>
      <xdr:colOff>95250</xdr:colOff>
      <xdr:row>37</xdr:row>
      <xdr:rowOff>103505</xdr:rowOff>
    </xdr:to>
    <xdr:sp macro="" textlink="">
      <xdr:nvSpPr>
        <xdr:cNvPr id="400" name="楕円 399"/>
        <xdr:cNvSpPr/>
      </xdr:nvSpPr>
      <xdr:spPr>
        <a:xfrm>
          <a:off x="16129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113665</xdr:rowOff>
    </xdr:from>
    <xdr:ext cx="736600" cy="258445"/>
    <xdr:sp macro="" textlink="">
      <xdr:nvSpPr>
        <xdr:cNvPr id="401" name="テキスト ボックス 400"/>
        <xdr:cNvSpPr txBox="1"/>
      </xdr:nvSpPr>
      <xdr:spPr>
        <a:xfrm>
          <a:off x="15798800" y="61144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144145</xdr:rowOff>
    </xdr:from>
    <xdr:to>
      <xdr:col>73</xdr:col>
      <xdr:colOff>44450</xdr:colOff>
      <xdr:row>37</xdr:row>
      <xdr:rowOff>74930</xdr:rowOff>
    </xdr:to>
    <xdr:sp macro="" textlink="">
      <xdr:nvSpPr>
        <xdr:cNvPr id="402" name="楕円 401"/>
        <xdr:cNvSpPr/>
      </xdr:nvSpPr>
      <xdr:spPr>
        <a:xfrm>
          <a:off x="152400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84455</xdr:rowOff>
    </xdr:from>
    <xdr:ext cx="762000" cy="259080"/>
    <xdr:sp macro="" textlink="">
      <xdr:nvSpPr>
        <xdr:cNvPr id="403" name="テキスト ボックス 402"/>
        <xdr:cNvSpPr txBox="1"/>
      </xdr:nvSpPr>
      <xdr:spPr>
        <a:xfrm>
          <a:off x="149098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125095</xdr:rowOff>
    </xdr:from>
    <xdr:to>
      <xdr:col>68</xdr:col>
      <xdr:colOff>203200</xdr:colOff>
      <xdr:row>37</xdr:row>
      <xdr:rowOff>55245</xdr:rowOff>
    </xdr:to>
    <xdr:sp macro="" textlink="">
      <xdr:nvSpPr>
        <xdr:cNvPr id="404" name="楕円 403"/>
        <xdr:cNvSpPr/>
      </xdr:nvSpPr>
      <xdr:spPr>
        <a:xfrm>
          <a:off x="143510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65405</xdr:rowOff>
    </xdr:from>
    <xdr:ext cx="762000" cy="258445"/>
    <xdr:sp macro="" textlink="">
      <xdr:nvSpPr>
        <xdr:cNvPr id="405" name="テキスト ボックス 404"/>
        <xdr:cNvSpPr txBox="1"/>
      </xdr:nvSpPr>
      <xdr:spPr>
        <a:xfrm>
          <a:off x="14020800" y="6066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149225</xdr:rowOff>
    </xdr:from>
    <xdr:to>
      <xdr:col>64</xdr:col>
      <xdr:colOff>152400</xdr:colOff>
      <xdr:row>37</xdr:row>
      <xdr:rowOff>79375</xdr:rowOff>
    </xdr:to>
    <xdr:sp macro="" textlink="">
      <xdr:nvSpPr>
        <xdr:cNvPr id="406" name="楕円 405"/>
        <xdr:cNvSpPr/>
      </xdr:nvSpPr>
      <xdr:spPr>
        <a:xfrm>
          <a:off x="13462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89535</xdr:rowOff>
    </xdr:from>
    <xdr:ext cx="762000" cy="258445"/>
    <xdr:sp macro="" textlink="">
      <xdr:nvSpPr>
        <xdr:cNvPr id="407" name="テキスト ボックス 406"/>
        <xdr:cNvSpPr txBox="1"/>
      </xdr:nvSpPr>
      <xdr:spPr>
        <a:xfrm>
          <a:off x="13131800" y="6090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繰上償還により地方債現在高は減少したものの、令和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年度以降のデジタル防災行政無線整備事業（</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R3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完了）、天狗荘リニューアル事業（</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R3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完了）、せいらんの里整備事業（</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R3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完了）など大型事業の集中により多額の地方債を発行した。また令和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年度以降も本庁舎建設事業をはじめ、保健福祉センター里楽の大規模改修や診療所の統合など大型事業が続くため、地方債現在高が大きく増加する見込みである。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そのため、将来を見据えた中長期財政計画を更新し、繰上償還や基金の活用などを行い、財政が圧迫されないよう慎重な財政運営をしていく必要がある。</a:t>
          </a:r>
        </a:p>
      </xdr:txBody>
    </xdr:sp>
    <xdr:clientData/>
  </xdr:twoCellAnchor>
  <xdr:oneCellAnchor>
    <xdr:from>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5" name="テキスト ボックス 424"/>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7" name="テキスト ボックス 426"/>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46355</xdr:rowOff>
    </xdr:to>
    <xdr:cxnSp macro="">
      <xdr:nvCxnSpPr>
        <xdr:cNvPr id="438" name="直線コネクタ 437"/>
        <xdr:cNvCxnSpPr/>
      </xdr:nvCxnSpPr>
      <xdr:spPr>
        <a:xfrm flipV="1">
          <a:off x="17018000" y="2313305"/>
          <a:ext cx="0" cy="1676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18415</xdr:rowOff>
    </xdr:from>
    <xdr:ext cx="762000" cy="258445"/>
    <xdr:sp macro="" textlink="">
      <xdr:nvSpPr>
        <xdr:cNvPr id="439" name="将来負担の状況最小値テキスト"/>
        <xdr:cNvSpPr txBox="1"/>
      </xdr:nvSpPr>
      <xdr:spPr>
        <a:xfrm>
          <a:off x="17106900" y="3961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46355</xdr:rowOff>
    </xdr:from>
    <xdr:to>
      <xdr:col>81</xdr:col>
      <xdr:colOff>133350</xdr:colOff>
      <xdr:row>23</xdr:row>
      <xdr:rowOff>46355</xdr:rowOff>
    </xdr:to>
    <xdr:cxnSp macro="">
      <xdr:nvCxnSpPr>
        <xdr:cNvPr id="440" name="直線コネクタ 439"/>
        <xdr:cNvCxnSpPr/>
      </xdr:nvCxnSpPr>
      <xdr:spPr>
        <a:xfrm>
          <a:off x="16929100" y="398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8445"/>
    <xdr:sp macro="" textlink="">
      <xdr:nvSpPr>
        <xdr:cNvPr id="441"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8445"/>
    <xdr:sp macro="" textlink="">
      <xdr:nvSpPr>
        <xdr:cNvPr id="443"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44" name="フローチャート: 判断 443"/>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45" name="フローチャート: 判断 44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8445"/>
    <xdr:sp macro="" textlink="">
      <xdr:nvSpPr>
        <xdr:cNvPr id="446" name="テキスト ボックス 445"/>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33655</xdr:rowOff>
    </xdr:from>
    <xdr:to>
      <xdr:col>73</xdr:col>
      <xdr:colOff>44450</xdr:colOff>
      <xdr:row>13</xdr:row>
      <xdr:rowOff>135255</xdr:rowOff>
    </xdr:to>
    <xdr:sp macro="" textlink="">
      <xdr:nvSpPr>
        <xdr:cNvPr id="447" name="フローチャート: 判断 446"/>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8445"/>
    <xdr:sp macro="" textlink="">
      <xdr:nvSpPr>
        <xdr:cNvPr id="448" name="テキスト ボックス 447"/>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33655</xdr:rowOff>
    </xdr:from>
    <xdr:to>
      <xdr:col>68</xdr:col>
      <xdr:colOff>203200</xdr:colOff>
      <xdr:row>13</xdr:row>
      <xdr:rowOff>135255</xdr:rowOff>
    </xdr:to>
    <xdr:sp macro="" textlink="">
      <xdr:nvSpPr>
        <xdr:cNvPr id="449" name="フローチャート: 判断 448"/>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145415</xdr:rowOff>
    </xdr:from>
    <xdr:ext cx="762000" cy="258445"/>
    <xdr:sp macro="" textlink="">
      <xdr:nvSpPr>
        <xdr:cNvPr id="450" name="テキスト ボックス 449"/>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33655</xdr:rowOff>
    </xdr:from>
    <xdr:to>
      <xdr:col>64</xdr:col>
      <xdr:colOff>152400</xdr:colOff>
      <xdr:row>13</xdr:row>
      <xdr:rowOff>135255</xdr:rowOff>
    </xdr:to>
    <xdr:sp macro="" textlink="">
      <xdr:nvSpPr>
        <xdr:cNvPr id="451" name="フローチャート: 判断 450"/>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145415</xdr:rowOff>
    </xdr:from>
    <xdr:ext cx="762000" cy="258445"/>
    <xdr:sp macro="" textlink="">
      <xdr:nvSpPr>
        <xdr:cNvPr id="452" name="テキスト ボックス 451"/>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5,456
5,436
197.85
6,666,358
6,479,268
145,187
3,947,593
6,185,566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令和</a:t>
          </a:r>
          <a:r>
            <a:rPr kumimoji="1" lang="en-US" altLang="ja-JP" sz="1100" baseline="0">
              <a:latin typeface="ＭＳ Ｐゴシック"/>
              <a:ea typeface="ＭＳ Ｐゴシック"/>
            </a:rPr>
            <a:t>2</a:t>
          </a:r>
          <a:r>
            <a:rPr kumimoji="1" lang="ja-JP" altLang="en-US" sz="1100" baseline="0">
              <a:latin typeface="ＭＳ Ｐゴシック"/>
              <a:ea typeface="ＭＳ Ｐゴシック"/>
            </a:rPr>
            <a:t>年度より会計年度任用職員制度が始まり、物件費（賃金）から人件費（報酬）に以降したため、大幅に増加している。</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また、当町においては、以前より会計年度任用職員数が類似団体と比較して多い傾向にあったことから、人件費への移行により、類似団体と同水準になってきている。</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令和</a:t>
          </a:r>
          <a:r>
            <a:rPr kumimoji="1" lang="en-US" altLang="ja-JP" sz="1100" baseline="0">
              <a:latin typeface="ＭＳ Ｐゴシック"/>
              <a:ea typeface="ＭＳ Ｐゴシック"/>
            </a:rPr>
            <a:t>4</a:t>
          </a:r>
          <a:r>
            <a:rPr kumimoji="1" lang="ja-JP" altLang="en-US" sz="1100" baseline="0">
              <a:latin typeface="ＭＳ Ｐゴシック"/>
              <a:ea typeface="ＭＳ Ｐゴシック"/>
            </a:rPr>
            <a:t>年度については、市町村退職手当負担割合の減に伴い、一般職退職手当負担金が減となったため、前年度から</a:t>
          </a:r>
          <a:r>
            <a:rPr kumimoji="1" lang="en-US" altLang="ja-JP" sz="1100" baseline="0">
              <a:latin typeface="ＭＳ Ｐゴシック"/>
              <a:ea typeface="ＭＳ Ｐゴシック"/>
            </a:rPr>
            <a:t>0.2</a:t>
          </a:r>
          <a:r>
            <a:rPr kumimoji="1" lang="ja-JP" altLang="en-US" sz="1100" baseline="0">
              <a:latin typeface="ＭＳ Ｐゴシック"/>
              <a:ea typeface="ＭＳ Ｐゴシック"/>
            </a:rPr>
            <a:t>ポイント減少している。</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しかしながら、原状は職員数が少ない状態にあることから、組織体制の見直しや人材育成など、効率的な稼働が求められている。</a:t>
          </a:r>
          <a:endParaRPr kumimoji="1" lang="en-US" altLang="ja-JP" sz="1100" baseline="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147320</xdr:rowOff>
    </xdr:to>
    <xdr:cxnSp macro="">
      <xdr:nvCxnSpPr>
        <xdr:cNvPr id="59" name="直線コネクタ 58"/>
        <xdr:cNvCxnSpPr/>
      </xdr:nvCxnSpPr>
      <xdr:spPr>
        <a:xfrm flipV="1">
          <a:off x="4826000" y="5613400"/>
          <a:ext cx="0" cy="1563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119380</xdr:rowOff>
    </xdr:from>
    <xdr:ext cx="762000" cy="259080"/>
    <xdr:sp macro="" textlink="">
      <xdr:nvSpPr>
        <xdr:cNvPr id="60" name="人件費最小値テキスト"/>
        <xdr:cNvSpPr txBox="1"/>
      </xdr:nvSpPr>
      <xdr:spPr>
        <a:xfrm>
          <a:off x="4914900" y="714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147320</xdr:rowOff>
    </xdr:from>
    <xdr:to>
      <xdr:col>24</xdr:col>
      <xdr:colOff>114300</xdr:colOff>
      <xdr:row>41</xdr:row>
      <xdr:rowOff>147320</xdr:rowOff>
    </xdr:to>
    <xdr:cxnSp macro="">
      <xdr:nvCxnSpPr>
        <xdr:cNvPr id="61" name="直線コネクタ 60"/>
        <xdr:cNvCxnSpPr/>
      </xdr:nvCxnSpPr>
      <xdr:spPr>
        <a:xfrm>
          <a:off x="4737100" y="717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41910</xdr:rowOff>
    </xdr:from>
    <xdr:ext cx="762000" cy="258445"/>
    <xdr:sp macro="" textlink="">
      <xdr:nvSpPr>
        <xdr:cNvPr id="62" name="人件費最大値テキスト"/>
        <xdr:cNvSpPr txBox="1"/>
      </xdr:nvSpPr>
      <xdr:spPr>
        <a:xfrm>
          <a:off x="4914900" y="5356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xdr:cNvCxnSpPr/>
      </xdr:nvCxnSpPr>
      <xdr:spPr>
        <a:xfrm>
          <a:off x="4737100" y="561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113030</xdr:rowOff>
    </xdr:from>
    <xdr:to>
      <xdr:col>24</xdr:col>
      <xdr:colOff>25400</xdr:colOff>
      <xdr:row>36</xdr:row>
      <xdr:rowOff>122555</xdr:rowOff>
    </xdr:to>
    <xdr:cxnSp macro="">
      <xdr:nvCxnSpPr>
        <xdr:cNvPr id="64" name="直線コネクタ 63"/>
        <xdr:cNvCxnSpPr/>
      </xdr:nvCxnSpPr>
      <xdr:spPr>
        <a:xfrm flipV="1">
          <a:off x="3987800" y="62852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130810</xdr:rowOff>
    </xdr:from>
    <xdr:ext cx="762000" cy="259080"/>
    <xdr:sp macro="" textlink="">
      <xdr:nvSpPr>
        <xdr:cNvPr id="65" name="人件費平均値テキスト"/>
        <xdr:cNvSpPr txBox="1"/>
      </xdr:nvSpPr>
      <xdr:spPr>
        <a:xfrm>
          <a:off x="4914900" y="6303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158750</xdr:rowOff>
    </xdr:from>
    <xdr:to>
      <xdr:col>24</xdr:col>
      <xdr:colOff>76200</xdr:colOff>
      <xdr:row>37</xdr:row>
      <xdr:rowOff>88900</xdr:rowOff>
    </xdr:to>
    <xdr:sp macro="" textlink="">
      <xdr:nvSpPr>
        <xdr:cNvPr id="66" name="フローチャート: 判断 65"/>
        <xdr:cNvSpPr/>
      </xdr:nvSpPr>
      <xdr:spPr>
        <a:xfrm>
          <a:off x="4775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122555</xdr:rowOff>
    </xdr:from>
    <xdr:to>
      <xdr:col>19</xdr:col>
      <xdr:colOff>187325</xdr:colOff>
      <xdr:row>37</xdr:row>
      <xdr:rowOff>65405</xdr:rowOff>
    </xdr:to>
    <xdr:cxnSp macro="">
      <xdr:nvCxnSpPr>
        <xdr:cNvPr id="67" name="直線コネクタ 66"/>
        <xdr:cNvCxnSpPr/>
      </xdr:nvCxnSpPr>
      <xdr:spPr>
        <a:xfrm flipV="1">
          <a:off x="3098800" y="629475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135890</xdr:rowOff>
    </xdr:from>
    <xdr:to>
      <xdr:col>20</xdr:col>
      <xdr:colOff>38100</xdr:colOff>
      <xdr:row>37</xdr:row>
      <xdr:rowOff>66040</xdr:rowOff>
    </xdr:to>
    <xdr:sp macro="" textlink="">
      <xdr:nvSpPr>
        <xdr:cNvPr id="68" name="フローチャート: 判断 67"/>
        <xdr:cNvSpPr/>
      </xdr:nvSpPr>
      <xdr:spPr>
        <a:xfrm>
          <a:off x="3937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50800</xdr:rowOff>
    </xdr:from>
    <xdr:ext cx="735965" cy="259080"/>
    <xdr:sp macro="" textlink="">
      <xdr:nvSpPr>
        <xdr:cNvPr id="69" name="テキスト ボックス 68"/>
        <xdr:cNvSpPr txBox="1"/>
      </xdr:nvSpPr>
      <xdr:spPr>
        <a:xfrm>
          <a:off x="3606800" y="63944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12700</xdr:rowOff>
    </xdr:from>
    <xdr:to>
      <xdr:col>15</xdr:col>
      <xdr:colOff>98425</xdr:colOff>
      <xdr:row>37</xdr:row>
      <xdr:rowOff>65405</xdr:rowOff>
    </xdr:to>
    <xdr:cxnSp macro="">
      <xdr:nvCxnSpPr>
        <xdr:cNvPr id="70" name="直線コネクタ 69"/>
        <xdr:cNvCxnSpPr/>
      </xdr:nvCxnSpPr>
      <xdr:spPr>
        <a:xfrm>
          <a:off x="2209800" y="6184900"/>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xdr:rowOff>
    </xdr:from>
    <xdr:to>
      <xdr:col>15</xdr:col>
      <xdr:colOff>149225</xdr:colOff>
      <xdr:row>37</xdr:row>
      <xdr:rowOff>102235</xdr:rowOff>
    </xdr:to>
    <xdr:sp macro="" textlink="">
      <xdr:nvSpPr>
        <xdr:cNvPr id="71" name="フローチャート: 判断 70"/>
        <xdr:cNvSpPr/>
      </xdr:nvSpPr>
      <xdr:spPr>
        <a:xfrm>
          <a:off x="3048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112395</xdr:rowOff>
    </xdr:from>
    <xdr:ext cx="762000" cy="258445"/>
    <xdr:sp macro="" textlink="">
      <xdr:nvSpPr>
        <xdr:cNvPr id="72" name="テキスト ボックス 71"/>
        <xdr:cNvSpPr txBox="1"/>
      </xdr:nvSpPr>
      <xdr:spPr>
        <a:xfrm>
          <a:off x="2717800" y="6113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12700</xdr:rowOff>
    </xdr:from>
    <xdr:to>
      <xdr:col>11</xdr:col>
      <xdr:colOff>9525</xdr:colOff>
      <xdr:row>36</xdr:row>
      <xdr:rowOff>21590</xdr:rowOff>
    </xdr:to>
    <xdr:cxnSp macro="">
      <xdr:nvCxnSpPr>
        <xdr:cNvPr id="73" name="直線コネクタ 72"/>
        <xdr:cNvCxnSpPr/>
      </xdr:nvCxnSpPr>
      <xdr:spPr>
        <a:xfrm flipV="1">
          <a:off x="1320800" y="6184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xdr:cNvSpPr/>
      </xdr:nvSpPr>
      <xdr:spPr>
        <a:xfrm>
          <a:off x="2159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22860</xdr:rowOff>
    </xdr:from>
    <xdr:ext cx="761365" cy="259080"/>
    <xdr:sp macro="" textlink="">
      <xdr:nvSpPr>
        <xdr:cNvPr id="75" name="テキスト ボックス 74"/>
        <xdr:cNvSpPr txBox="1"/>
      </xdr:nvSpPr>
      <xdr:spPr>
        <a:xfrm>
          <a:off x="182880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107950</xdr:rowOff>
    </xdr:from>
    <xdr:to>
      <xdr:col>6</xdr:col>
      <xdr:colOff>171450</xdr:colOff>
      <xdr:row>37</xdr:row>
      <xdr:rowOff>38100</xdr:rowOff>
    </xdr:to>
    <xdr:sp macro="" textlink="">
      <xdr:nvSpPr>
        <xdr:cNvPr id="76" name="フローチャート: 判断 75"/>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22860</xdr:rowOff>
    </xdr:from>
    <xdr:ext cx="761365" cy="259080"/>
    <xdr:sp macro="" textlink="">
      <xdr:nvSpPr>
        <xdr:cNvPr id="77" name="テキスト ボックス 76"/>
        <xdr:cNvSpPr txBox="1"/>
      </xdr:nvSpPr>
      <xdr:spPr>
        <a:xfrm>
          <a:off x="939800" y="6366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62230</xdr:rowOff>
    </xdr:from>
    <xdr:to>
      <xdr:col>24</xdr:col>
      <xdr:colOff>76200</xdr:colOff>
      <xdr:row>36</xdr:row>
      <xdr:rowOff>163830</xdr:rowOff>
    </xdr:to>
    <xdr:sp macro="" textlink="">
      <xdr:nvSpPr>
        <xdr:cNvPr id="83" name="楕円 82"/>
        <xdr:cNvSpPr/>
      </xdr:nvSpPr>
      <xdr:spPr>
        <a:xfrm>
          <a:off x="47752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78740</xdr:rowOff>
    </xdr:from>
    <xdr:ext cx="762000" cy="259080"/>
    <xdr:sp macro="" textlink="">
      <xdr:nvSpPr>
        <xdr:cNvPr id="84" name="人件費該当値テキスト"/>
        <xdr:cNvSpPr txBox="1"/>
      </xdr:nvSpPr>
      <xdr:spPr>
        <a:xfrm>
          <a:off x="49149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71755</xdr:rowOff>
    </xdr:from>
    <xdr:to>
      <xdr:col>20</xdr:col>
      <xdr:colOff>38100</xdr:colOff>
      <xdr:row>37</xdr:row>
      <xdr:rowOff>1905</xdr:rowOff>
    </xdr:to>
    <xdr:sp macro="" textlink="">
      <xdr:nvSpPr>
        <xdr:cNvPr id="85" name="楕円 84"/>
        <xdr:cNvSpPr/>
      </xdr:nvSpPr>
      <xdr:spPr>
        <a:xfrm>
          <a:off x="3937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12065</xdr:rowOff>
    </xdr:from>
    <xdr:ext cx="735965" cy="259080"/>
    <xdr:sp macro="" textlink="">
      <xdr:nvSpPr>
        <xdr:cNvPr id="86" name="テキスト ボックス 85"/>
        <xdr:cNvSpPr txBox="1"/>
      </xdr:nvSpPr>
      <xdr:spPr>
        <a:xfrm>
          <a:off x="3606800" y="60128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14605</xdr:rowOff>
    </xdr:from>
    <xdr:to>
      <xdr:col>15</xdr:col>
      <xdr:colOff>149225</xdr:colOff>
      <xdr:row>37</xdr:row>
      <xdr:rowOff>116205</xdr:rowOff>
    </xdr:to>
    <xdr:sp macro="" textlink="">
      <xdr:nvSpPr>
        <xdr:cNvPr id="87" name="楕円 86"/>
        <xdr:cNvSpPr/>
      </xdr:nvSpPr>
      <xdr:spPr>
        <a:xfrm>
          <a:off x="30480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100965</xdr:rowOff>
    </xdr:from>
    <xdr:ext cx="762000" cy="258445"/>
    <xdr:sp macro="" textlink="">
      <xdr:nvSpPr>
        <xdr:cNvPr id="88" name="テキスト ボックス 87"/>
        <xdr:cNvSpPr txBox="1"/>
      </xdr:nvSpPr>
      <xdr:spPr>
        <a:xfrm>
          <a:off x="2717800" y="6444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73660</xdr:rowOff>
    </xdr:from>
    <xdr:ext cx="761365" cy="259080"/>
    <xdr:sp macro="" textlink="">
      <xdr:nvSpPr>
        <xdr:cNvPr id="90" name="テキスト ボックス 89"/>
        <xdr:cNvSpPr txBox="1"/>
      </xdr:nvSpPr>
      <xdr:spPr>
        <a:xfrm>
          <a:off x="1828800" y="590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142240</xdr:rowOff>
    </xdr:from>
    <xdr:to>
      <xdr:col>6</xdr:col>
      <xdr:colOff>171450</xdr:colOff>
      <xdr:row>36</xdr:row>
      <xdr:rowOff>72390</xdr:rowOff>
    </xdr:to>
    <xdr:sp macro="" textlink="">
      <xdr:nvSpPr>
        <xdr:cNvPr id="91" name="楕円 90"/>
        <xdr:cNvSpPr/>
      </xdr:nvSpPr>
      <xdr:spPr>
        <a:xfrm>
          <a:off x="1270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82550</xdr:rowOff>
    </xdr:from>
    <xdr:ext cx="761365" cy="259080"/>
    <xdr:sp macro="" textlink="">
      <xdr:nvSpPr>
        <xdr:cNvPr id="92" name="テキスト ボックス 91"/>
        <xdr:cNvSpPr txBox="1"/>
      </xdr:nvSpPr>
      <xdr:spPr>
        <a:xfrm>
          <a:off x="939800" y="5911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令和</a:t>
          </a:r>
          <a:r>
            <a:rPr kumimoji="1" lang="en-US" altLang="ja-JP" sz="1050">
              <a:latin typeface="ＭＳ Ｐゴシック"/>
              <a:ea typeface="ＭＳ Ｐゴシック"/>
            </a:rPr>
            <a:t>2</a:t>
          </a:r>
          <a:r>
            <a:rPr kumimoji="1" lang="ja-JP" altLang="en-US" sz="1050">
              <a:latin typeface="ＭＳ Ｐゴシック"/>
              <a:ea typeface="ＭＳ Ｐゴシック"/>
            </a:rPr>
            <a:t>年度より会計年度任用職員制度が始まり、物件費（賃金）から人件費（報酬）に移行したため、大幅に減少している。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令和</a:t>
          </a:r>
          <a:r>
            <a:rPr kumimoji="1" lang="en-US" altLang="ja-JP" sz="1050">
              <a:latin typeface="ＭＳ Ｐゴシック"/>
              <a:ea typeface="ＭＳ Ｐゴシック"/>
            </a:rPr>
            <a:t>4</a:t>
          </a:r>
          <a:r>
            <a:rPr kumimoji="1" lang="ja-JP" altLang="en-US" sz="1050">
              <a:latin typeface="ＭＳ Ｐゴシック"/>
              <a:ea typeface="ＭＳ Ｐゴシック"/>
            </a:rPr>
            <a:t>年度においては、昨今の物価高騰により光熱水費等が増加したことに加え、経常的な一般財源についても臨時財政対策債の発行限度額が減となったことにより、歳入が減少したため、前年度から</a:t>
          </a:r>
          <a:r>
            <a:rPr kumimoji="1" lang="en-US" altLang="ja-JP" sz="1050">
              <a:latin typeface="ＭＳ Ｐゴシック"/>
              <a:ea typeface="ＭＳ Ｐゴシック"/>
            </a:rPr>
            <a:t>1.0</a:t>
          </a:r>
          <a:r>
            <a:rPr kumimoji="1" lang="ja-JP" altLang="en-US" sz="1050">
              <a:latin typeface="ＭＳ Ｐゴシック"/>
              <a:ea typeface="ＭＳ Ｐゴシック"/>
            </a:rPr>
            <a:t>ポイント増加している。</a:t>
          </a:r>
          <a:endParaRPr kumimoji="1" lang="en-US" altLang="ja-JP" sz="1050">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050">
              <a:latin typeface="ＭＳ Ｐゴシック"/>
              <a:ea typeface="ＭＳ Ｐゴシック"/>
            </a:rPr>
            <a:t>　物価高騰の長期化を見据えると、</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今後も物件費が増加する可能性があることから、経費の節減、事業の転換や廃止、公共施設の長寿命化など、行政サービスを向上させつつ、財政状況の健全化に取り組んでいく必要がある。</a:t>
          </a:r>
        </a:p>
        <a:p>
          <a:endParaRPr kumimoji="1" lang="ja-JP" altLang="en-US" sz="11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08" name="テキスト ボックス 107"/>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0" name="テキスト ボックス 109"/>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4" name="テキスト ボックス 113"/>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6" name="テキスト ボックス 115"/>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xdr:cNvCxnSpPr/>
      </xdr:nvCxnSpPr>
      <xdr:spPr>
        <a:xfrm flipV="1">
          <a:off x="16510000" y="234442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148590</xdr:rowOff>
    </xdr:from>
    <xdr:ext cx="762000" cy="259080"/>
    <xdr:sp macro="" textlink="">
      <xdr:nvSpPr>
        <xdr:cNvPr id="121" name="物件費最小値テキスト"/>
        <xdr:cNvSpPr txBox="1"/>
      </xdr:nvSpPr>
      <xdr:spPr>
        <a:xfrm>
          <a:off x="16598900" y="374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xdr:cNvCxnSpPr/>
      </xdr:nvCxnSpPr>
      <xdr:spPr>
        <a:xfrm>
          <a:off x="16421100" y="3776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30480</xdr:rowOff>
    </xdr:from>
    <xdr:ext cx="762000" cy="258445"/>
    <xdr:sp macro="" textlink="">
      <xdr:nvSpPr>
        <xdr:cNvPr id="123" name="物件費最大値テキスト"/>
        <xdr:cNvSpPr txBox="1"/>
      </xdr:nvSpPr>
      <xdr:spPr>
        <a:xfrm>
          <a:off x="16598900" y="2087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xdr:cNvCxnSpPr/>
      </xdr:nvCxnSpPr>
      <xdr:spPr>
        <a:xfrm>
          <a:off x="16421100" y="234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153670</xdr:rowOff>
    </xdr:to>
    <xdr:cxnSp macro="">
      <xdr:nvCxnSpPr>
        <xdr:cNvPr id="125" name="直線コネクタ 124"/>
        <xdr:cNvCxnSpPr/>
      </xdr:nvCxnSpPr>
      <xdr:spPr>
        <a:xfrm>
          <a:off x="15671800" y="264922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63500</xdr:rowOff>
    </xdr:from>
    <xdr:ext cx="762000" cy="258445"/>
    <xdr:sp macro="" textlink="">
      <xdr:nvSpPr>
        <xdr:cNvPr id="126" name="物件費平均値テキスト"/>
        <xdr:cNvSpPr txBox="1"/>
      </xdr:nvSpPr>
      <xdr:spPr>
        <a:xfrm>
          <a:off x="16598900" y="2806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92710</xdr:rowOff>
    </xdr:to>
    <xdr:cxnSp macro="">
      <xdr:nvCxnSpPr>
        <xdr:cNvPr id="128" name="直線コネクタ 127"/>
        <xdr:cNvCxnSpPr/>
      </xdr:nvCxnSpPr>
      <xdr:spPr>
        <a:xfrm flipV="1">
          <a:off x="14782800" y="2649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109220</xdr:rowOff>
    </xdr:from>
    <xdr:ext cx="736600" cy="258445"/>
    <xdr:sp macro="" textlink="">
      <xdr:nvSpPr>
        <xdr:cNvPr id="130" name="テキスト ボックス 129"/>
        <xdr:cNvSpPr txBox="1"/>
      </xdr:nvSpPr>
      <xdr:spPr>
        <a:xfrm>
          <a:off x="15290800" y="2852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92710</xdr:rowOff>
    </xdr:from>
    <xdr:to>
      <xdr:col>73</xdr:col>
      <xdr:colOff>180975</xdr:colOff>
      <xdr:row>17</xdr:row>
      <xdr:rowOff>107950</xdr:rowOff>
    </xdr:to>
    <xdr:cxnSp macro="">
      <xdr:nvCxnSpPr>
        <xdr:cNvPr id="131" name="直線コネクタ 130"/>
        <xdr:cNvCxnSpPr/>
      </xdr:nvCxnSpPr>
      <xdr:spPr>
        <a:xfrm flipV="1">
          <a:off x="13893800" y="266446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109220</xdr:rowOff>
    </xdr:from>
    <xdr:ext cx="762000" cy="258445"/>
    <xdr:sp macro="" textlink="">
      <xdr:nvSpPr>
        <xdr:cNvPr id="133" name="テキスト ボックス 132"/>
        <xdr:cNvSpPr txBox="1"/>
      </xdr:nvSpPr>
      <xdr:spPr>
        <a:xfrm>
          <a:off x="14401800" y="2852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92710</xdr:rowOff>
    </xdr:from>
    <xdr:to>
      <xdr:col>69</xdr:col>
      <xdr:colOff>92075</xdr:colOff>
      <xdr:row>17</xdr:row>
      <xdr:rowOff>107950</xdr:rowOff>
    </xdr:to>
    <xdr:cxnSp macro="">
      <xdr:nvCxnSpPr>
        <xdr:cNvPr id="134" name="直線コネクタ 133"/>
        <xdr:cNvCxnSpPr/>
      </xdr:nvCxnSpPr>
      <xdr:spPr>
        <a:xfrm>
          <a:off x="13004800" y="30073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5" name="フローチャート: 判断 134"/>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61365" cy="259080"/>
    <xdr:sp macro="" textlink="">
      <xdr:nvSpPr>
        <xdr:cNvPr id="136" name="テキスト ボックス 135"/>
        <xdr:cNvSpPr txBox="1"/>
      </xdr:nvSpPr>
      <xdr:spPr>
        <a:xfrm>
          <a:off x="13512800" y="270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7" name="フローチャート: 判断 136"/>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107950</xdr:rowOff>
    </xdr:from>
    <xdr:ext cx="762000" cy="259080"/>
    <xdr:sp macro="" textlink="">
      <xdr:nvSpPr>
        <xdr:cNvPr id="138" name="テキスト ボックス 137"/>
        <xdr:cNvSpPr txBox="1"/>
      </xdr:nvSpPr>
      <xdr:spPr>
        <a:xfrm>
          <a:off x="12623800" y="267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4" name="楕円 143"/>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119380</xdr:rowOff>
    </xdr:from>
    <xdr:ext cx="762000" cy="259080"/>
    <xdr:sp macro="" textlink="">
      <xdr:nvSpPr>
        <xdr:cNvPr id="145" name="物件費該当値テキスト"/>
        <xdr:cNvSpPr txBox="1"/>
      </xdr:nvSpPr>
      <xdr:spPr>
        <a:xfrm>
          <a:off x="165989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6" name="楕円 145"/>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138430</xdr:rowOff>
    </xdr:from>
    <xdr:ext cx="736600" cy="259080"/>
    <xdr:sp macro="" textlink="">
      <xdr:nvSpPr>
        <xdr:cNvPr id="147" name="テキスト ボックス 146"/>
        <xdr:cNvSpPr txBox="1"/>
      </xdr:nvSpPr>
      <xdr:spPr>
        <a:xfrm>
          <a:off x="15290800" y="2367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153670</xdr:rowOff>
    </xdr:from>
    <xdr:ext cx="762000" cy="259080"/>
    <xdr:sp macro="" textlink="">
      <xdr:nvSpPr>
        <xdr:cNvPr id="149" name="テキスト ボックス 148"/>
        <xdr:cNvSpPr txBox="1"/>
      </xdr:nvSpPr>
      <xdr:spPr>
        <a:xfrm>
          <a:off x="14401800" y="238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143510</xdr:rowOff>
    </xdr:from>
    <xdr:ext cx="761365" cy="258445"/>
    <xdr:sp macro="" textlink="">
      <xdr:nvSpPr>
        <xdr:cNvPr id="151" name="テキスト ボックス 150"/>
        <xdr:cNvSpPr txBox="1"/>
      </xdr:nvSpPr>
      <xdr:spPr>
        <a:xfrm>
          <a:off x="13512800" y="3058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2" name="楕円 151"/>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128270</xdr:rowOff>
    </xdr:from>
    <xdr:ext cx="762000" cy="259080"/>
    <xdr:sp macro="" textlink="">
      <xdr:nvSpPr>
        <xdr:cNvPr id="153" name="テキスト ボックス 152"/>
        <xdr:cNvSpPr txBox="1"/>
      </xdr:nvSpPr>
      <xdr:spPr>
        <a:xfrm>
          <a:off x="12623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小中高生医療助成、子育て応援金、障害者自立支援給付費などの事業を継続して実施しているが、類似団体より低い水準になっている。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扶助費の性質上、今後減少していくことは見込めないため、扶助費を伴う既存事業の拡充や新規事業は慎重に検討し、現代の課題解決に必要とされる事業を実施していく必要がある。</a:t>
          </a:r>
        </a:p>
      </xdr:txBody>
    </xdr:sp>
    <xdr:clientData/>
  </xdr:twoCellAnchor>
  <xdr:oneCellAnchor>
    <xdr:from>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xdr:cNvCxnSpPr/>
      </xdr:nvCxnSpPr>
      <xdr:spPr>
        <a:xfrm flipV="1">
          <a:off x="4826000" y="93091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118110</xdr:rowOff>
    </xdr:from>
    <xdr:ext cx="762000" cy="259080"/>
    <xdr:sp macro="" textlink="">
      <xdr:nvSpPr>
        <xdr:cNvPr id="181"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137160</xdr:rowOff>
    </xdr:from>
    <xdr:ext cx="762000" cy="259080"/>
    <xdr:sp macro="" textlink="">
      <xdr:nvSpPr>
        <xdr:cNvPr id="183"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12700</xdr:rowOff>
    </xdr:to>
    <xdr:cxnSp macro="">
      <xdr:nvCxnSpPr>
        <xdr:cNvPr id="185" name="直線コネクタ 184"/>
        <xdr:cNvCxnSpPr/>
      </xdr:nvCxnSpPr>
      <xdr:spPr>
        <a:xfrm>
          <a:off x="3987800" y="94234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124460</xdr:rowOff>
    </xdr:from>
    <xdr:ext cx="762000" cy="259080"/>
    <xdr:sp macro="" textlink="">
      <xdr:nvSpPr>
        <xdr:cNvPr id="186" name="扶助費平均値テキスト"/>
        <xdr:cNvSpPr txBox="1"/>
      </xdr:nvSpPr>
      <xdr:spPr>
        <a:xfrm>
          <a:off x="4914900" y="972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31750</xdr:rowOff>
    </xdr:to>
    <xdr:cxnSp macro="">
      <xdr:nvCxnSpPr>
        <xdr:cNvPr id="188" name="直線コネクタ 187"/>
        <xdr:cNvCxnSpPr/>
      </xdr:nvCxnSpPr>
      <xdr:spPr>
        <a:xfrm flipV="1">
          <a:off x="3098800" y="9423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67310</xdr:rowOff>
    </xdr:from>
    <xdr:ext cx="735965" cy="259080"/>
    <xdr:sp macro="" textlink="">
      <xdr:nvSpPr>
        <xdr:cNvPr id="190" name="テキスト ボックス 189"/>
        <xdr:cNvSpPr txBox="1"/>
      </xdr:nvSpPr>
      <xdr:spPr>
        <a:xfrm>
          <a:off x="3606800" y="9839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31750</xdr:rowOff>
    </xdr:from>
    <xdr:to>
      <xdr:col>15</xdr:col>
      <xdr:colOff>98425</xdr:colOff>
      <xdr:row>55</xdr:row>
      <xdr:rowOff>31750</xdr:rowOff>
    </xdr:to>
    <xdr:cxnSp macro="">
      <xdr:nvCxnSpPr>
        <xdr:cNvPr id="191" name="直線コネクタ 190"/>
        <xdr:cNvCxnSpPr/>
      </xdr:nvCxnSpPr>
      <xdr:spPr>
        <a:xfrm>
          <a:off x="2209800" y="9461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2" name="フローチャート: 判断 191"/>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124460</xdr:rowOff>
    </xdr:from>
    <xdr:ext cx="762000" cy="259080"/>
    <xdr:sp macro="" textlink="">
      <xdr:nvSpPr>
        <xdr:cNvPr id="193" name="テキスト ボックス 192"/>
        <xdr:cNvSpPr txBox="1"/>
      </xdr:nvSpPr>
      <xdr:spPr>
        <a:xfrm>
          <a:off x="2717800" y="989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31750</xdr:rowOff>
    </xdr:from>
    <xdr:to>
      <xdr:col>11</xdr:col>
      <xdr:colOff>9525</xdr:colOff>
      <xdr:row>55</xdr:row>
      <xdr:rowOff>69850</xdr:rowOff>
    </xdr:to>
    <xdr:cxnSp macro="">
      <xdr:nvCxnSpPr>
        <xdr:cNvPr id="194" name="直線コネクタ 193"/>
        <xdr:cNvCxnSpPr/>
      </xdr:nvCxnSpPr>
      <xdr:spPr>
        <a:xfrm flipV="1">
          <a:off x="1320800" y="9461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5" name="フローチャート: 判断 194"/>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29210</xdr:rowOff>
    </xdr:from>
    <xdr:ext cx="761365" cy="258445"/>
    <xdr:sp macro="" textlink="">
      <xdr:nvSpPr>
        <xdr:cNvPr id="196" name="テキスト ボックス 195"/>
        <xdr:cNvSpPr txBox="1"/>
      </xdr:nvSpPr>
      <xdr:spPr>
        <a:xfrm>
          <a:off x="1828800" y="99733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7" name="フローチャート: 判断 196"/>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10160</xdr:rowOff>
    </xdr:from>
    <xdr:ext cx="761365" cy="259080"/>
    <xdr:sp macro="" textlink="">
      <xdr:nvSpPr>
        <xdr:cNvPr id="198" name="テキスト ボックス 197"/>
        <xdr:cNvSpPr txBox="1"/>
      </xdr:nvSpPr>
      <xdr:spPr>
        <a:xfrm>
          <a:off x="939800" y="9954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149860</xdr:rowOff>
    </xdr:from>
    <xdr:ext cx="762000" cy="259080"/>
    <xdr:sp macro="" textlink="">
      <xdr:nvSpPr>
        <xdr:cNvPr id="205" name="扶助費該当値テキスト"/>
        <xdr:cNvSpPr txBox="1"/>
      </xdr:nvSpPr>
      <xdr:spPr>
        <a:xfrm>
          <a:off x="491490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6" name="楕円 205"/>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54610</xdr:rowOff>
    </xdr:from>
    <xdr:ext cx="735965" cy="258445"/>
    <xdr:sp macro="" textlink="">
      <xdr:nvSpPr>
        <xdr:cNvPr id="207" name="テキスト ボックス 206"/>
        <xdr:cNvSpPr txBox="1"/>
      </xdr:nvSpPr>
      <xdr:spPr>
        <a:xfrm>
          <a:off x="3606800" y="91414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8" name="楕円 207"/>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92710</xdr:rowOff>
    </xdr:from>
    <xdr:ext cx="762000" cy="259080"/>
    <xdr:sp macro="" textlink="">
      <xdr:nvSpPr>
        <xdr:cNvPr id="209" name="テキスト ボックス 208"/>
        <xdr:cNvSpPr txBox="1"/>
      </xdr:nvSpPr>
      <xdr:spPr>
        <a:xfrm>
          <a:off x="2717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0" name="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92710</xdr:rowOff>
    </xdr:from>
    <xdr:ext cx="761365" cy="259080"/>
    <xdr:sp macro="" textlink="">
      <xdr:nvSpPr>
        <xdr:cNvPr id="211" name="テキスト ボックス 210"/>
        <xdr:cNvSpPr txBox="1"/>
      </xdr:nvSpPr>
      <xdr:spPr>
        <a:xfrm>
          <a:off x="1828800" y="917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130810</xdr:rowOff>
    </xdr:from>
    <xdr:ext cx="761365" cy="259080"/>
    <xdr:sp macro="" textlink="">
      <xdr:nvSpPr>
        <xdr:cNvPr id="213" name="テキスト ボックス 212"/>
        <xdr:cNvSpPr txBox="1"/>
      </xdr:nvSpPr>
      <xdr:spPr>
        <a:xfrm>
          <a:off x="939800"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特別会計における地方債の元金償還が開始になったことなどにより繰出金が増となり、前年度から</a:t>
          </a:r>
          <a:r>
            <a:rPr kumimoji="1" lang="en-US" altLang="ja-JP" sz="1100">
              <a:latin typeface="ＭＳ Ｐゴシック"/>
              <a:ea typeface="ＭＳ Ｐゴシック"/>
            </a:rPr>
            <a:t>0.5</a:t>
          </a:r>
          <a:r>
            <a:rPr kumimoji="1" lang="ja-JP" altLang="en-US" sz="1100">
              <a:latin typeface="ＭＳ Ｐゴシック"/>
              <a:ea typeface="ＭＳ Ｐゴシック"/>
            </a:rPr>
            <a:t>ポイント増加しているが、依然、類似団体と比較して低い水準となっている。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とくに簡易水道と浄化槽にかかる特別会計については、投資的経費に大きく左右される部分もあるが、維持管理費も増加傾向にあることから、使用料金の見直しが課題となってきている。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ほか維持補修費については、公共施設等における軽微な修繕を行っているが、例年、大きな変動はない。</a:t>
          </a:r>
        </a:p>
      </xdr:txBody>
    </xdr:sp>
    <xdr:clientData/>
  </xdr:twoCellAnchor>
  <xdr:oneCellAnchor>
    <xdr:from>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39" name="テキスト ボックス 238"/>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xdr:cNvCxnSpPr/>
      </xdr:nvCxnSpPr>
      <xdr:spPr>
        <a:xfrm flipV="1">
          <a:off x="16510000" y="89890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22860</xdr:rowOff>
    </xdr:from>
    <xdr:ext cx="762000" cy="259080"/>
    <xdr:sp macro="" textlink="">
      <xdr:nvSpPr>
        <xdr:cNvPr id="242" name="その他最小値テキスト"/>
        <xdr:cNvSpPr txBox="1"/>
      </xdr:nvSpPr>
      <xdr:spPr>
        <a:xfrm>
          <a:off x="165989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xdr:cNvCxnSpPr/>
      </xdr:nvCxnSpPr>
      <xdr:spPr>
        <a:xfrm>
          <a:off x="16421100" y="1033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160020</xdr:rowOff>
    </xdr:from>
    <xdr:ext cx="762000" cy="259080"/>
    <xdr:sp macro="" textlink="">
      <xdr:nvSpPr>
        <xdr:cNvPr id="244" name="その他最大値テキスト"/>
        <xdr:cNvSpPr txBox="1"/>
      </xdr:nvSpPr>
      <xdr:spPr>
        <a:xfrm>
          <a:off x="16598900" y="873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xdr:cNvCxnSpPr/>
      </xdr:nvCxnSpPr>
      <xdr:spPr>
        <a:xfrm>
          <a:off x="16421100" y="898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96520</xdr:rowOff>
    </xdr:from>
    <xdr:to>
      <xdr:col>82</xdr:col>
      <xdr:colOff>107950</xdr:colOff>
      <xdr:row>54</xdr:row>
      <xdr:rowOff>134620</xdr:rowOff>
    </xdr:to>
    <xdr:cxnSp macro="">
      <xdr:nvCxnSpPr>
        <xdr:cNvPr id="246" name="直線コネクタ 245"/>
        <xdr:cNvCxnSpPr/>
      </xdr:nvCxnSpPr>
      <xdr:spPr>
        <a:xfrm>
          <a:off x="15671800" y="93548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25400</xdr:rowOff>
    </xdr:from>
    <xdr:ext cx="762000" cy="259080"/>
    <xdr:sp macro="" textlink="">
      <xdr:nvSpPr>
        <xdr:cNvPr id="247"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54</xdr:row>
      <xdr:rowOff>119380</xdr:rowOff>
    </xdr:to>
    <xdr:cxnSp macro="">
      <xdr:nvCxnSpPr>
        <xdr:cNvPr id="249" name="直線コネクタ 248"/>
        <xdr:cNvCxnSpPr/>
      </xdr:nvCxnSpPr>
      <xdr:spPr>
        <a:xfrm flipV="1">
          <a:off x="14782800" y="93548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116840</xdr:rowOff>
    </xdr:from>
    <xdr:ext cx="736600" cy="259080"/>
    <xdr:sp macro="" textlink="">
      <xdr:nvSpPr>
        <xdr:cNvPr id="251" name="テキスト ボックス 250"/>
        <xdr:cNvSpPr txBox="1"/>
      </xdr:nvSpPr>
      <xdr:spPr>
        <a:xfrm>
          <a:off x="15290800" y="9718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119380</xdr:rowOff>
    </xdr:from>
    <xdr:to>
      <xdr:col>73</xdr:col>
      <xdr:colOff>180975</xdr:colOff>
      <xdr:row>54</xdr:row>
      <xdr:rowOff>157480</xdr:rowOff>
    </xdr:to>
    <xdr:cxnSp macro="">
      <xdr:nvCxnSpPr>
        <xdr:cNvPr id="252" name="直線コネクタ 251"/>
        <xdr:cNvCxnSpPr/>
      </xdr:nvCxnSpPr>
      <xdr:spPr>
        <a:xfrm flipV="1">
          <a:off x="13893800" y="93776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3" name="フローチャート: 判断 252"/>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63500</xdr:rowOff>
    </xdr:from>
    <xdr:ext cx="762000" cy="258445"/>
    <xdr:sp macro="" textlink="">
      <xdr:nvSpPr>
        <xdr:cNvPr id="254" name="テキスト ボックス 253"/>
        <xdr:cNvSpPr txBox="1"/>
      </xdr:nvSpPr>
      <xdr:spPr>
        <a:xfrm>
          <a:off x="14401800" y="9664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157480</xdr:rowOff>
    </xdr:from>
    <xdr:to>
      <xdr:col>69</xdr:col>
      <xdr:colOff>92075</xdr:colOff>
      <xdr:row>55</xdr:row>
      <xdr:rowOff>16510</xdr:rowOff>
    </xdr:to>
    <xdr:cxnSp macro="">
      <xdr:nvCxnSpPr>
        <xdr:cNvPr id="255" name="直線コネクタ 254"/>
        <xdr:cNvCxnSpPr/>
      </xdr:nvCxnSpPr>
      <xdr:spPr>
        <a:xfrm flipV="1">
          <a:off x="13004800" y="94157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6" name="フローチャート: 判断 255"/>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71120</xdr:rowOff>
    </xdr:from>
    <xdr:ext cx="761365" cy="259080"/>
    <xdr:sp macro="" textlink="">
      <xdr:nvSpPr>
        <xdr:cNvPr id="257" name="テキスト ボックス 256"/>
        <xdr:cNvSpPr txBox="1"/>
      </xdr:nvSpPr>
      <xdr:spPr>
        <a:xfrm>
          <a:off x="13512800" y="9672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8" name="フローチャート: 判断 257"/>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78740</xdr:rowOff>
    </xdr:from>
    <xdr:ext cx="762000" cy="259080"/>
    <xdr:sp macro="" textlink="">
      <xdr:nvSpPr>
        <xdr:cNvPr id="259" name="テキスト ボックス 258"/>
        <xdr:cNvSpPr txBox="1"/>
      </xdr:nvSpPr>
      <xdr:spPr>
        <a:xfrm>
          <a:off x="12623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1" name="テキスト ボックス 260"/>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2" name="テキスト ボックス 261"/>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4" name="テキスト ボックス 263"/>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65" name="楕円 264"/>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100330</xdr:rowOff>
    </xdr:from>
    <xdr:ext cx="762000" cy="258445"/>
    <xdr:sp macro="" textlink="">
      <xdr:nvSpPr>
        <xdr:cNvPr id="266" name="その他該当値テキスト"/>
        <xdr:cNvSpPr txBox="1"/>
      </xdr:nvSpPr>
      <xdr:spPr>
        <a:xfrm>
          <a:off x="16598900" y="9187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45720</xdr:rowOff>
    </xdr:from>
    <xdr:to>
      <xdr:col>78</xdr:col>
      <xdr:colOff>120650</xdr:colOff>
      <xdr:row>54</xdr:row>
      <xdr:rowOff>147320</xdr:rowOff>
    </xdr:to>
    <xdr:sp macro="" textlink="">
      <xdr:nvSpPr>
        <xdr:cNvPr id="267" name="楕円 266"/>
        <xdr:cNvSpPr/>
      </xdr:nvSpPr>
      <xdr:spPr>
        <a:xfrm>
          <a:off x="15621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157480</xdr:rowOff>
    </xdr:from>
    <xdr:ext cx="736600" cy="258445"/>
    <xdr:sp macro="" textlink="">
      <xdr:nvSpPr>
        <xdr:cNvPr id="268" name="テキスト ボックス 267"/>
        <xdr:cNvSpPr txBox="1"/>
      </xdr:nvSpPr>
      <xdr:spPr>
        <a:xfrm>
          <a:off x="15290800" y="9072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69" name="楕円 268"/>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8890</xdr:rowOff>
    </xdr:from>
    <xdr:ext cx="762000" cy="258445"/>
    <xdr:sp macro="" textlink="">
      <xdr:nvSpPr>
        <xdr:cNvPr id="270" name="テキスト ボックス 269"/>
        <xdr:cNvSpPr txBox="1"/>
      </xdr:nvSpPr>
      <xdr:spPr>
        <a:xfrm>
          <a:off x="14401800" y="9095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106680</xdr:rowOff>
    </xdr:from>
    <xdr:to>
      <xdr:col>69</xdr:col>
      <xdr:colOff>142875</xdr:colOff>
      <xdr:row>55</xdr:row>
      <xdr:rowOff>36830</xdr:rowOff>
    </xdr:to>
    <xdr:sp macro="" textlink="">
      <xdr:nvSpPr>
        <xdr:cNvPr id="271" name="楕円 270"/>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46990</xdr:rowOff>
    </xdr:from>
    <xdr:ext cx="761365" cy="259080"/>
    <xdr:sp macro="" textlink="">
      <xdr:nvSpPr>
        <xdr:cNvPr id="272" name="テキスト ボックス 271"/>
        <xdr:cNvSpPr txBox="1"/>
      </xdr:nvSpPr>
      <xdr:spPr>
        <a:xfrm>
          <a:off x="13512800" y="9133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3" name="楕円 272"/>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77470</xdr:rowOff>
    </xdr:from>
    <xdr:ext cx="762000" cy="258445"/>
    <xdr:sp macro="" textlink="">
      <xdr:nvSpPr>
        <xdr:cNvPr id="274" name="テキスト ボックス 273"/>
        <xdr:cNvSpPr txBox="1"/>
      </xdr:nvSpPr>
      <xdr:spPr>
        <a:xfrm>
          <a:off x="12623800" y="9164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a:t>
          </a:r>
          <a:r>
            <a:rPr kumimoji="1" lang="en-US" altLang="ja-JP" sz="1100">
              <a:latin typeface="ＭＳ Ｐゴシック"/>
              <a:ea typeface="ＭＳ Ｐゴシック"/>
            </a:rPr>
            <a:t>4</a:t>
          </a:r>
          <a:r>
            <a:rPr kumimoji="1" lang="ja-JP" altLang="en-US" sz="1100">
              <a:latin typeface="ＭＳ Ｐゴシック"/>
              <a:ea typeface="ＭＳ Ｐゴシック"/>
            </a:rPr>
            <a:t>年度においては、通所介護の利用者数が減となったことにより、通所介護事業所への負担金が増額したが、固形燃料施設整備の完了による高幡東部清掃組合への負担金が減額したため、前年度から比率は大きく変動していない。</a:t>
          </a:r>
          <a:endParaRPr kumimoji="1" lang="en-US" altLang="ja-JP" sz="1100">
            <a:latin typeface="ＭＳ Ｐゴシック"/>
            <a:ea typeface="ＭＳ Ｐゴシック"/>
          </a:endParaRPr>
        </a:p>
        <a:p>
          <a:r>
            <a:rPr kumimoji="1" lang="ja-JP" altLang="en-US" sz="1100">
              <a:latin typeface="ＭＳ Ｐゴシック"/>
              <a:ea typeface="ＭＳ Ｐゴシック"/>
            </a:rPr>
            <a:t>　現状は類似団体より低い水準となっているが、老人ホームの利用者数が減少傾向にあり、組合独自での運営維持が困難になりつつあることから、老人ホームの今後の在り方が検討課題となっている。</a:t>
          </a:r>
          <a:endParaRPr kumimoji="1" lang="en-US" altLang="ja-JP" sz="11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6" name="テキスト ボックス 285"/>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8" name="テキスト ボックス 287"/>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0" name="テキスト ボックス 289"/>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2" name="テキスト ボックス 291"/>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4" name="テキスト ボックス 293"/>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6" name="テキスト ボックス 295"/>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26670</xdr:rowOff>
    </xdr:from>
    <xdr:to>
      <xdr:col>82</xdr:col>
      <xdr:colOff>107950</xdr:colOff>
      <xdr:row>40</xdr:row>
      <xdr:rowOff>17780</xdr:rowOff>
    </xdr:to>
    <xdr:cxnSp macro="">
      <xdr:nvCxnSpPr>
        <xdr:cNvPr id="299" name="直線コネクタ 298"/>
        <xdr:cNvCxnSpPr/>
      </xdr:nvCxnSpPr>
      <xdr:spPr>
        <a:xfrm flipV="1">
          <a:off x="16510000" y="5855970"/>
          <a:ext cx="0" cy="1019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160655</xdr:rowOff>
    </xdr:from>
    <xdr:ext cx="762000" cy="259080"/>
    <xdr:sp macro="" textlink="">
      <xdr:nvSpPr>
        <xdr:cNvPr id="300" name="補助費等最小値テキスト"/>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17780</xdr:rowOff>
    </xdr:from>
    <xdr:to>
      <xdr:col>82</xdr:col>
      <xdr:colOff>196850</xdr:colOff>
      <xdr:row>40</xdr:row>
      <xdr:rowOff>17780</xdr:rowOff>
    </xdr:to>
    <xdr:cxnSp macro="">
      <xdr:nvCxnSpPr>
        <xdr:cNvPr id="301" name="直線コネクタ 300"/>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113030</xdr:rowOff>
    </xdr:from>
    <xdr:ext cx="762000" cy="259080"/>
    <xdr:sp macro="" textlink="">
      <xdr:nvSpPr>
        <xdr:cNvPr id="302"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26670</xdr:rowOff>
    </xdr:from>
    <xdr:to>
      <xdr:col>82</xdr:col>
      <xdr:colOff>196850</xdr:colOff>
      <xdr:row>34</xdr:row>
      <xdr:rowOff>26670</xdr:rowOff>
    </xdr:to>
    <xdr:cxnSp macro="">
      <xdr:nvCxnSpPr>
        <xdr:cNvPr id="303" name="直線コネクタ 302"/>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35</xdr:row>
      <xdr:rowOff>166370</xdr:rowOff>
    </xdr:to>
    <xdr:cxnSp macro="">
      <xdr:nvCxnSpPr>
        <xdr:cNvPr id="304" name="直線コネクタ 303"/>
        <xdr:cNvCxnSpPr/>
      </xdr:nvCxnSpPr>
      <xdr:spPr>
        <a:xfrm>
          <a:off x="15671800" y="61620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162560</xdr:rowOff>
    </xdr:from>
    <xdr:ext cx="762000" cy="259080"/>
    <xdr:sp macro="" textlink="">
      <xdr:nvSpPr>
        <xdr:cNvPr id="305" name="補助費等平均値テキスト"/>
        <xdr:cNvSpPr txBox="1"/>
      </xdr:nvSpPr>
      <xdr:spPr>
        <a:xfrm>
          <a:off x="16598900" y="6334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44450</xdr:rowOff>
    </xdr:to>
    <xdr:cxnSp macro="">
      <xdr:nvCxnSpPr>
        <xdr:cNvPr id="307" name="直線コネクタ 306"/>
        <xdr:cNvCxnSpPr/>
      </xdr:nvCxnSpPr>
      <xdr:spPr>
        <a:xfrm flipV="1">
          <a:off x="14782800" y="61620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149225</xdr:rowOff>
    </xdr:from>
    <xdr:to>
      <xdr:col>78</xdr:col>
      <xdr:colOff>120650</xdr:colOff>
      <xdr:row>37</xdr:row>
      <xdr:rowOff>79375</xdr:rowOff>
    </xdr:to>
    <xdr:sp macro="" textlink="">
      <xdr:nvSpPr>
        <xdr:cNvPr id="308" name="フローチャート: 判断 307"/>
        <xdr:cNvSpPr/>
      </xdr:nvSpPr>
      <xdr:spPr>
        <a:xfrm>
          <a:off x="15621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64135</xdr:rowOff>
    </xdr:from>
    <xdr:ext cx="736600" cy="258445"/>
    <xdr:sp macro="" textlink="">
      <xdr:nvSpPr>
        <xdr:cNvPr id="309" name="テキスト ボックス 308"/>
        <xdr:cNvSpPr txBox="1"/>
      </xdr:nvSpPr>
      <xdr:spPr>
        <a:xfrm>
          <a:off x="15290800" y="6407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44450</xdr:rowOff>
    </xdr:from>
    <xdr:to>
      <xdr:col>73</xdr:col>
      <xdr:colOff>180975</xdr:colOff>
      <xdr:row>36</xdr:row>
      <xdr:rowOff>99695</xdr:rowOff>
    </xdr:to>
    <xdr:cxnSp macro="">
      <xdr:nvCxnSpPr>
        <xdr:cNvPr id="310" name="直線コネクタ 309"/>
        <xdr:cNvCxnSpPr/>
      </xdr:nvCxnSpPr>
      <xdr:spPr>
        <a:xfrm flipV="1">
          <a:off x="13893800" y="621665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10160</xdr:rowOff>
    </xdr:from>
    <xdr:to>
      <xdr:col>74</xdr:col>
      <xdr:colOff>31750</xdr:colOff>
      <xdr:row>37</xdr:row>
      <xdr:rowOff>111760</xdr:rowOff>
    </xdr:to>
    <xdr:sp macro="" textlink="">
      <xdr:nvSpPr>
        <xdr:cNvPr id="311" name="フローチャート: 判断 310"/>
        <xdr:cNvSpPr/>
      </xdr:nvSpPr>
      <xdr:spPr>
        <a:xfrm>
          <a:off x="14732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96520</xdr:rowOff>
    </xdr:from>
    <xdr:ext cx="762000" cy="259080"/>
    <xdr:sp macro="" textlink="">
      <xdr:nvSpPr>
        <xdr:cNvPr id="312" name="テキスト ボックス 311"/>
        <xdr:cNvSpPr txBox="1"/>
      </xdr:nvSpPr>
      <xdr:spPr>
        <a:xfrm>
          <a:off x="1440180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81280</xdr:rowOff>
    </xdr:from>
    <xdr:to>
      <xdr:col>69</xdr:col>
      <xdr:colOff>92075</xdr:colOff>
      <xdr:row>36</xdr:row>
      <xdr:rowOff>99695</xdr:rowOff>
    </xdr:to>
    <xdr:cxnSp macro="">
      <xdr:nvCxnSpPr>
        <xdr:cNvPr id="313" name="直線コネクタ 312"/>
        <xdr:cNvCxnSpPr/>
      </xdr:nvCxnSpPr>
      <xdr:spPr>
        <a:xfrm>
          <a:off x="13004800" y="62534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14" name="フローチャート: 判断 313"/>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61365" cy="258445"/>
    <xdr:sp macro="" textlink="">
      <xdr:nvSpPr>
        <xdr:cNvPr id="315" name="テキスト ボックス 314"/>
        <xdr:cNvSpPr txBox="1"/>
      </xdr:nvSpPr>
      <xdr:spPr>
        <a:xfrm>
          <a:off x="13512800" y="642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153670</xdr:rowOff>
    </xdr:from>
    <xdr:to>
      <xdr:col>65</xdr:col>
      <xdr:colOff>53975</xdr:colOff>
      <xdr:row>37</xdr:row>
      <xdr:rowOff>83820</xdr:rowOff>
    </xdr:to>
    <xdr:sp macro="" textlink="">
      <xdr:nvSpPr>
        <xdr:cNvPr id="316" name="フローチャート: 判断 315"/>
        <xdr:cNvSpPr/>
      </xdr:nvSpPr>
      <xdr:spPr>
        <a:xfrm>
          <a:off x="12954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68580</xdr:rowOff>
    </xdr:from>
    <xdr:ext cx="762000" cy="259080"/>
    <xdr:sp macro="" textlink="">
      <xdr:nvSpPr>
        <xdr:cNvPr id="317" name="テキスト ボックス 316"/>
        <xdr:cNvSpPr txBox="1"/>
      </xdr:nvSpPr>
      <xdr:spPr>
        <a:xfrm>
          <a:off x="12623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9" name="テキスト ボックス 31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0" name="テキスト ボックス 31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2" name="テキスト ボックス 32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114935</xdr:rowOff>
    </xdr:from>
    <xdr:to>
      <xdr:col>82</xdr:col>
      <xdr:colOff>158750</xdr:colOff>
      <xdr:row>36</xdr:row>
      <xdr:rowOff>45085</xdr:rowOff>
    </xdr:to>
    <xdr:sp macro="" textlink="">
      <xdr:nvSpPr>
        <xdr:cNvPr id="323" name="楕円 322"/>
        <xdr:cNvSpPr/>
      </xdr:nvSpPr>
      <xdr:spPr>
        <a:xfrm>
          <a:off x="164592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132080</xdr:rowOff>
    </xdr:from>
    <xdr:ext cx="762000" cy="258445"/>
    <xdr:sp macro="" textlink="">
      <xdr:nvSpPr>
        <xdr:cNvPr id="324" name="補助費等該当値テキスト"/>
        <xdr:cNvSpPr txBox="1"/>
      </xdr:nvSpPr>
      <xdr:spPr>
        <a:xfrm>
          <a:off x="16598900" y="5961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5" name="楕円 324"/>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50800</xdr:rowOff>
    </xdr:from>
    <xdr:ext cx="736600" cy="259080"/>
    <xdr:sp macro="" textlink="">
      <xdr:nvSpPr>
        <xdr:cNvPr id="326" name="テキスト ボックス 325"/>
        <xdr:cNvSpPr txBox="1"/>
      </xdr:nvSpPr>
      <xdr:spPr>
        <a:xfrm>
          <a:off x="15290800" y="5880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165100</xdr:rowOff>
    </xdr:from>
    <xdr:to>
      <xdr:col>74</xdr:col>
      <xdr:colOff>31750</xdr:colOff>
      <xdr:row>36</xdr:row>
      <xdr:rowOff>95250</xdr:rowOff>
    </xdr:to>
    <xdr:sp macro="" textlink="">
      <xdr:nvSpPr>
        <xdr:cNvPr id="327" name="楕円 326"/>
        <xdr:cNvSpPr/>
      </xdr:nvSpPr>
      <xdr:spPr>
        <a:xfrm>
          <a:off x="14732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105410</xdr:rowOff>
    </xdr:from>
    <xdr:ext cx="762000" cy="259080"/>
    <xdr:sp macro="" textlink="">
      <xdr:nvSpPr>
        <xdr:cNvPr id="328" name="テキスト ボックス 327"/>
        <xdr:cNvSpPr txBox="1"/>
      </xdr:nvSpPr>
      <xdr:spPr>
        <a:xfrm>
          <a:off x="14401800" y="593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48895</xdr:rowOff>
    </xdr:from>
    <xdr:to>
      <xdr:col>69</xdr:col>
      <xdr:colOff>142875</xdr:colOff>
      <xdr:row>36</xdr:row>
      <xdr:rowOff>150495</xdr:rowOff>
    </xdr:to>
    <xdr:sp macro="" textlink="">
      <xdr:nvSpPr>
        <xdr:cNvPr id="329" name="楕円 328"/>
        <xdr:cNvSpPr/>
      </xdr:nvSpPr>
      <xdr:spPr>
        <a:xfrm>
          <a:off x="13843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160655</xdr:rowOff>
    </xdr:from>
    <xdr:ext cx="761365" cy="259080"/>
    <xdr:sp macro="" textlink="">
      <xdr:nvSpPr>
        <xdr:cNvPr id="330" name="テキスト ボックス 329"/>
        <xdr:cNvSpPr txBox="1"/>
      </xdr:nvSpPr>
      <xdr:spPr>
        <a:xfrm>
          <a:off x="13512800" y="598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1" name="楕円 330"/>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142240</xdr:rowOff>
    </xdr:from>
    <xdr:ext cx="762000" cy="259080"/>
    <xdr:sp macro="" textlink="">
      <xdr:nvSpPr>
        <xdr:cNvPr id="332" name="テキスト ボックス 331"/>
        <xdr:cNvSpPr txBox="1"/>
      </xdr:nvSpPr>
      <xdr:spPr>
        <a:xfrm>
          <a:off x="12623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baseline="0">
              <a:latin typeface="ＭＳ Ｐゴシック"/>
              <a:ea typeface="ＭＳ Ｐゴシック"/>
            </a:rPr>
            <a:t> 財政健全化のために計画的な繰上償還を行っているが、近年の大型事業により、多額の地方債を発行したため、令和</a:t>
          </a:r>
          <a:r>
            <a:rPr kumimoji="1" lang="en-US" altLang="ja-JP" sz="1050" baseline="0">
              <a:latin typeface="ＭＳ Ｐゴシック"/>
              <a:ea typeface="ＭＳ Ｐゴシック"/>
            </a:rPr>
            <a:t>3</a:t>
          </a:r>
          <a:r>
            <a:rPr kumimoji="1" lang="ja-JP" altLang="en-US" sz="1050" baseline="0">
              <a:latin typeface="ＭＳ Ｐゴシック"/>
              <a:ea typeface="ＭＳ Ｐゴシック"/>
            </a:rPr>
            <a:t>年度には類似団体の水準を上回っている。しかしながら、中長期財政計画にもとづいた繰上償還により、大幅な公債費の増加を抑制していることから、財政の健全な状態を維持できている。</a:t>
          </a:r>
          <a:endParaRPr kumimoji="1" lang="en-US" altLang="ja-JP" sz="1050" baseline="0">
            <a:latin typeface="ＭＳ Ｐゴシック"/>
            <a:ea typeface="ＭＳ Ｐゴシック"/>
          </a:endParaRPr>
        </a:p>
        <a:p>
          <a:r>
            <a:rPr kumimoji="1" lang="ja-JP" altLang="en-US" sz="1050" baseline="0">
              <a:latin typeface="ＭＳ Ｐゴシック"/>
              <a:ea typeface="ＭＳ Ｐゴシック"/>
            </a:rPr>
            <a:t>　令和</a:t>
          </a:r>
          <a:r>
            <a:rPr kumimoji="1" lang="en-US" altLang="ja-JP" sz="1050" baseline="0">
              <a:latin typeface="ＭＳ Ｐゴシック"/>
              <a:ea typeface="ＭＳ Ｐゴシック"/>
            </a:rPr>
            <a:t>4</a:t>
          </a:r>
          <a:r>
            <a:rPr kumimoji="1" lang="ja-JP" altLang="en-US" sz="1050" baseline="0">
              <a:latin typeface="ＭＳ Ｐゴシック"/>
              <a:ea typeface="ＭＳ Ｐゴシック"/>
            </a:rPr>
            <a:t>年度は平成</a:t>
          </a:r>
          <a:r>
            <a:rPr kumimoji="1" lang="en-US" altLang="ja-JP" sz="1050" baseline="0">
              <a:latin typeface="ＭＳ Ｐゴシック"/>
              <a:ea typeface="ＭＳ Ｐゴシック"/>
            </a:rPr>
            <a:t>30</a:t>
          </a:r>
          <a:r>
            <a:rPr kumimoji="1" lang="ja-JP" altLang="en-US" sz="1050" baseline="0">
              <a:latin typeface="ＭＳ Ｐゴシック"/>
              <a:ea typeface="ＭＳ Ｐゴシック"/>
            </a:rPr>
            <a:t>年度、令和元年度に発行した地方債の据置期間が終了し、元金償還が始まったため、前年度から公債費が</a:t>
          </a:r>
          <a:r>
            <a:rPr kumimoji="1" lang="en-US" altLang="ja-JP" sz="1050" baseline="0">
              <a:latin typeface="ＭＳ Ｐゴシック"/>
              <a:ea typeface="ＭＳ Ｐゴシック"/>
            </a:rPr>
            <a:t>0.7</a:t>
          </a:r>
          <a:r>
            <a:rPr kumimoji="1" lang="ja-JP" altLang="en-US" sz="1050" baseline="0">
              <a:latin typeface="ＭＳ Ｐゴシック"/>
              <a:ea typeface="ＭＳ Ｐゴシック"/>
            </a:rPr>
            <a:t>ポイント増加している。</a:t>
          </a:r>
          <a:endParaRPr kumimoji="1" lang="en-US" altLang="ja-JP" sz="1050" baseline="0">
            <a:latin typeface="ＭＳ Ｐゴシック"/>
            <a:ea typeface="ＭＳ Ｐゴシック"/>
          </a:endParaRPr>
        </a:p>
        <a:p>
          <a:r>
            <a:rPr kumimoji="1" lang="ja-JP" altLang="en-US" sz="1050">
              <a:latin typeface="ＭＳ Ｐゴシック"/>
              <a:ea typeface="ＭＳ Ｐゴシック"/>
            </a:rPr>
            <a:t>　また、今後も大型事業が続くため、公債費は増加していく見通しであることから、引き続き繰上償還による財政運営を行っていく必要がある。</a:t>
          </a:r>
        </a:p>
      </xdr:txBody>
    </xdr:sp>
    <xdr:clientData/>
  </xdr:twoCellAnchor>
  <xdr:oneCellAnchor>
    <xdr:from>
      <xdr:col>3</xdr:col>
      <xdr:colOff>123825</xdr:colOff>
      <xdr:row>69</xdr:row>
      <xdr:rowOff>107950</xdr:rowOff>
    </xdr:from>
    <xdr:ext cx="297815" cy="225425"/>
    <xdr:sp macro="" textlink="">
      <xdr:nvSpPr>
        <xdr:cNvPr id="344" name="テキスト ボックス 34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6" name="テキスト ボックス 34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8" name="テキスト ボックス 347"/>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0" name="テキスト ボックス 349"/>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2" name="テキスト ボックス 351"/>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54" name="テキスト ボックス 353"/>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6" name="テキスト ボックス 355"/>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35560</xdr:rowOff>
    </xdr:to>
    <xdr:cxnSp macro="">
      <xdr:nvCxnSpPr>
        <xdr:cNvPr id="359" name="直線コネクタ 358"/>
        <xdr:cNvCxnSpPr/>
      </xdr:nvCxnSpPr>
      <xdr:spPr>
        <a:xfrm flipV="1">
          <a:off x="4826000" y="1251712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7620</xdr:rowOff>
    </xdr:from>
    <xdr:ext cx="762000" cy="258445"/>
    <xdr:sp macro="" textlink="">
      <xdr:nvSpPr>
        <xdr:cNvPr id="360" name="公債費最小値テキスト"/>
        <xdr:cNvSpPr txBox="1"/>
      </xdr:nvSpPr>
      <xdr:spPr>
        <a:xfrm>
          <a:off x="4914900" y="1372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35560</xdr:rowOff>
    </xdr:from>
    <xdr:to>
      <xdr:col>24</xdr:col>
      <xdr:colOff>114300</xdr:colOff>
      <xdr:row>80</xdr:row>
      <xdr:rowOff>35560</xdr:rowOff>
    </xdr:to>
    <xdr:cxnSp macro="">
      <xdr:nvCxnSpPr>
        <xdr:cNvPr id="361" name="直線コネクタ 360"/>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87630</xdr:rowOff>
    </xdr:from>
    <xdr:ext cx="762000" cy="258445"/>
    <xdr:sp macro="" textlink="">
      <xdr:nvSpPr>
        <xdr:cNvPr id="362" name="公債費最大値テキスト"/>
        <xdr:cNvSpPr txBox="1"/>
      </xdr:nvSpPr>
      <xdr:spPr>
        <a:xfrm>
          <a:off x="4914900" y="12260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xdr:cNvCxnSpPr/>
      </xdr:nvCxnSpPr>
      <xdr:spPr>
        <a:xfrm>
          <a:off x="4737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77</xdr:row>
      <xdr:rowOff>1270</xdr:rowOff>
    </xdr:to>
    <xdr:cxnSp macro="">
      <xdr:nvCxnSpPr>
        <xdr:cNvPr id="364" name="直線コネクタ 363"/>
        <xdr:cNvCxnSpPr/>
      </xdr:nvCxnSpPr>
      <xdr:spPr>
        <a:xfrm>
          <a:off x="3987800" y="1317625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58420</xdr:rowOff>
    </xdr:from>
    <xdr:ext cx="762000" cy="259080"/>
    <xdr:sp macro="" textlink="">
      <xdr:nvSpPr>
        <xdr:cNvPr id="365" name="公債費平均値テキスト"/>
        <xdr:cNvSpPr txBox="1"/>
      </xdr:nvSpPr>
      <xdr:spPr>
        <a:xfrm>
          <a:off x="4914900" y="12917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41910</xdr:rowOff>
    </xdr:from>
    <xdr:to>
      <xdr:col>24</xdr:col>
      <xdr:colOff>76200</xdr:colOff>
      <xdr:row>76</xdr:row>
      <xdr:rowOff>143510</xdr:rowOff>
    </xdr:to>
    <xdr:sp macro="" textlink="">
      <xdr:nvSpPr>
        <xdr:cNvPr id="366" name="フローチャート: 判断 365"/>
        <xdr:cNvSpPr/>
      </xdr:nvSpPr>
      <xdr:spPr>
        <a:xfrm>
          <a:off x="47752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76</xdr:row>
      <xdr:rowOff>149860</xdr:rowOff>
    </xdr:to>
    <xdr:cxnSp macro="">
      <xdr:nvCxnSpPr>
        <xdr:cNvPr id="367" name="直線コネクタ 366"/>
        <xdr:cNvCxnSpPr/>
      </xdr:nvCxnSpPr>
      <xdr:spPr>
        <a:xfrm flipV="1">
          <a:off x="3098800" y="131762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xdr:rowOff>
    </xdr:from>
    <xdr:to>
      <xdr:col>20</xdr:col>
      <xdr:colOff>38100</xdr:colOff>
      <xdr:row>76</xdr:row>
      <xdr:rowOff>105410</xdr:rowOff>
    </xdr:to>
    <xdr:sp macro="" textlink="">
      <xdr:nvSpPr>
        <xdr:cNvPr id="368" name="フローチャート: 判断 367"/>
        <xdr:cNvSpPr/>
      </xdr:nvSpPr>
      <xdr:spPr>
        <a:xfrm>
          <a:off x="39370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115570</xdr:rowOff>
    </xdr:from>
    <xdr:ext cx="735965" cy="259080"/>
    <xdr:sp macro="" textlink="">
      <xdr:nvSpPr>
        <xdr:cNvPr id="369" name="テキスト ボックス 368"/>
        <xdr:cNvSpPr txBox="1"/>
      </xdr:nvSpPr>
      <xdr:spPr>
        <a:xfrm>
          <a:off x="3606800" y="128028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115570</xdr:rowOff>
    </xdr:from>
    <xdr:to>
      <xdr:col>15</xdr:col>
      <xdr:colOff>98425</xdr:colOff>
      <xdr:row>76</xdr:row>
      <xdr:rowOff>149860</xdr:rowOff>
    </xdr:to>
    <xdr:cxnSp macro="">
      <xdr:nvCxnSpPr>
        <xdr:cNvPr id="370" name="直線コネクタ 369"/>
        <xdr:cNvCxnSpPr/>
      </xdr:nvCxnSpPr>
      <xdr:spPr>
        <a:xfrm>
          <a:off x="2209800" y="131457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55880</xdr:rowOff>
    </xdr:from>
    <xdr:ext cx="762000" cy="259080"/>
    <xdr:sp macro="" textlink="">
      <xdr:nvSpPr>
        <xdr:cNvPr id="372" name="テキスト ボックス 371"/>
        <xdr:cNvSpPr txBox="1"/>
      </xdr:nvSpPr>
      <xdr:spPr>
        <a:xfrm>
          <a:off x="2717800"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66040</xdr:rowOff>
    </xdr:from>
    <xdr:to>
      <xdr:col>11</xdr:col>
      <xdr:colOff>9525</xdr:colOff>
      <xdr:row>76</xdr:row>
      <xdr:rowOff>115570</xdr:rowOff>
    </xdr:to>
    <xdr:cxnSp macro="">
      <xdr:nvCxnSpPr>
        <xdr:cNvPr id="373" name="直線コネクタ 372"/>
        <xdr:cNvCxnSpPr/>
      </xdr:nvCxnSpPr>
      <xdr:spPr>
        <a:xfrm>
          <a:off x="1320800" y="130962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4" name="フローチャート: 判断 373"/>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55880</xdr:rowOff>
    </xdr:from>
    <xdr:ext cx="761365" cy="259080"/>
    <xdr:sp macro="" textlink="">
      <xdr:nvSpPr>
        <xdr:cNvPr id="375" name="テキスト ボックス 374"/>
        <xdr:cNvSpPr txBox="1"/>
      </xdr:nvSpPr>
      <xdr:spPr>
        <a:xfrm>
          <a:off x="1828800" y="13257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6" name="フローチャート: 判断 375"/>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67310</xdr:rowOff>
    </xdr:from>
    <xdr:ext cx="761365" cy="259080"/>
    <xdr:sp macro="" textlink="">
      <xdr:nvSpPr>
        <xdr:cNvPr id="377" name="テキスト ボックス 376"/>
        <xdr:cNvSpPr txBox="1"/>
      </xdr:nvSpPr>
      <xdr:spPr>
        <a:xfrm>
          <a:off x="939800" y="1326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0" name="テキスト ボックス 379"/>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3" name="楕円 382"/>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93980</xdr:rowOff>
    </xdr:from>
    <xdr:ext cx="762000" cy="259080"/>
    <xdr:sp macro="" textlink="">
      <xdr:nvSpPr>
        <xdr:cNvPr id="384" name="公債費該当値テキスト"/>
        <xdr:cNvSpPr txBox="1"/>
      </xdr:nvSpPr>
      <xdr:spPr>
        <a:xfrm>
          <a:off x="49149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5" name="楕円 384"/>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10160</xdr:rowOff>
    </xdr:from>
    <xdr:ext cx="735965" cy="259080"/>
    <xdr:sp macro="" textlink="">
      <xdr:nvSpPr>
        <xdr:cNvPr id="386" name="テキスト ボックス 385"/>
        <xdr:cNvSpPr txBox="1"/>
      </xdr:nvSpPr>
      <xdr:spPr>
        <a:xfrm>
          <a:off x="3606800" y="13211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99060</xdr:rowOff>
    </xdr:from>
    <xdr:to>
      <xdr:col>15</xdr:col>
      <xdr:colOff>149225</xdr:colOff>
      <xdr:row>77</xdr:row>
      <xdr:rowOff>29210</xdr:rowOff>
    </xdr:to>
    <xdr:sp macro="" textlink="">
      <xdr:nvSpPr>
        <xdr:cNvPr id="387" name="楕円 386"/>
        <xdr:cNvSpPr/>
      </xdr:nvSpPr>
      <xdr:spPr>
        <a:xfrm>
          <a:off x="3048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39370</xdr:rowOff>
    </xdr:from>
    <xdr:ext cx="762000" cy="259080"/>
    <xdr:sp macro="" textlink="">
      <xdr:nvSpPr>
        <xdr:cNvPr id="388" name="テキスト ボックス 387"/>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9" name="楕円 388"/>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5080</xdr:rowOff>
    </xdr:from>
    <xdr:ext cx="761365" cy="259080"/>
    <xdr:sp macro="" textlink="">
      <xdr:nvSpPr>
        <xdr:cNvPr id="390" name="テキスト ボックス 389"/>
        <xdr:cNvSpPr txBox="1"/>
      </xdr:nvSpPr>
      <xdr:spPr>
        <a:xfrm>
          <a:off x="1828800" y="12863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15240</xdr:rowOff>
    </xdr:from>
    <xdr:to>
      <xdr:col>6</xdr:col>
      <xdr:colOff>171450</xdr:colOff>
      <xdr:row>76</xdr:row>
      <xdr:rowOff>116840</xdr:rowOff>
    </xdr:to>
    <xdr:sp macro="" textlink="">
      <xdr:nvSpPr>
        <xdr:cNvPr id="391" name="楕円 390"/>
        <xdr:cNvSpPr/>
      </xdr:nvSpPr>
      <xdr:spPr>
        <a:xfrm>
          <a:off x="1270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127000</xdr:rowOff>
    </xdr:from>
    <xdr:ext cx="761365" cy="259080"/>
    <xdr:sp macro="" textlink="">
      <xdr:nvSpPr>
        <xdr:cNvPr id="392" name="テキスト ボックス 391"/>
        <xdr:cNvSpPr txBox="1"/>
      </xdr:nvSpPr>
      <xdr:spPr>
        <a:xfrm>
          <a:off x="939800" y="12814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全体的な比率の増加要因としては、臨時財政対策債の発行限度額が減となったことに伴い、経常的な歳入が減少しつつ、経常的な歳出については増加したため、令和</a:t>
          </a:r>
          <a:r>
            <a:rPr kumimoji="1" lang="en-US" altLang="ja-JP" sz="1100">
              <a:latin typeface="ＭＳ Ｐゴシック"/>
              <a:ea typeface="ＭＳ Ｐゴシック"/>
            </a:rPr>
            <a:t>4</a:t>
          </a:r>
          <a:r>
            <a:rPr kumimoji="1" lang="ja-JP" altLang="en-US" sz="1100">
              <a:latin typeface="ＭＳ Ｐゴシック"/>
              <a:ea typeface="ＭＳ Ｐゴシック"/>
            </a:rPr>
            <a:t>年度の経常収支比率は増加している。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とくに物価高騰の影響などにより物件費が大きく増加したが、類似団体と比較して低い水準にあり、経常収支比率全体でも</a:t>
          </a:r>
          <a:r>
            <a:rPr kumimoji="1" lang="en-US" altLang="ja-JP" sz="1100">
              <a:latin typeface="ＭＳ Ｐゴシック"/>
              <a:ea typeface="ＭＳ Ｐゴシック"/>
            </a:rPr>
            <a:t>72.6</a:t>
          </a:r>
          <a:r>
            <a:rPr kumimoji="1" lang="ja-JP" altLang="en-US" sz="1100">
              <a:latin typeface="ＭＳ Ｐゴシック"/>
              <a:ea typeface="ＭＳ Ｐゴシック"/>
            </a:rPr>
            <a:t>％であることから、財政の弾力性は高く、柔軟に行政需要への対応ができる状態にある。</a:t>
          </a:r>
        </a:p>
      </xdr:txBody>
    </xdr:sp>
    <xdr:clientData/>
  </xdr:twoCellAnchor>
  <xdr:oneCellAnchor>
    <xdr:from>
      <xdr:col>62</xdr:col>
      <xdr:colOff>6350</xdr:colOff>
      <xdr:row>69</xdr:row>
      <xdr:rowOff>107950</xdr:rowOff>
    </xdr:from>
    <xdr:ext cx="297815" cy="225425"/>
    <xdr:sp macro="" textlink="">
      <xdr:nvSpPr>
        <xdr:cNvPr id="404" name="テキスト ボックス 403"/>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6" name="テキスト ボックス 405"/>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08" name="テキスト ボックス 407"/>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0" name="テキスト ボックス 409"/>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2" name="テキスト ボックス 411"/>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14" name="テキスト ボックス 413"/>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6" name="テキスト ボックス 415"/>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166370</xdr:rowOff>
    </xdr:from>
    <xdr:to>
      <xdr:col>82</xdr:col>
      <xdr:colOff>107950</xdr:colOff>
      <xdr:row>81</xdr:row>
      <xdr:rowOff>154940</xdr:rowOff>
    </xdr:to>
    <xdr:cxnSp macro="">
      <xdr:nvCxnSpPr>
        <xdr:cNvPr id="418" name="直線コネクタ 417"/>
        <xdr:cNvCxnSpPr/>
      </xdr:nvCxnSpPr>
      <xdr:spPr>
        <a:xfrm flipV="1">
          <a:off x="16510000" y="1285367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126365</xdr:rowOff>
    </xdr:from>
    <xdr:ext cx="762000" cy="259080"/>
    <xdr:sp macro="" textlink="">
      <xdr:nvSpPr>
        <xdr:cNvPr id="419" name="公債費以外最小値テキスト"/>
        <xdr:cNvSpPr txBox="1"/>
      </xdr:nvSpPr>
      <xdr:spPr>
        <a:xfrm>
          <a:off x="16598900" y="1401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154940</xdr:rowOff>
    </xdr:from>
    <xdr:to>
      <xdr:col>82</xdr:col>
      <xdr:colOff>196850</xdr:colOff>
      <xdr:row>81</xdr:row>
      <xdr:rowOff>154940</xdr:rowOff>
    </xdr:to>
    <xdr:cxnSp macro="">
      <xdr:nvCxnSpPr>
        <xdr:cNvPr id="420" name="直線コネクタ 419"/>
        <xdr:cNvCxnSpPr/>
      </xdr:nvCxnSpPr>
      <xdr:spPr>
        <a:xfrm>
          <a:off x="16421100" y="1404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80645</xdr:rowOff>
    </xdr:from>
    <xdr:ext cx="762000" cy="259080"/>
    <xdr:sp macro="" textlink="">
      <xdr:nvSpPr>
        <xdr:cNvPr id="421" name="公債費以外最大値テキスト"/>
        <xdr:cNvSpPr txBox="1"/>
      </xdr:nvSpPr>
      <xdr:spPr>
        <a:xfrm>
          <a:off x="16598900" y="1259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51.7</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166370</xdr:rowOff>
    </xdr:from>
    <xdr:to>
      <xdr:col>82</xdr:col>
      <xdr:colOff>196850</xdr:colOff>
      <xdr:row>74</xdr:row>
      <xdr:rowOff>166370</xdr:rowOff>
    </xdr:to>
    <xdr:cxnSp macro="">
      <xdr:nvCxnSpPr>
        <xdr:cNvPr id="422" name="直線コネクタ 421"/>
        <xdr:cNvCxnSpPr/>
      </xdr:nvCxnSpPr>
      <xdr:spPr>
        <a:xfrm>
          <a:off x="16421100" y="1285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21590</xdr:rowOff>
    </xdr:from>
    <xdr:to>
      <xdr:col>82</xdr:col>
      <xdr:colOff>107950</xdr:colOff>
      <xdr:row>75</xdr:row>
      <xdr:rowOff>55880</xdr:rowOff>
    </xdr:to>
    <xdr:cxnSp macro="">
      <xdr:nvCxnSpPr>
        <xdr:cNvPr id="423" name="直線コネクタ 422"/>
        <xdr:cNvCxnSpPr/>
      </xdr:nvCxnSpPr>
      <xdr:spPr>
        <a:xfrm>
          <a:off x="15671800" y="128803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162560</xdr:rowOff>
    </xdr:from>
    <xdr:ext cx="762000" cy="259080"/>
    <xdr:sp macro="" textlink="">
      <xdr:nvSpPr>
        <xdr:cNvPr id="424" name="公債費以外平均値テキスト"/>
        <xdr:cNvSpPr txBox="1"/>
      </xdr:nvSpPr>
      <xdr:spPr>
        <a:xfrm>
          <a:off x="16598900" y="1319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21590</xdr:rowOff>
    </xdr:from>
    <xdr:to>
      <xdr:col>78</xdr:col>
      <xdr:colOff>69850</xdr:colOff>
      <xdr:row>75</xdr:row>
      <xdr:rowOff>122555</xdr:rowOff>
    </xdr:to>
    <xdr:cxnSp macro="">
      <xdr:nvCxnSpPr>
        <xdr:cNvPr id="426" name="直線コネクタ 425"/>
        <xdr:cNvCxnSpPr/>
      </xdr:nvCxnSpPr>
      <xdr:spPr>
        <a:xfrm flipV="1">
          <a:off x="14782800" y="1288034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130810</xdr:rowOff>
    </xdr:from>
    <xdr:to>
      <xdr:col>78</xdr:col>
      <xdr:colOff>120650</xdr:colOff>
      <xdr:row>77</xdr:row>
      <xdr:rowOff>60960</xdr:rowOff>
    </xdr:to>
    <xdr:sp macro="" textlink="">
      <xdr:nvSpPr>
        <xdr:cNvPr id="427" name="フローチャート: 判断 426"/>
        <xdr:cNvSpPr/>
      </xdr:nvSpPr>
      <xdr:spPr>
        <a:xfrm>
          <a:off x="15621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45720</xdr:rowOff>
    </xdr:from>
    <xdr:ext cx="736600" cy="259080"/>
    <xdr:sp macro="" textlink="">
      <xdr:nvSpPr>
        <xdr:cNvPr id="428" name="テキスト ボックス 427"/>
        <xdr:cNvSpPr txBox="1"/>
      </xdr:nvSpPr>
      <xdr:spPr>
        <a:xfrm>
          <a:off x="15290800" y="13247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122555</xdr:rowOff>
    </xdr:from>
    <xdr:to>
      <xdr:col>73</xdr:col>
      <xdr:colOff>180975</xdr:colOff>
      <xdr:row>75</xdr:row>
      <xdr:rowOff>156845</xdr:rowOff>
    </xdr:to>
    <xdr:cxnSp macro="">
      <xdr:nvCxnSpPr>
        <xdr:cNvPr id="429" name="直線コネクタ 428"/>
        <xdr:cNvCxnSpPr/>
      </xdr:nvCxnSpPr>
      <xdr:spPr>
        <a:xfrm flipV="1">
          <a:off x="13893800" y="129813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156210</xdr:rowOff>
    </xdr:from>
    <xdr:to>
      <xdr:col>74</xdr:col>
      <xdr:colOff>31750</xdr:colOff>
      <xdr:row>77</xdr:row>
      <xdr:rowOff>86360</xdr:rowOff>
    </xdr:to>
    <xdr:sp macro="" textlink="">
      <xdr:nvSpPr>
        <xdr:cNvPr id="430" name="フローチャート: 判断 429"/>
        <xdr:cNvSpPr/>
      </xdr:nvSpPr>
      <xdr:spPr>
        <a:xfrm>
          <a:off x="147320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71120</xdr:rowOff>
    </xdr:from>
    <xdr:ext cx="762000" cy="259080"/>
    <xdr:sp macro="" textlink="">
      <xdr:nvSpPr>
        <xdr:cNvPr id="431" name="テキスト ボックス 430"/>
        <xdr:cNvSpPr txBox="1"/>
      </xdr:nvSpPr>
      <xdr:spPr>
        <a:xfrm>
          <a:off x="14401800" y="1327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156845</xdr:rowOff>
    </xdr:from>
    <xdr:to>
      <xdr:col>69</xdr:col>
      <xdr:colOff>92075</xdr:colOff>
      <xdr:row>75</xdr:row>
      <xdr:rowOff>161290</xdr:rowOff>
    </xdr:to>
    <xdr:cxnSp macro="">
      <xdr:nvCxnSpPr>
        <xdr:cNvPr id="432" name="直線コネクタ 431"/>
        <xdr:cNvCxnSpPr/>
      </xdr:nvCxnSpPr>
      <xdr:spPr>
        <a:xfrm flipV="1">
          <a:off x="13004800" y="130155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5080</xdr:rowOff>
    </xdr:from>
    <xdr:to>
      <xdr:col>69</xdr:col>
      <xdr:colOff>142875</xdr:colOff>
      <xdr:row>77</xdr:row>
      <xdr:rowOff>106680</xdr:rowOff>
    </xdr:to>
    <xdr:sp macro="" textlink="">
      <xdr:nvSpPr>
        <xdr:cNvPr id="433" name="フローチャート: 判断 432"/>
        <xdr:cNvSpPr/>
      </xdr:nvSpPr>
      <xdr:spPr>
        <a:xfrm>
          <a:off x="13843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91440</xdr:rowOff>
    </xdr:from>
    <xdr:ext cx="761365" cy="259080"/>
    <xdr:sp macro="" textlink="">
      <xdr:nvSpPr>
        <xdr:cNvPr id="434" name="テキスト ボックス 433"/>
        <xdr:cNvSpPr txBox="1"/>
      </xdr:nvSpPr>
      <xdr:spPr>
        <a:xfrm>
          <a:off x="13512800" y="13293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165100</xdr:rowOff>
    </xdr:from>
    <xdr:to>
      <xdr:col>65</xdr:col>
      <xdr:colOff>53975</xdr:colOff>
      <xdr:row>77</xdr:row>
      <xdr:rowOff>95250</xdr:rowOff>
    </xdr:to>
    <xdr:sp macro="" textlink="">
      <xdr:nvSpPr>
        <xdr:cNvPr id="435" name="フローチャート: 判断 434"/>
        <xdr:cNvSpPr/>
      </xdr:nvSpPr>
      <xdr:spPr>
        <a:xfrm>
          <a:off x="12954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80010</xdr:rowOff>
    </xdr:from>
    <xdr:ext cx="762000" cy="259080"/>
    <xdr:sp macro="" textlink="">
      <xdr:nvSpPr>
        <xdr:cNvPr id="436" name="テキスト ボックス 435"/>
        <xdr:cNvSpPr txBox="1"/>
      </xdr:nvSpPr>
      <xdr:spPr>
        <a:xfrm>
          <a:off x="12623800" y="1328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8" name="テキスト ボックス 437"/>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9" name="テキスト ボックス 438"/>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1" name="テキスト ボックス 440"/>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5080</xdr:rowOff>
    </xdr:from>
    <xdr:to>
      <xdr:col>82</xdr:col>
      <xdr:colOff>158750</xdr:colOff>
      <xdr:row>75</xdr:row>
      <xdr:rowOff>106680</xdr:rowOff>
    </xdr:to>
    <xdr:sp macro="" textlink="">
      <xdr:nvSpPr>
        <xdr:cNvPr id="442" name="楕円 441"/>
        <xdr:cNvSpPr/>
      </xdr:nvSpPr>
      <xdr:spPr>
        <a:xfrm>
          <a:off x="164592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85090</xdr:rowOff>
    </xdr:from>
    <xdr:ext cx="762000" cy="259080"/>
    <xdr:sp macro="" textlink="">
      <xdr:nvSpPr>
        <xdr:cNvPr id="443" name="公債費以外該当値テキスト"/>
        <xdr:cNvSpPr txBox="1"/>
      </xdr:nvSpPr>
      <xdr:spPr>
        <a:xfrm>
          <a:off x="16598900" y="1277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142240</xdr:rowOff>
    </xdr:from>
    <xdr:to>
      <xdr:col>78</xdr:col>
      <xdr:colOff>120650</xdr:colOff>
      <xdr:row>75</xdr:row>
      <xdr:rowOff>72390</xdr:rowOff>
    </xdr:to>
    <xdr:sp macro="" textlink="">
      <xdr:nvSpPr>
        <xdr:cNvPr id="444" name="楕円 443"/>
        <xdr:cNvSpPr/>
      </xdr:nvSpPr>
      <xdr:spPr>
        <a:xfrm>
          <a:off x="156210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82550</xdr:rowOff>
    </xdr:from>
    <xdr:ext cx="736600" cy="259080"/>
    <xdr:sp macro="" textlink="">
      <xdr:nvSpPr>
        <xdr:cNvPr id="445" name="テキスト ボックス 444"/>
        <xdr:cNvSpPr txBox="1"/>
      </xdr:nvSpPr>
      <xdr:spPr>
        <a:xfrm>
          <a:off x="15290800" y="12598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71755</xdr:rowOff>
    </xdr:from>
    <xdr:to>
      <xdr:col>74</xdr:col>
      <xdr:colOff>31750</xdr:colOff>
      <xdr:row>76</xdr:row>
      <xdr:rowOff>1905</xdr:rowOff>
    </xdr:to>
    <xdr:sp macro="" textlink="">
      <xdr:nvSpPr>
        <xdr:cNvPr id="446" name="楕円 445"/>
        <xdr:cNvSpPr/>
      </xdr:nvSpPr>
      <xdr:spPr>
        <a:xfrm>
          <a:off x="147320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12065</xdr:rowOff>
    </xdr:from>
    <xdr:ext cx="762000" cy="259080"/>
    <xdr:sp macro="" textlink="">
      <xdr:nvSpPr>
        <xdr:cNvPr id="447" name="テキスト ボックス 446"/>
        <xdr:cNvSpPr txBox="1"/>
      </xdr:nvSpPr>
      <xdr:spPr>
        <a:xfrm>
          <a:off x="14401800" y="1269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106045</xdr:rowOff>
    </xdr:from>
    <xdr:to>
      <xdr:col>69</xdr:col>
      <xdr:colOff>142875</xdr:colOff>
      <xdr:row>76</xdr:row>
      <xdr:rowOff>36195</xdr:rowOff>
    </xdr:to>
    <xdr:sp macro="" textlink="">
      <xdr:nvSpPr>
        <xdr:cNvPr id="448" name="楕円 447"/>
        <xdr:cNvSpPr/>
      </xdr:nvSpPr>
      <xdr:spPr>
        <a:xfrm>
          <a:off x="138430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46355</xdr:rowOff>
    </xdr:from>
    <xdr:ext cx="761365" cy="259080"/>
    <xdr:sp macro="" textlink="">
      <xdr:nvSpPr>
        <xdr:cNvPr id="449" name="テキスト ボックス 448"/>
        <xdr:cNvSpPr txBox="1"/>
      </xdr:nvSpPr>
      <xdr:spPr>
        <a:xfrm>
          <a:off x="13512800" y="12733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110490</xdr:rowOff>
    </xdr:from>
    <xdr:to>
      <xdr:col>65</xdr:col>
      <xdr:colOff>53975</xdr:colOff>
      <xdr:row>76</xdr:row>
      <xdr:rowOff>40640</xdr:rowOff>
    </xdr:to>
    <xdr:sp macro="" textlink="">
      <xdr:nvSpPr>
        <xdr:cNvPr id="450" name="楕円 449"/>
        <xdr:cNvSpPr/>
      </xdr:nvSpPr>
      <xdr:spPr>
        <a:xfrm>
          <a:off x="12954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50800</xdr:rowOff>
    </xdr:from>
    <xdr:ext cx="762000" cy="259080"/>
    <xdr:sp macro="" textlink="">
      <xdr:nvSpPr>
        <xdr:cNvPr id="451" name="テキスト ボックス 450"/>
        <xdr:cNvSpPr txBox="1"/>
      </xdr:nvSpPr>
      <xdr:spPr>
        <a:xfrm>
          <a:off x="12623800" y="1273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高知県津野町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80645</xdr:rowOff>
    </xdr:from>
    <xdr:to>
      <xdr:col>29</xdr:col>
      <xdr:colOff>127000</xdr:colOff>
      <xdr:row>20</xdr:row>
      <xdr:rowOff>16510</xdr:rowOff>
    </xdr:to>
    <xdr:cxnSp macro="">
      <xdr:nvCxnSpPr>
        <xdr:cNvPr id="43" name="直線コネクタ 42"/>
        <xdr:cNvCxnSpPr/>
      </xdr:nvCxnSpPr>
      <xdr:spPr>
        <a:xfrm flipV="1">
          <a:off x="5651500" y="2014220"/>
          <a:ext cx="0" cy="14789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160020</xdr:rowOff>
    </xdr:from>
    <xdr:ext cx="761365" cy="259080"/>
    <xdr:sp macro="" textlink="">
      <xdr:nvSpPr>
        <xdr:cNvPr id="44" name="人口1人当たり決算額の推移最小値テキスト130"/>
        <xdr:cNvSpPr txBox="1"/>
      </xdr:nvSpPr>
      <xdr:spPr>
        <a:xfrm>
          <a:off x="5740400" y="3465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98,557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16510</xdr:rowOff>
    </xdr:from>
    <xdr:to>
      <xdr:col>30</xdr:col>
      <xdr:colOff>25400</xdr:colOff>
      <xdr:row>20</xdr:row>
      <xdr:rowOff>16510</xdr:rowOff>
    </xdr:to>
    <xdr:cxnSp macro="">
      <xdr:nvCxnSpPr>
        <xdr:cNvPr id="45" name="直線コネクタ 44"/>
        <xdr:cNvCxnSpPr/>
      </xdr:nvCxnSpPr>
      <xdr:spPr>
        <a:xfrm>
          <a:off x="5562600" y="3493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167005</xdr:rowOff>
    </xdr:from>
    <xdr:ext cx="761365" cy="258445"/>
    <xdr:sp macro="" textlink="">
      <xdr:nvSpPr>
        <xdr:cNvPr id="46" name="人口1人当たり決算額の推移最大値テキスト130"/>
        <xdr:cNvSpPr txBox="1"/>
      </xdr:nvSpPr>
      <xdr:spPr>
        <a:xfrm>
          <a:off x="5740400" y="1757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260,283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80645</xdr:rowOff>
    </xdr:from>
    <xdr:to>
      <xdr:col>30</xdr:col>
      <xdr:colOff>25400</xdr:colOff>
      <xdr:row>11</xdr:row>
      <xdr:rowOff>80645</xdr:rowOff>
    </xdr:to>
    <xdr:cxnSp macro="">
      <xdr:nvCxnSpPr>
        <xdr:cNvPr id="47" name="直線コネクタ 46"/>
        <xdr:cNvCxnSpPr/>
      </xdr:nvCxnSpPr>
      <xdr:spPr>
        <a:xfrm>
          <a:off x="5562600" y="2014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50800</xdr:rowOff>
    </xdr:from>
    <xdr:to>
      <xdr:col>29</xdr:col>
      <xdr:colOff>127000</xdr:colOff>
      <xdr:row>14</xdr:row>
      <xdr:rowOff>72390</xdr:rowOff>
    </xdr:to>
    <xdr:cxnSp macro="">
      <xdr:nvCxnSpPr>
        <xdr:cNvPr id="48" name="直線コネクタ 47"/>
        <xdr:cNvCxnSpPr/>
      </xdr:nvCxnSpPr>
      <xdr:spPr>
        <a:xfrm flipV="1">
          <a:off x="5003800" y="2498725"/>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101600</xdr:rowOff>
    </xdr:from>
    <xdr:ext cx="761365" cy="259080"/>
    <xdr:sp macro="" textlink="">
      <xdr:nvSpPr>
        <xdr:cNvPr id="49" name="人口1人当たり決算額の推移平均値テキスト130"/>
        <xdr:cNvSpPr txBox="1"/>
      </xdr:nvSpPr>
      <xdr:spPr>
        <a:xfrm>
          <a:off x="5740400" y="28924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155,632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129540</xdr:rowOff>
    </xdr:from>
    <xdr:to>
      <xdr:col>29</xdr:col>
      <xdr:colOff>177800</xdr:colOff>
      <xdr:row>17</xdr:row>
      <xdr:rowOff>59690</xdr:rowOff>
    </xdr:to>
    <xdr:sp macro="" textlink="">
      <xdr:nvSpPr>
        <xdr:cNvPr id="50" name="フローチャート: 判断 49"/>
        <xdr:cNvSpPr/>
      </xdr:nvSpPr>
      <xdr:spPr>
        <a:xfrm>
          <a:off x="56007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58420</xdr:rowOff>
    </xdr:from>
    <xdr:to>
      <xdr:col>26</xdr:col>
      <xdr:colOff>50800</xdr:colOff>
      <xdr:row>14</xdr:row>
      <xdr:rowOff>72390</xdr:rowOff>
    </xdr:to>
    <xdr:cxnSp macro="">
      <xdr:nvCxnSpPr>
        <xdr:cNvPr id="51" name="直線コネクタ 50"/>
        <xdr:cNvCxnSpPr/>
      </xdr:nvCxnSpPr>
      <xdr:spPr>
        <a:xfrm>
          <a:off x="4305300" y="250634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12065</xdr:rowOff>
    </xdr:from>
    <xdr:to>
      <xdr:col>26</xdr:col>
      <xdr:colOff>101600</xdr:colOff>
      <xdr:row>17</xdr:row>
      <xdr:rowOff>113665</xdr:rowOff>
    </xdr:to>
    <xdr:sp macro="" textlink="">
      <xdr:nvSpPr>
        <xdr:cNvPr id="52" name="フローチャート: 判断 51"/>
        <xdr:cNvSpPr/>
      </xdr:nvSpPr>
      <xdr:spPr>
        <a:xfrm>
          <a:off x="4953000" y="2974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98425</xdr:rowOff>
    </xdr:from>
    <xdr:ext cx="736600" cy="258445"/>
    <xdr:sp macro="" textlink="">
      <xdr:nvSpPr>
        <xdr:cNvPr id="53" name="テキスト ボックス 52"/>
        <xdr:cNvSpPr txBox="1"/>
      </xdr:nvSpPr>
      <xdr:spPr>
        <a:xfrm>
          <a:off x="4622800" y="30607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149,729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58420</xdr:rowOff>
    </xdr:from>
    <xdr:to>
      <xdr:col>22</xdr:col>
      <xdr:colOff>114300</xdr:colOff>
      <xdr:row>14</xdr:row>
      <xdr:rowOff>80010</xdr:rowOff>
    </xdr:to>
    <xdr:cxnSp macro="">
      <xdr:nvCxnSpPr>
        <xdr:cNvPr id="54" name="直線コネクタ 53"/>
        <xdr:cNvCxnSpPr/>
      </xdr:nvCxnSpPr>
      <xdr:spPr>
        <a:xfrm flipV="1">
          <a:off x="3606800" y="250634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38735</xdr:rowOff>
    </xdr:from>
    <xdr:to>
      <xdr:col>22</xdr:col>
      <xdr:colOff>165100</xdr:colOff>
      <xdr:row>15</xdr:row>
      <xdr:rowOff>140335</xdr:rowOff>
    </xdr:to>
    <xdr:sp macro="" textlink="">
      <xdr:nvSpPr>
        <xdr:cNvPr id="55" name="フローチャート: 判断 54"/>
        <xdr:cNvSpPr/>
      </xdr:nvSpPr>
      <xdr:spPr>
        <a:xfrm>
          <a:off x="4254500" y="2658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125095</xdr:rowOff>
    </xdr:from>
    <xdr:ext cx="762000" cy="258445"/>
    <xdr:sp macro="" textlink="">
      <xdr:nvSpPr>
        <xdr:cNvPr id="56" name="テキスト ボックス 55"/>
        <xdr:cNvSpPr txBox="1"/>
      </xdr:nvSpPr>
      <xdr:spPr>
        <a:xfrm>
          <a:off x="3924300" y="2744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80010</xdr:rowOff>
    </xdr:from>
    <xdr:to>
      <xdr:col>18</xdr:col>
      <xdr:colOff>177800</xdr:colOff>
      <xdr:row>14</xdr:row>
      <xdr:rowOff>156210</xdr:rowOff>
    </xdr:to>
    <xdr:cxnSp macro="">
      <xdr:nvCxnSpPr>
        <xdr:cNvPr id="57" name="直線コネクタ 56"/>
        <xdr:cNvCxnSpPr/>
      </xdr:nvCxnSpPr>
      <xdr:spPr>
        <a:xfrm flipV="1">
          <a:off x="2908300" y="2527935"/>
          <a:ext cx="698500" cy="762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81280</xdr:rowOff>
    </xdr:from>
    <xdr:to>
      <xdr:col>19</xdr:col>
      <xdr:colOff>38100</xdr:colOff>
      <xdr:row>16</xdr:row>
      <xdr:rowOff>11430</xdr:rowOff>
    </xdr:to>
    <xdr:sp macro="" textlink="">
      <xdr:nvSpPr>
        <xdr:cNvPr id="58" name="フローチャート: 判断 57"/>
        <xdr:cNvSpPr/>
      </xdr:nvSpPr>
      <xdr:spPr>
        <a:xfrm>
          <a:off x="3556000" y="270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167640</xdr:rowOff>
    </xdr:from>
    <xdr:ext cx="762000" cy="258445"/>
    <xdr:sp macro="" textlink="">
      <xdr:nvSpPr>
        <xdr:cNvPr id="59" name="テキスト ボックス 58"/>
        <xdr:cNvSpPr txBox="1"/>
      </xdr:nvSpPr>
      <xdr:spPr>
        <a:xfrm>
          <a:off x="3225800" y="2787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97790</xdr:rowOff>
    </xdr:from>
    <xdr:to>
      <xdr:col>15</xdr:col>
      <xdr:colOff>101600</xdr:colOff>
      <xdr:row>16</xdr:row>
      <xdr:rowOff>27305</xdr:rowOff>
    </xdr:to>
    <xdr:sp macro="" textlink="">
      <xdr:nvSpPr>
        <xdr:cNvPr id="60" name="フローチャート: 判断 59"/>
        <xdr:cNvSpPr/>
      </xdr:nvSpPr>
      <xdr:spPr>
        <a:xfrm>
          <a:off x="2857500" y="27171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12065</xdr:rowOff>
    </xdr:from>
    <xdr:ext cx="762000" cy="259080"/>
    <xdr:sp macro="" textlink="">
      <xdr:nvSpPr>
        <xdr:cNvPr id="61" name="テキスト ボックス 60"/>
        <xdr:cNvSpPr txBox="1"/>
      </xdr:nvSpPr>
      <xdr:spPr>
        <a:xfrm>
          <a:off x="2527300" y="280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171450</xdr:rowOff>
    </xdr:from>
    <xdr:to>
      <xdr:col>29</xdr:col>
      <xdr:colOff>177800</xdr:colOff>
      <xdr:row>14</xdr:row>
      <xdr:rowOff>101600</xdr:rowOff>
    </xdr:to>
    <xdr:sp macro="" textlink="">
      <xdr:nvSpPr>
        <xdr:cNvPr id="67" name="楕円 66"/>
        <xdr:cNvSpPr/>
      </xdr:nvSpPr>
      <xdr:spPr>
        <a:xfrm>
          <a:off x="5600700" y="2447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16510</xdr:rowOff>
    </xdr:from>
    <xdr:ext cx="761365" cy="259080"/>
    <xdr:sp macro="" textlink="">
      <xdr:nvSpPr>
        <xdr:cNvPr id="68" name="人口1人当たり決算額の推移該当値テキスト130"/>
        <xdr:cNvSpPr txBox="1"/>
      </xdr:nvSpPr>
      <xdr:spPr>
        <a:xfrm>
          <a:off x="5740400" y="22929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207,293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21590</xdr:rowOff>
    </xdr:from>
    <xdr:to>
      <xdr:col>26</xdr:col>
      <xdr:colOff>101600</xdr:colOff>
      <xdr:row>14</xdr:row>
      <xdr:rowOff>123190</xdr:rowOff>
    </xdr:to>
    <xdr:sp macro="" textlink="">
      <xdr:nvSpPr>
        <xdr:cNvPr id="69" name="楕円 68"/>
        <xdr:cNvSpPr/>
      </xdr:nvSpPr>
      <xdr:spPr>
        <a:xfrm>
          <a:off x="4953000" y="246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133350</xdr:rowOff>
    </xdr:from>
    <xdr:ext cx="736600" cy="258445"/>
    <xdr:sp macro="" textlink="">
      <xdr:nvSpPr>
        <xdr:cNvPr id="70" name="テキスト ボックス 69"/>
        <xdr:cNvSpPr txBox="1"/>
      </xdr:nvSpPr>
      <xdr:spPr>
        <a:xfrm>
          <a:off x="4622800" y="2238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204,939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7620</xdr:rowOff>
    </xdr:from>
    <xdr:to>
      <xdr:col>22</xdr:col>
      <xdr:colOff>165100</xdr:colOff>
      <xdr:row>14</xdr:row>
      <xdr:rowOff>109220</xdr:rowOff>
    </xdr:to>
    <xdr:sp macro="" textlink="">
      <xdr:nvSpPr>
        <xdr:cNvPr id="71" name="楕円 70"/>
        <xdr:cNvSpPr/>
      </xdr:nvSpPr>
      <xdr:spPr>
        <a:xfrm>
          <a:off x="4254500" y="245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119380</xdr:rowOff>
    </xdr:from>
    <xdr:ext cx="762000" cy="259080"/>
    <xdr:sp macro="" textlink="">
      <xdr:nvSpPr>
        <xdr:cNvPr id="72" name="テキスト ボックス 71"/>
        <xdr:cNvSpPr txBox="1"/>
      </xdr:nvSpPr>
      <xdr:spPr>
        <a:xfrm>
          <a:off x="3924300" y="2224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206,469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29210</xdr:rowOff>
    </xdr:from>
    <xdr:to>
      <xdr:col>19</xdr:col>
      <xdr:colOff>38100</xdr:colOff>
      <xdr:row>14</xdr:row>
      <xdr:rowOff>130810</xdr:rowOff>
    </xdr:to>
    <xdr:sp macro="" textlink="">
      <xdr:nvSpPr>
        <xdr:cNvPr id="73" name="楕円 72"/>
        <xdr:cNvSpPr/>
      </xdr:nvSpPr>
      <xdr:spPr>
        <a:xfrm>
          <a:off x="3556000" y="247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140970</xdr:rowOff>
    </xdr:from>
    <xdr:ext cx="762000" cy="259080"/>
    <xdr:sp macro="" textlink="">
      <xdr:nvSpPr>
        <xdr:cNvPr id="74" name="テキスト ボックス 73"/>
        <xdr:cNvSpPr txBox="1"/>
      </xdr:nvSpPr>
      <xdr:spPr>
        <a:xfrm>
          <a:off x="3225800" y="224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204,129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105410</xdr:rowOff>
    </xdr:from>
    <xdr:to>
      <xdr:col>15</xdr:col>
      <xdr:colOff>101600</xdr:colOff>
      <xdr:row>15</xdr:row>
      <xdr:rowOff>35560</xdr:rowOff>
    </xdr:to>
    <xdr:sp macro="" textlink="">
      <xdr:nvSpPr>
        <xdr:cNvPr id="75" name="楕円 74"/>
        <xdr:cNvSpPr/>
      </xdr:nvSpPr>
      <xdr:spPr>
        <a:xfrm>
          <a:off x="2857500" y="255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45720</xdr:rowOff>
    </xdr:from>
    <xdr:ext cx="762000" cy="259080"/>
    <xdr:sp macro="" textlink="">
      <xdr:nvSpPr>
        <xdr:cNvPr id="76" name="テキスト ボックス 75"/>
        <xdr:cNvSpPr txBox="1"/>
      </xdr:nvSpPr>
      <xdr:spPr>
        <a:xfrm>
          <a:off x="2527300" y="232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195,783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4" name="テキスト ボックス 93"/>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96" name="テキスト ボックス 95"/>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98" name="テキスト ボックス 97"/>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0" name="テキスト ボックス 99"/>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63500</xdr:rowOff>
    </xdr:from>
    <xdr:to>
      <xdr:col>29</xdr:col>
      <xdr:colOff>127000</xdr:colOff>
      <xdr:row>37</xdr:row>
      <xdr:rowOff>224790</xdr:rowOff>
    </xdr:to>
    <xdr:cxnSp macro="">
      <xdr:nvCxnSpPr>
        <xdr:cNvPr id="102" name="直線コネクタ 101"/>
        <xdr:cNvCxnSpPr/>
      </xdr:nvCxnSpPr>
      <xdr:spPr>
        <a:xfrm flipV="1">
          <a:off x="5651500" y="5988050"/>
          <a:ext cx="0" cy="13614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235585</xdr:rowOff>
    </xdr:from>
    <xdr:ext cx="761365" cy="258445"/>
    <xdr:sp macro="" textlink="">
      <xdr:nvSpPr>
        <xdr:cNvPr id="103" name="人口1人当たり決算額の推移最小値テキスト445"/>
        <xdr:cNvSpPr txBox="1"/>
      </xdr:nvSpPr>
      <xdr:spPr>
        <a:xfrm>
          <a:off x="5740400" y="73602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-35,673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224790</xdr:rowOff>
    </xdr:from>
    <xdr:to>
      <xdr:col>30</xdr:col>
      <xdr:colOff>25400</xdr:colOff>
      <xdr:row>37</xdr:row>
      <xdr:rowOff>224790</xdr:rowOff>
    </xdr:to>
    <xdr:cxnSp macro="">
      <xdr:nvCxnSpPr>
        <xdr:cNvPr id="104" name="直線コネクタ 103"/>
        <xdr:cNvCxnSpPr/>
      </xdr:nvCxnSpPr>
      <xdr:spPr>
        <a:xfrm>
          <a:off x="5562600" y="73494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321310</xdr:rowOff>
    </xdr:from>
    <xdr:ext cx="761365" cy="259080"/>
    <xdr:sp macro="" textlink="">
      <xdr:nvSpPr>
        <xdr:cNvPr id="105" name="人口1人当たり決算額の推移最大値テキスト445"/>
        <xdr:cNvSpPr txBox="1"/>
      </xdr:nvSpPr>
      <xdr:spPr>
        <a:xfrm>
          <a:off x="5740400" y="5731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113,218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63500</xdr:rowOff>
    </xdr:from>
    <xdr:to>
      <xdr:col>30</xdr:col>
      <xdr:colOff>25400</xdr:colOff>
      <xdr:row>33</xdr:row>
      <xdr:rowOff>63500</xdr:rowOff>
    </xdr:to>
    <xdr:cxnSp macro="">
      <xdr:nvCxnSpPr>
        <xdr:cNvPr id="106" name="直線コネクタ 105"/>
        <xdr:cNvCxnSpPr/>
      </xdr:nvCxnSpPr>
      <xdr:spPr>
        <a:xfrm>
          <a:off x="5562600" y="59880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224790</xdr:rowOff>
    </xdr:from>
    <xdr:to>
      <xdr:col>29</xdr:col>
      <xdr:colOff>127000</xdr:colOff>
      <xdr:row>37</xdr:row>
      <xdr:rowOff>240665</xdr:rowOff>
    </xdr:to>
    <xdr:cxnSp macro="">
      <xdr:nvCxnSpPr>
        <xdr:cNvPr id="107" name="直線コネクタ 106"/>
        <xdr:cNvCxnSpPr/>
      </xdr:nvCxnSpPr>
      <xdr:spPr>
        <a:xfrm flipV="1">
          <a:off x="5003800" y="7349490"/>
          <a:ext cx="6477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213995</xdr:rowOff>
    </xdr:from>
    <xdr:ext cx="761365" cy="257810"/>
    <xdr:sp macro="" textlink="">
      <xdr:nvSpPr>
        <xdr:cNvPr id="108" name="人口1人当たり決算額の推移平均値テキスト445"/>
        <xdr:cNvSpPr txBox="1"/>
      </xdr:nvSpPr>
      <xdr:spPr>
        <a:xfrm>
          <a:off x="5740400" y="648144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36,788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25400</xdr:rowOff>
    </xdr:from>
    <xdr:to>
      <xdr:col>29</xdr:col>
      <xdr:colOff>177800</xdr:colOff>
      <xdr:row>35</xdr:row>
      <xdr:rowOff>126365</xdr:rowOff>
    </xdr:to>
    <xdr:sp macro="" textlink="">
      <xdr:nvSpPr>
        <xdr:cNvPr id="109" name="フローチャート: 判断 108"/>
        <xdr:cNvSpPr/>
      </xdr:nvSpPr>
      <xdr:spPr>
        <a:xfrm>
          <a:off x="5600700" y="66357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226060</xdr:rowOff>
    </xdr:from>
    <xdr:to>
      <xdr:col>26</xdr:col>
      <xdr:colOff>50800</xdr:colOff>
      <xdr:row>37</xdr:row>
      <xdr:rowOff>240665</xdr:rowOff>
    </xdr:to>
    <xdr:cxnSp macro="">
      <xdr:nvCxnSpPr>
        <xdr:cNvPr id="110" name="直線コネクタ 109"/>
        <xdr:cNvCxnSpPr/>
      </xdr:nvCxnSpPr>
      <xdr:spPr>
        <a:xfrm>
          <a:off x="4305300" y="735076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60325</xdr:rowOff>
    </xdr:from>
    <xdr:to>
      <xdr:col>26</xdr:col>
      <xdr:colOff>101600</xdr:colOff>
      <xdr:row>35</xdr:row>
      <xdr:rowOff>162560</xdr:rowOff>
    </xdr:to>
    <xdr:sp macro="" textlink="">
      <xdr:nvSpPr>
        <xdr:cNvPr id="111" name="フローチャート: 判断 110"/>
        <xdr:cNvSpPr/>
      </xdr:nvSpPr>
      <xdr:spPr>
        <a:xfrm>
          <a:off x="4953000" y="66706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172085</xdr:rowOff>
    </xdr:from>
    <xdr:ext cx="736600" cy="259715"/>
    <xdr:sp macro="" textlink="">
      <xdr:nvSpPr>
        <xdr:cNvPr id="112" name="テキスト ボックス 111"/>
        <xdr:cNvSpPr txBox="1"/>
      </xdr:nvSpPr>
      <xdr:spPr>
        <a:xfrm>
          <a:off x="4622800" y="64395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226060</xdr:rowOff>
    </xdr:from>
    <xdr:to>
      <xdr:col>22</xdr:col>
      <xdr:colOff>114300</xdr:colOff>
      <xdr:row>37</xdr:row>
      <xdr:rowOff>228600</xdr:rowOff>
    </xdr:to>
    <xdr:cxnSp macro="">
      <xdr:nvCxnSpPr>
        <xdr:cNvPr id="113" name="直線コネクタ 112"/>
        <xdr:cNvCxnSpPr/>
      </xdr:nvCxnSpPr>
      <xdr:spPr>
        <a:xfrm flipV="1">
          <a:off x="3606800" y="735076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341630</xdr:rowOff>
    </xdr:from>
    <xdr:to>
      <xdr:col>22</xdr:col>
      <xdr:colOff>165100</xdr:colOff>
      <xdr:row>35</xdr:row>
      <xdr:rowOff>99695</xdr:rowOff>
    </xdr:to>
    <xdr:sp macro="" textlink="">
      <xdr:nvSpPr>
        <xdr:cNvPr id="114" name="フローチャート: 判断 113"/>
        <xdr:cNvSpPr/>
      </xdr:nvSpPr>
      <xdr:spPr>
        <a:xfrm>
          <a:off x="4254500" y="66090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110490</xdr:rowOff>
    </xdr:from>
    <xdr:ext cx="762000" cy="257810"/>
    <xdr:sp macro="" textlink="">
      <xdr:nvSpPr>
        <xdr:cNvPr id="115" name="テキスト ボックス 114"/>
        <xdr:cNvSpPr txBox="1"/>
      </xdr:nvSpPr>
      <xdr:spPr>
        <a:xfrm>
          <a:off x="3924300" y="6377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228600</xdr:rowOff>
    </xdr:from>
    <xdr:to>
      <xdr:col>18</xdr:col>
      <xdr:colOff>177800</xdr:colOff>
      <xdr:row>37</xdr:row>
      <xdr:rowOff>271780</xdr:rowOff>
    </xdr:to>
    <xdr:cxnSp macro="">
      <xdr:nvCxnSpPr>
        <xdr:cNvPr id="116" name="直線コネクタ 115"/>
        <xdr:cNvCxnSpPr/>
      </xdr:nvCxnSpPr>
      <xdr:spPr>
        <a:xfrm flipV="1">
          <a:off x="2908300" y="735330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14605</xdr:rowOff>
    </xdr:from>
    <xdr:to>
      <xdr:col>19</xdr:col>
      <xdr:colOff>38100</xdr:colOff>
      <xdr:row>35</xdr:row>
      <xdr:rowOff>116840</xdr:rowOff>
    </xdr:to>
    <xdr:sp macro="" textlink="">
      <xdr:nvSpPr>
        <xdr:cNvPr id="117" name="フローチャート: 判断 116"/>
        <xdr:cNvSpPr/>
      </xdr:nvSpPr>
      <xdr:spPr>
        <a:xfrm>
          <a:off x="3556000" y="66249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126365</xdr:rowOff>
    </xdr:from>
    <xdr:ext cx="762000" cy="259715"/>
    <xdr:sp macro="" textlink="">
      <xdr:nvSpPr>
        <xdr:cNvPr id="118" name="テキスト ボックス 117"/>
        <xdr:cNvSpPr txBox="1"/>
      </xdr:nvSpPr>
      <xdr:spPr>
        <a:xfrm>
          <a:off x="3225800" y="63938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12065</xdr:rowOff>
    </xdr:from>
    <xdr:to>
      <xdr:col>15</xdr:col>
      <xdr:colOff>101600</xdr:colOff>
      <xdr:row>35</xdr:row>
      <xdr:rowOff>113030</xdr:rowOff>
    </xdr:to>
    <xdr:sp macro="" textlink="">
      <xdr:nvSpPr>
        <xdr:cNvPr id="119" name="フローチャート: 判断 118"/>
        <xdr:cNvSpPr/>
      </xdr:nvSpPr>
      <xdr:spPr>
        <a:xfrm>
          <a:off x="2857500" y="66224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123825</xdr:rowOff>
    </xdr:from>
    <xdr:ext cx="762000" cy="257810"/>
    <xdr:sp macro="" textlink="">
      <xdr:nvSpPr>
        <xdr:cNvPr id="120" name="テキスト ボックス 119"/>
        <xdr:cNvSpPr txBox="1"/>
      </xdr:nvSpPr>
      <xdr:spPr>
        <a:xfrm>
          <a:off x="2527300" y="6391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1" name="テキスト ボックス 120"/>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2" name="テキスト ボックス 121"/>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3" name="テキスト ボックス 122"/>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4" name="テキスト ボックス 123"/>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5" name="テキスト ボックス 124"/>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173355</xdr:rowOff>
    </xdr:from>
    <xdr:to>
      <xdr:col>29</xdr:col>
      <xdr:colOff>177800</xdr:colOff>
      <xdr:row>37</xdr:row>
      <xdr:rowOff>275590</xdr:rowOff>
    </xdr:to>
    <xdr:sp macro="" textlink="">
      <xdr:nvSpPr>
        <xdr:cNvPr id="126" name="楕円 125"/>
        <xdr:cNvSpPr/>
      </xdr:nvSpPr>
      <xdr:spPr>
        <a:xfrm>
          <a:off x="5600700" y="72980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81915</xdr:rowOff>
    </xdr:from>
    <xdr:ext cx="761365" cy="259715"/>
    <xdr:sp macro="" textlink="">
      <xdr:nvSpPr>
        <xdr:cNvPr id="127" name="人口1人当たり決算額の推移該当値テキスト445"/>
        <xdr:cNvSpPr txBox="1"/>
      </xdr:nvSpPr>
      <xdr:spPr>
        <a:xfrm>
          <a:off x="5740400" y="720661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-35,673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191135</xdr:rowOff>
    </xdr:from>
    <xdr:to>
      <xdr:col>26</xdr:col>
      <xdr:colOff>101600</xdr:colOff>
      <xdr:row>37</xdr:row>
      <xdr:rowOff>292100</xdr:rowOff>
    </xdr:to>
    <xdr:sp macro="" textlink="">
      <xdr:nvSpPr>
        <xdr:cNvPr id="128" name="楕円 127"/>
        <xdr:cNvSpPr/>
      </xdr:nvSpPr>
      <xdr:spPr>
        <a:xfrm>
          <a:off x="4953000" y="73158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276860</xdr:rowOff>
    </xdr:from>
    <xdr:ext cx="736600" cy="259080"/>
    <xdr:sp macro="" textlink="">
      <xdr:nvSpPr>
        <xdr:cNvPr id="129" name="テキスト ボックス 128"/>
        <xdr:cNvSpPr txBox="1"/>
      </xdr:nvSpPr>
      <xdr:spPr>
        <a:xfrm>
          <a:off x="4622800" y="740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-37,529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174625</xdr:rowOff>
    </xdr:from>
    <xdr:to>
      <xdr:col>22</xdr:col>
      <xdr:colOff>165100</xdr:colOff>
      <xdr:row>37</xdr:row>
      <xdr:rowOff>275590</xdr:rowOff>
    </xdr:to>
    <xdr:sp macro="" textlink="">
      <xdr:nvSpPr>
        <xdr:cNvPr id="130" name="楕円 129"/>
        <xdr:cNvSpPr/>
      </xdr:nvSpPr>
      <xdr:spPr>
        <a:xfrm>
          <a:off x="4254500" y="7299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260985</xdr:rowOff>
    </xdr:from>
    <xdr:ext cx="762000" cy="258445"/>
    <xdr:sp macro="" textlink="">
      <xdr:nvSpPr>
        <xdr:cNvPr id="131" name="テキスト ボックス 130"/>
        <xdr:cNvSpPr txBox="1"/>
      </xdr:nvSpPr>
      <xdr:spPr>
        <a:xfrm>
          <a:off x="3924300" y="7385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-35,734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177800</xdr:rowOff>
    </xdr:from>
    <xdr:to>
      <xdr:col>19</xdr:col>
      <xdr:colOff>38100</xdr:colOff>
      <xdr:row>37</xdr:row>
      <xdr:rowOff>278130</xdr:rowOff>
    </xdr:to>
    <xdr:sp macro="" textlink="">
      <xdr:nvSpPr>
        <xdr:cNvPr id="132" name="楕円 131"/>
        <xdr:cNvSpPr/>
      </xdr:nvSpPr>
      <xdr:spPr>
        <a:xfrm>
          <a:off x="3556000" y="73025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263525</xdr:rowOff>
    </xdr:from>
    <xdr:ext cx="762000" cy="259080"/>
    <xdr:sp macro="" textlink="">
      <xdr:nvSpPr>
        <xdr:cNvPr id="133" name="テキスト ボックス 132"/>
        <xdr:cNvSpPr txBox="1"/>
      </xdr:nvSpPr>
      <xdr:spPr>
        <a:xfrm>
          <a:off x="3225800" y="738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-36,055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220345</xdr:rowOff>
    </xdr:from>
    <xdr:to>
      <xdr:col>15</xdr:col>
      <xdr:colOff>101600</xdr:colOff>
      <xdr:row>37</xdr:row>
      <xdr:rowOff>322580</xdr:rowOff>
    </xdr:to>
    <xdr:sp macro="" textlink="">
      <xdr:nvSpPr>
        <xdr:cNvPr id="134" name="楕円 133"/>
        <xdr:cNvSpPr/>
      </xdr:nvSpPr>
      <xdr:spPr>
        <a:xfrm>
          <a:off x="2857500" y="7345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307975</xdr:rowOff>
    </xdr:from>
    <xdr:ext cx="762000" cy="259080"/>
    <xdr:sp macro="" textlink="">
      <xdr:nvSpPr>
        <xdr:cNvPr id="135" name="テキスト ボックス 134"/>
        <xdr:cNvSpPr txBox="1"/>
      </xdr:nvSpPr>
      <xdr:spPr>
        <a:xfrm>
          <a:off x="2527300" y="7432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-40,805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5,456
5,436
197.85
6,666,358
6,479,268
145,187
3,947,593
6,185,566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107,754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168910</xdr:rowOff>
    </xdr:from>
    <xdr:ext cx="594995" cy="258445"/>
    <xdr:sp macro="" textlink="">
      <xdr:nvSpPr>
        <xdr:cNvPr id="44" name="テキスト ボックス 43"/>
        <xdr:cNvSpPr txBox="1"/>
      </xdr:nvSpPr>
      <xdr:spPr>
        <a:xfrm>
          <a:off x="166370" y="6512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4995" cy="258445"/>
    <xdr:sp macro="" textlink="">
      <xdr:nvSpPr>
        <xdr:cNvPr id="46" name="テキスト ボックス 45"/>
        <xdr:cNvSpPr txBox="1"/>
      </xdr:nvSpPr>
      <xdr:spPr>
        <a:xfrm>
          <a:off x="166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4995" cy="258445"/>
    <xdr:sp macro="" textlink="">
      <xdr:nvSpPr>
        <xdr:cNvPr id="48" name="テキスト ボックス 47"/>
        <xdr:cNvSpPr txBox="1"/>
      </xdr:nvSpPr>
      <xdr:spPr>
        <a:xfrm>
          <a:off x="166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4995" cy="258445"/>
    <xdr:sp macro="" textlink="">
      <xdr:nvSpPr>
        <xdr:cNvPr id="50" name="テキスト ボックス 49"/>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2" name="テキスト ボックス 51"/>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151765</xdr:rowOff>
    </xdr:from>
    <xdr:to>
      <xdr:col>24</xdr:col>
      <xdr:colOff>62865</xdr:colOff>
      <xdr:row>39</xdr:row>
      <xdr:rowOff>81280</xdr:rowOff>
    </xdr:to>
    <xdr:cxnSp macro="">
      <xdr:nvCxnSpPr>
        <xdr:cNvPr id="54" name="直線コネクタ 53"/>
        <xdr:cNvCxnSpPr/>
      </xdr:nvCxnSpPr>
      <xdr:spPr>
        <a:xfrm flipV="1">
          <a:off x="4633595" y="529526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85090</xdr:rowOff>
    </xdr:from>
    <xdr:ext cx="534670" cy="259080"/>
    <xdr:sp macro="" textlink="">
      <xdr:nvSpPr>
        <xdr:cNvPr id="55" name="人件費最小値テキスト"/>
        <xdr:cNvSpPr txBox="1"/>
      </xdr:nvSpPr>
      <xdr:spPr>
        <a:xfrm>
          <a:off x="4686300" y="677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87,617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81280</xdr:rowOff>
    </xdr:from>
    <xdr:to>
      <xdr:col>24</xdr:col>
      <xdr:colOff>152400</xdr:colOff>
      <xdr:row>39</xdr:row>
      <xdr:rowOff>81280</xdr:rowOff>
    </xdr:to>
    <xdr:cxnSp macro="">
      <xdr:nvCxnSpPr>
        <xdr:cNvPr id="56" name="直線コネクタ 55"/>
        <xdr:cNvCxnSpPr/>
      </xdr:nvCxnSpPr>
      <xdr:spPr>
        <a:xfrm>
          <a:off x="4546600" y="676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98425</xdr:rowOff>
    </xdr:from>
    <xdr:ext cx="598805" cy="258445"/>
    <xdr:sp macro="" textlink="">
      <xdr:nvSpPr>
        <xdr:cNvPr id="57" name="人件費最大値テキスト"/>
        <xdr:cNvSpPr txBox="1"/>
      </xdr:nvSpPr>
      <xdr:spPr>
        <a:xfrm>
          <a:off x="4686300" y="5070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248,668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151765</xdr:rowOff>
    </xdr:from>
    <xdr:to>
      <xdr:col>24</xdr:col>
      <xdr:colOff>152400</xdr:colOff>
      <xdr:row>30</xdr:row>
      <xdr:rowOff>151765</xdr:rowOff>
    </xdr:to>
    <xdr:cxnSp macro="">
      <xdr:nvCxnSpPr>
        <xdr:cNvPr id="58" name="直線コネクタ 57"/>
        <xdr:cNvCxnSpPr/>
      </xdr:nvCxnSpPr>
      <xdr:spPr>
        <a:xfrm>
          <a:off x="4546600" y="5295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36195</xdr:rowOff>
    </xdr:from>
    <xdr:to>
      <xdr:col>24</xdr:col>
      <xdr:colOff>63500</xdr:colOff>
      <xdr:row>34</xdr:row>
      <xdr:rowOff>44450</xdr:rowOff>
    </xdr:to>
    <xdr:cxnSp macro="">
      <xdr:nvCxnSpPr>
        <xdr:cNvPr id="59" name="直線コネクタ 58"/>
        <xdr:cNvCxnSpPr/>
      </xdr:nvCxnSpPr>
      <xdr:spPr>
        <a:xfrm>
          <a:off x="3797300" y="58654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57150</xdr:rowOff>
    </xdr:from>
    <xdr:ext cx="598805" cy="259080"/>
    <xdr:sp macro="" textlink="">
      <xdr:nvSpPr>
        <xdr:cNvPr id="60" name="人件費平均値テキスト"/>
        <xdr:cNvSpPr txBox="1"/>
      </xdr:nvSpPr>
      <xdr:spPr>
        <a:xfrm>
          <a:off x="4686300" y="62293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1" name="フローチャート: 判断 60"/>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153670</xdr:rowOff>
    </xdr:from>
    <xdr:to>
      <xdr:col>19</xdr:col>
      <xdr:colOff>177800</xdr:colOff>
      <xdr:row>34</xdr:row>
      <xdr:rowOff>36195</xdr:rowOff>
    </xdr:to>
    <xdr:cxnSp macro="">
      <xdr:nvCxnSpPr>
        <xdr:cNvPr id="62" name="直線コネクタ 61"/>
        <xdr:cNvCxnSpPr/>
      </xdr:nvCxnSpPr>
      <xdr:spPr>
        <a:xfrm>
          <a:off x="2908300" y="58115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105410</xdr:rowOff>
    </xdr:from>
    <xdr:to>
      <xdr:col>20</xdr:col>
      <xdr:colOff>38100</xdr:colOff>
      <xdr:row>37</xdr:row>
      <xdr:rowOff>35560</xdr:rowOff>
    </xdr:to>
    <xdr:sp macro="" textlink="">
      <xdr:nvSpPr>
        <xdr:cNvPr id="63" name="フローチャート: 判断 62"/>
        <xdr:cNvSpPr/>
      </xdr:nvSpPr>
      <xdr:spPr>
        <a:xfrm>
          <a:off x="3746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26670</xdr:rowOff>
    </xdr:from>
    <xdr:ext cx="598170" cy="259080"/>
    <xdr:sp macro="" textlink="">
      <xdr:nvSpPr>
        <xdr:cNvPr id="64" name="テキスト ボックス 63"/>
        <xdr:cNvSpPr txBox="1"/>
      </xdr:nvSpPr>
      <xdr:spPr>
        <a:xfrm>
          <a:off x="3497580" y="6370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153670</xdr:rowOff>
    </xdr:from>
    <xdr:to>
      <xdr:col>15</xdr:col>
      <xdr:colOff>50800</xdr:colOff>
      <xdr:row>36</xdr:row>
      <xdr:rowOff>114300</xdr:rowOff>
    </xdr:to>
    <xdr:cxnSp macro="">
      <xdr:nvCxnSpPr>
        <xdr:cNvPr id="65" name="直線コネクタ 64"/>
        <xdr:cNvCxnSpPr/>
      </xdr:nvCxnSpPr>
      <xdr:spPr>
        <a:xfrm flipV="1">
          <a:off x="2019300" y="5811520"/>
          <a:ext cx="889000"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90805</xdr:rowOff>
    </xdr:from>
    <xdr:to>
      <xdr:col>15</xdr:col>
      <xdr:colOff>101600</xdr:colOff>
      <xdr:row>36</xdr:row>
      <xdr:rowOff>20955</xdr:rowOff>
    </xdr:to>
    <xdr:sp macro="" textlink="">
      <xdr:nvSpPr>
        <xdr:cNvPr id="66" name="フローチャート: 判断 65"/>
        <xdr:cNvSpPr/>
      </xdr:nvSpPr>
      <xdr:spPr>
        <a:xfrm>
          <a:off x="2857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12065</xdr:rowOff>
    </xdr:from>
    <xdr:ext cx="598170" cy="259080"/>
    <xdr:sp macro="" textlink="">
      <xdr:nvSpPr>
        <xdr:cNvPr id="67" name="テキスト ボックス 66"/>
        <xdr:cNvSpPr txBox="1"/>
      </xdr:nvSpPr>
      <xdr:spPr>
        <a:xfrm>
          <a:off x="2608580" y="6184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114300</xdr:rowOff>
    </xdr:from>
    <xdr:to>
      <xdr:col>10</xdr:col>
      <xdr:colOff>114300</xdr:colOff>
      <xdr:row>37</xdr:row>
      <xdr:rowOff>9525</xdr:rowOff>
    </xdr:to>
    <xdr:cxnSp macro="">
      <xdr:nvCxnSpPr>
        <xdr:cNvPr id="68" name="直線コネクタ 67"/>
        <xdr:cNvCxnSpPr/>
      </xdr:nvCxnSpPr>
      <xdr:spPr>
        <a:xfrm flipV="1">
          <a:off x="1130300" y="628650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64135</xdr:rowOff>
    </xdr:from>
    <xdr:to>
      <xdr:col>10</xdr:col>
      <xdr:colOff>165100</xdr:colOff>
      <xdr:row>36</xdr:row>
      <xdr:rowOff>166370</xdr:rowOff>
    </xdr:to>
    <xdr:sp macro="" textlink="">
      <xdr:nvSpPr>
        <xdr:cNvPr id="69" name="フローチャート: 判断 68"/>
        <xdr:cNvSpPr/>
      </xdr:nvSpPr>
      <xdr:spPr>
        <a:xfrm>
          <a:off x="19685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36</xdr:row>
      <xdr:rowOff>156845</xdr:rowOff>
    </xdr:from>
    <xdr:ext cx="598170" cy="258445"/>
    <xdr:sp macro="" textlink="">
      <xdr:nvSpPr>
        <xdr:cNvPr id="70" name="テキスト ボックス 69"/>
        <xdr:cNvSpPr txBox="1"/>
      </xdr:nvSpPr>
      <xdr:spPr>
        <a:xfrm>
          <a:off x="1719580" y="6329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89535</xdr:rowOff>
    </xdr:from>
    <xdr:to>
      <xdr:col>6</xdr:col>
      <xdr:colOff>38100</xdr:colOff>
      <xdr:row>37</xdr:row>
      <xdr:rowOff>19685</xdr:rowOff>
    </xdr:to>
    <xdr:sp macro="" textlink="">
      <xdr:nvSpPr>
        <xdr:cNvPr id="71" name="フローチャート: 判断 70"/>
        <xdr:cNvSpPr/>
      </xdr:nvSpPr>
      <xdr:spPr>
        <a:xfrm>
          <a:off x="1079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36195</xdr:rowOff>
    </xdr:from>
    <xdr:ext cx="598170" cy="259080"/>
    <xdr:sp macro="" textlink="">
      <xdr:nvSpPr>
        <xdr:cNvPr id="72" name="テキスト ボックス 71"/>
        <xdr:cNvSpPr txBox="1"/>
      </xdr:nvSpPr>
      <xdr:spPr>
        <a:xfrm>
          <a:off x="830580" y="6036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78" name="楕円 77"/>
        <xdr:cNvSpPr/>
      </xdr:nvSpPr>
      <xdr:spPr>
        <a:xfrm>
          <a:off x="45847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16510</xdr:rowOff>
    </xdr:from>
    <xdr:ext cx="598805" cy="259080"/>
    <xdr:sp macro="" textlink="">
      <xdr:nvSpPr>
        <xdr:cNvPr id="79" name="人件費該当値テキスト"/>
        <xdr:cNvSpPr txBox="1"/>
      </xdr:nvSpPr>
      <xdr:spPr>
        <a:xfrm>
          <a:off x="4686300" y="5674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185,404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156845</xdr:rowOff>
    </xdr:from>
    <xdr:to>
      <xdr:col>20</xdr:col>
      <xdr:colOff>38100</xdr:colOff>
      <xdr:row>34</xdr:row>
      <xdr:rowOff>86995</xdr:rowOff>
    </xdr:to>
    <xdr:sp macro="" textlink="">
      <xdr:nvSpPr>
        <xdr:cNvPr id="80" name="楕円 79"/>
        <xdr:cNvSpPr/>
      </xdr:nvSpPr>
      <xdr:spPr>
        <a:xfrm>
          <a:off x="3746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103505</xdr:rowOff>
    </xdr:from>
    <xdr:ext cx="598170" cy="259080"/>
    <xdr:sp macro="" textlink="">
      <xdr:nvSpPr>
        <xdr:cNvPr id="81" name="テキスト ボックス 80"/>
        <xdr:cNvSpPr txBox="1"/>
      </xdr:nvSpPr>
      <xdr:spPr>
        <a:xfrm>
          <a:off x="3497580" y="5589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102870</xdr:rowOff>
    </xdr:from>
    <xdr:to>
      <xdr:col>15</xdr:col>
      <xdr:colOff>101600</xdr:colOff>
      <xdr:row>34</xdr:row>
      <xdr:rowOff>33020</xdr:rowOff>
    </xdr:to>
    <xdr:sp macro="" textlink="">
      <xdr:nvSpPr>
        <xdr:cNvPr id="82" name="楕円 81"/>
        <xdr:cNvSpPr/>
      </xdr:nvSpPr>
      <xdr:spPr>
        <a:xfrm>
          <a:off x="28575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49530</xdr:rowOff>
    </xdr:from>
    <xdr:ext cx="598170" cy="259080"/>
    <xdr:sp macro="" textlink="">
      <xdr:nvSpPr>
        <xdr:cNvPr id="83" name="テキスト ボックス 82"/>
        <xdr:cNvSpPr txBox="1"/>
      </xdr:nvSpPr>
      <xdr:spPr>
        <a:xfrm>
          <a:off x="2608580" y="5535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192,200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63500</xdr:rowOff>
    </xdr:from>
    <xdr:to>
      <xdr:col>10</xdr:col>
      <xdr:colOff>165100</xdr:colOff>
      <xdr:row>36</xdr:row>
      <xdr:rowOff>165100</xdr:rowOff>
    </xdr:to>
    <xdr:sp macro="" textlink="">
      <xdr:nvSpPr>
        <xdr:cNvPr id="84" name="楕円 83"/>
        <xdr:cNvSpPr/>
      </xdr:nvSpPr>
      <xdr:spPr>
        <a:xfrm>
          <a:off x="1968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10160</xdr:rowOff>
    </xdr:from>
    <xdr:ext cx="598170" cy="259080"/>
    <xdr:sp macro="" textlink="">
      <xdr:nvSpPr>
        <xdr:cNvPr id="85" name="テキスト ボックス 84"/>
        <xdr:cNvSpPr txBox="1"/>
      </xdr:nvSpPr>
      <xdr:spPr>
        <a:xfrm>
          <a:off x="1719580" y="6010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130175</xdr:rowOff>
    </xdr:from>
    <xdr:to>
      <xdr:col>6</xdr:col>
      <xdr:colOff>38100</xdr:colOff>
      <xdr:row>37</xdr:row>
      <xdr:rowOff>60325</xdr:rowOff>
    </xdr:to>
    <xdr:sp macro="" textlink="">
      <xdr:nvSpPr>
        <xdr:cNvPr id="86" name="楕円 85"/>
        <xdr:cNvSpPr/>
      </xdr:nvSpPr>
      <xdr:spPr>
        <a:xfrm>
          <a:off x="107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52070</xdr:rowOff>
    </xdr:from>
    <xdr:ext cx="598170" cy="258445"/>
    <xdr:sp macro="" textlink="">
      <xdr:nvSpPr>
        <xdr:cNvPr id="87" name="テキスト ボックス 86"/>
        <xdr:cNvSpPr txBox="1"/>
      </xdr:nvSpPr>
      <xdr:spPr>
        <a:xfrm>
          <a:off x="830580" y="6395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99" name="テキスト ボックス 98"/>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1" name="テキスト ボックス 100"/>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3" name="テキスト ボックス 102"/>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5" name="テキスト ボックス 104"/>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5165" cy="258445"/>
    <xdr:sp macro="" textlink="">
      <xdr:nvSpPr>
        <xdr:cNvPr id="107" name="テキスト ボックス 106"/>
        <xdr:cNvSpPr txBox="1"/>
      </xdr:nvSpPr>
      <xdr:spPr>
        <a:xfrm>
          <a:off x="76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09" name="テキスト ボックス 108"/>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55245</xdr:rowOff>
    </xdr:from>
    <xdr:to>
      <xdr:col>24</xdr:col>
      <xdr:colOff>62865</xdr:colOff>
      <xdr:row>59</xdr:row>
      <xdr:rowOff>42545</xdr:rowOff>
    </xdr:to>
    <xdr:cxnSp macro="">
      <xdr:nvCxnSpPr>
        <xdr:cNvPr id="113" name="直線コネクタ 112"/>
        <xdr:cNvCxnSpPr/>
      </xdr:nvCxnSpPr>
      <xdr:spPr>
        <a:xfrm flipV="1">
          <a:off x="4633595" y="879919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46355</xdr:rowOff>
    </xdr:from>
    <xdr:ext cx="534670" cy="259080"/>
    <xdr:sp macro="" textlink="">
      <xdr:nvSpPr>
        <xdr:cNvPr id="114" name="物件費最小値テキスト"/>
        <xdr:cNvSpPr txBox="1"/>
      </xdr:nvSpPr>
      <xdr:spPr>
        <a:xfrm>
          <a:off x="4686300" y="10161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51,891</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42545</xdr:rowOff>
    </xdr:from>
    <xdr:to>
      <xdr:col>24</xdr:col>
      <xdr:colOff>152400</xdr:colOff>
      <xdr:row>59</xdr:row>
      <xdr:rowOff>42545</xdr:rowOff>
    </xdr:to>
    <xdr:cxnSp macro="">
      <xdr:nvCxnSpPr>
        <xdr:cNvPr id="115" name="直線コネクタ 114"/>
        <xdr:cNvCxnSpPr/>
      </xdr:nvCxnSpPr>
      <xdr:spPr>
        <a:xfrm>
          <a:off x="4546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1905</xdr:rowOff>
    </xdr:from>
    <xdr:ext cx="690245" cy="259080"/>
    <xdr:sp macro="" textlink="">
      <xdr:nvSpPr>
        <xdr:cNvPr id="116" name="物件費最大値テキスト"/>
        <xdr:cNvSpPr txBox="1"/>
      </xdr:nvSpPr>
      <xdr:spPr>
        <a:xfrm>
          <a:off x="4686300" y="85744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1,299,945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55245</xdr:rowOff>
    </xdr:from>
    <xdr:to>
      <xdr:col>24</xdr:col>
      <xdr:colOff>152400</xdr:colOff>
      <xdr:row>51</xdr:row>
      <xdr:rowOff>55245</xdr:rowOff>
    </xdr:to>
    <xdr:cxnSp macro="">
      <xdr:nvCxnSpPr>
        <xdr:cNvPr id="117" name="直線コネクタ 116"/>
        <xdr:cNvCxnSpPr/>
      </xdr:nvCxnSpPr>
      <xdr:spPr>
        <a:xfrm>
          <a:off x="4546600" y="8799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80010</xdr:rowOff>
    </xdr:from>
    <xdr:to>
      <xdr:col>24</xdr:col>
      <xdr:colOff>63500</xdr:colOff>
      <xdr:row>58</xdr:row>
      <xdr:rowOff>95885</xdr:rowOff>
    </xdr:to>
    <xdr:cxnSp macro="">
      <xdr:nvCxnSpPr>
        <xdr:cNvPr id="118" name="直線コネクタ 117"/>
        <xdr:cNvCxnSpPr/>
      </xdr:nvCxnSpPr>
      <xdr:spPr>
        <a:xfrm>
          <a:off x="3797300" y="100241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41275</xdr:rowOff>
    </xdr:from>
    <xdr:ext cx="598805" cy="258445"/>
    <xdr:sp macro="" textlink="">
      <xdr:nvSpPr>
        <xdr:cNvPr id="119" name="物件費平均値テキスト"/>
        <xdr:cNvSpPr txBox="1"/>
      </xdr:nvSpPr>
      <xdr:spPr>
        <a:xfrm>
          <a:off x="4686300" y="99853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143,989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63500</xdr:rowOff>
    </xdr:from>
    <xdr:to>
      <xdr:col>24</xdr:col>
      <xdr:colOff>114300</xdr:colOff>
      <xdr:row>58</xdr:row>
      <xdr:rowOff>164465</xdr:rowOff>
    </xdr:to>
    <xdr:sp macro="" textlink="">
      <xdr:nvSpPr>
        <xdr:cNvPr id="120" name="フローチャート: 判断 119"/>
        <xdr:cNvSpPr/>
      </xdr:nvSpPr>
      <xdr:spPr>
        <a:xfrm>
          <a:off x="45847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58</xdr:row>
      <xdr:rowOff>112395</xdr:rowOff>
    </xdr:to>
    <xdr:cxnSp macro="">
      <xdr:nvCxnSpPr>
        <xdr:cNvPr id="121" name="直線コネクタ 120"/>
        <xdr:cNvCxnSpPr/>
      </xdr:nvCxnSpPr>
      <xdr:spPr>
        <a:xfrm flipV="1">
          <a:off x="2908300" y="100241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77470</xdr:rowOff>
    </xdr:from>
    <xdr:to>
      <xdr:col>20</xdr:col>
      <xdr:colOff>38100</xdr:colOff>
      <xdr:row>59</xdr:row>
      <xdr:rowOff>7620</xdr:rowOff>
    </xdr:to>
    <xdr:sp macro="" textlink="">
      <xdr:nvSpPr>
        <xdr:cNvPr id="122" name="フローチャート: 判断 121"/>
        <xdr:cNvSpPr/>
      </xdr:nvSpPr>
      <xdr:spPr>
        <a:xfrm>
          <a:off x="3746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170180</xdr:rowOff>
    </xdr:from>
    <xdr:ext cx="598170" cy="259080"/>
    <xdr:sp macro="" textlink="">
      <xdr:nvSpPr>
        <xdr:cNvPr id="123" name="テキスト ボックス 122"/>
        <xdr:cNvSpPr txBox="1"/>
      </xdr:nvSpPr>
      <xdr:spPr>
        <a:xfrm>
          <a:off x="3497580" y="10114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130,314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78105</xdr:rowOff>
    </xdr:from>
    <xdr:to>
      <xdr:col>15</xdr:col>
      <xdr:colOff>50800</xdr:colOff>
      <xdr:row>58</xdr:row>
      <xdr:rowOff>112395</xdr:rowOff>
    </xdr:to>
    <xdr:cxnSp macro="">
      <xdr:nvCxnSpPr>
        <xdr:cNvPr id="124" name="直線コネクタ 123"/>
        <xdr:cNvCxnSpPr/>
      </xdr:nvCxnSpPr>
      <xdr:spPr>
        <a:xfrm>
          <a:off x="2019300" y="100222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52705</xdr:rowOff>
    </xdr:from>
    <xdr:to>
      <xdr:col>15</xdr:col>
      <xdr:colOff>101600</xdr:colOff>
      <xdr:row>58</xdr:row>
      <xdr:rowOff>154940</xdr:rowOff>
    </xdr:to>
    <xdr:sp macro="" textlink="">
      <xdr:nvSpPr>
        <xdr:cNvPr id="125" name="フローチャート: 判断 124"/>
        <xdr:cNvSpPr/>
      </xdr:nvSpPr>
      <xdr:spPr>
        <a:xfrm>
          <a:off x="2857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170815</xdr:rowOff>
    </xdr:from>
    <xdr:ext cx="598170" cy="258445"/>
    <xdr:sp macro="" textlink="">
      <xdr:nvSpPr>
        <xdr:cNvPr id="126" name="テキスト ボックス 125"/>
        <xdr:cNvSpPr txBox="1"/>
      </xdr:nvSpPr>
      <xdr:spPr>
        <a:xfrm>
          <a:off x="2608580" y="97720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78105</xdr:rowOff>
    </xdr:from>
    <xdr:to>
      <xdr:col>10</xdr:col>
      <xdr:colOff>114300</xdr:colOff>
      <xdr:row>58</xdr:row>
      <xdr:rowOff>97790</xdr:rowOff>
    </xdr:to>
    <xdr:cxnSp macro="">
      <xdr:nvCxnSpPr>
        <xdr:cNvPr id="127" name="直線コネクタ 126"/>
        <xdr:cNvCxnSpPr/>
      </xdr:nvCxnSpPr>
      <xdr:spPr>
        <a:xfrm flipV="1">
          <a:off x="1130300" y="100222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55245</xdr:rowOff>
    </xdr:from>
    <xdr:to>
      <xdr:col>10</xdr:col>
      <xdr:colOff>165100</xdr:colOff>
      <xdr:row>58</xdr:row>
      <xdr:rowOff>156845</xdr:rowOff>
    </xdr:to>
    <xdr:sp macro="" textlink="">
      <xdr:nvSpPr>
        <xdr:cNvPr id="128" name="フローチャート: 判断 127"/>
        <xdr:cNvSpPr/>
      </xdr:nvSpPr>
      <xdr:spPr>
        <a:xfrm>
          <a:off x="1968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147955</xdr:rowOff>
    </xdr:from>
    <xdr:ext cx="598170" cy="258445"/>
    <xdr:sp macro="" textlink="">
      <xdr:nvSpPr>
        <xdr:cNvPr id="129" name="テキスト ボックス 128"/>
        <xdr:cNvSpPr txBox="1"/>
      </xdr:nvSpPr>
      <xdr:spPr>
        <a:xfrm>
          <a:off x="1719580" y="10092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63500</xdr:rowOff>
    </xdr:from>
    <xdr:to>
      <xdr:col>6</xdr:col>
      <xdr:colOff>38100</xdr:colOff>
      <xdr:row>58</xdr:row>
      <xdr:rowOff>165100</xdr:rowOff>
    </xdr:to>
    <xdr:sp macro="" textlink="">
      <xdr:nvSpPr>
        <xdr:cNvPr id="130" name="フローチャート: 判断 129"/>
        <xdr:cNvSpPr/>
      </xdr:nvSpPr>
      <xdr:spPr>
        <a:xfrm>
          <a:off x="1079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156210</xdr:rowOff>
    </xdr:from>
    <xdr:ext cx="598170" cy="258445"/>
    <xdr:sp macro="" textlink="">
      <xdr:nvSpPr>
        <xdr:cNvPr id="131" name="テキスト ボックス 130"/>
        <xdr:cNvSpPr txBox="1"/>
      </xdr:nvSpPr>
      <xdr:spPr>
        <a:xfrm>
          <a:off x="830580" y="101003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45085</xdr:rowOff>
    </xdr:from>
    <xdr:to>
      <xdr:col>24</xdr:col>
      <xdr:colOff>114300</xdr:colOff>
      <xdr:row>58</xdr:row>
      <xdr:rowOff>146685</xdr:rowOff>
    </xdr:to>
    <xdr:sp macro="" textlink="">
      <xdr:nvSpPr>
        <xdr:cNvPr id="137" name="楕円 136"/>
        <xdr:cNvSpPr/>
      </xdr:nvSpPr>
      <xdr:spPr>
        <a:xfrm>
          <a:off x="45847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4445</xdr:rowOff>
    </xdr:from>
    <xdr:ext cx="598805" cy="259080"/>
    <xdr:sp macro="" textlink="">
      <xdr:nvSpPr>
        <xdr:cNvPr id="138" name="物件費該当値テキスト"/>
        <xdr:cNvSpPr txBox="1"/>
      </xdr:nvSpPr>
      <xdr:spPr>
        <a:xfrm>
          <a:off x="4686300" y="9777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160,092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39" name="楕円 138"/>
        <xdr:cNvSpPr/>
      </xdr:nvSpPr>
      <xdr:spPr>
        <a:xfrm>
          <a:off x="3746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147320</xdr:rowOff>
    </xdr:from>
    <xdr:ext cx="598170" cy="259080"/>
    <xdr:sp macro="" textlink="">
      <xdr:nvSpPr>
        <xdr:cNvPr id="140" name="テキスト ボックス 139"/>
        <xdr:cNvSpPr txBox="1"/>
      </xdr:nvSpPr>
      <xdr:spPr>
        <a:xfrm>
          <a:off x="3497580" y="9748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61595</xdr:rowOff>
    </xdr:from>
    <xdr:to>
      <xdr:col>15</xdr:col>
      <xdr:colOff>101600</xdr:colOff>
      <xdr:row>58</xdr:row>
      <xdr:rowOff>163195</xdr:rowOff>
    </xdr:to>
    <xdr:sp macro="" textlink="">
      <xdr:nvSpPr>
        <xdr:cNvPr id="141" name="楕円 140"/>
        <xdr:cNvSpPr/>
      </xdr:nvSpPr>
      <xdr:spPr>
        <a:xfrm>
          <a:off x="2857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154940</xdr:rowOff>
    </xdr:from>
    <xdr:ext cx="598170" cy="258445"/>
    <xdr:sp macro="" textlink="">
      <xdr:nvSpPr>
        <xdr:cNvPr id="142" name="テキスト ボックス 141"/>
        <xdr:cNvSpPr txBox="1"/>
      </xdr:nvSpPr>
      <xdr:spPr>
        <a:xfrm>
          <a:off x="2608580" y="10099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145,293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27305</xdr:rowOff>
    </xdr:from>
    <xdr:to>
      <xdr:col>10</xdr:col>
      <xdr:colOff>165100</xdr:colOff>
      <xdr:row>58</xdr:row>
      <xdr:rowOff>128905</xdr:rowOff>
    </xdr:to>
    <xdr:sp macro="" textlink="">
      <xdr:nvSpPr>
        <xdr:cNvPr id="143" name="楕円 142"/>
        <xdr:cNvSpPr/>
      </xdr:nvSpPr>
      <xdr:spPr>
        <a:xfrm>
          <a:off x="196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145415</xdr:rowOff>
    </xdr:from>
    <xdr:ext cx="598170" cy="258445"/>
    <xdr:sp macro="" textlink="">
      <xdr:nvSpPr>
        <xdr:cNvPr id="144" name="テキスト ボックス 143"/>
        <xdr:cNvSpPr txBox="1"/>
      </xdr:nvSpPr>
      <xdr:spPr>
        <a:xfrm>
          <a:off x="1719580" y="9746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176,482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46355</xdr:rowOff>
    </xdr:from>
    <xdr:to>
      <xdr:col>6</xdr:col>
      <xdr:colOff>38100</xdr:colOff>
      <xdr:row>58</xdr:row>
      <xdr:rowOff>147955</xdr:rowOff>
    </xdr:to>
    <xdr:sp macro="" textlink="">
      <xdr:nvSpPr>
        <xdr:cNvPr id="145" name="楕円 144"/>
        <xdr:cNvSpPr/>
      </xdr:nvSpPr>
      <xdr:spPr>
        <a:xfrm>
          <a:off x="1079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164465</xdr:rowOff>
    </xdr:from>
    <xdr:ext cx="598170" cy="259080"/>
    <xdr:sp macro="" textlink="">
      <xdr:nvSpPr>
        <xdr:cNvPr id="146" name="テキスト ボックス 145"/>
        <xdr:cNvSpPr txBox="1"/>
      </xdr:nvSpPr>
      <xdr:spPr>
        <a:xfrm>
          <a:off x="830580" y="9765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8285" cy="259080"/>
    <xdr:sp macro="" textlink="">
      <xdr:nvSpPr>
        <xdr:cNvPr id="158" name="テキスト ボックス 157"/>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8445"/>
    <xdr:sp macro="" textlink="">
      <xdr:nvSpPr>
        <xdr:cNvPr id="160" name="テキスト ボックス 159"/>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8445"/>
    <xdr:sp macro="" textlink="">
      <xdr:nvSpPr>
        <xdr:cNvPr id="164" name="テキスト ボックス 163"/>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68" name="テキスト ボックス 167"/>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128270</xdr:rowOff>
    </xdr:from>
    <xdr:to>
      <xdr:col>24</xdr:col>
      <xdr:colOff>62865</xdr:colOff>
      <xdr:row>79</xdr:row>
      <xdr:rowOff>82550</xdr:rowOff>
    </xdr:to>
    <xdr:cxnSp macro="">
      <xdr:nvCxnSpPr>
        <xdr:cNvPr id="172" name="直線コネクタ 171"/>
        <xdr:cNvCxnSpPr/>
      </xdr:nvCxnSpPr>
      <xdr:spPr>
        <a:xfrm flipV="1">
          <a:off x="4633595" y="1212977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86360</xdr:rowOff>
    </xdr:from>
    <xdr:ext cx="469900" cy="258445"/>
    <xdr:sp macro="" textlink="">
      <xdr:nvSpPr>
        <xdr:cNvPr id="173" name="維持補修費最小値テキスト"/>
        <xdr:cNvSpPr txBox="1"/>
      </xdr:nvSpPr>
      <xdr:spPr>
        <a:xfrm>
          <a:off x="4686300" y="13630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82550</xdr:rowOff>
    </xdr:from>
    <xdr:to>
      <xdr:col>24</xdr:col>
      <xdr:colOff>152400</xdr:colOff>
      <xdr:row>79</xdr:row>
      <xdr:rowOff>82550</xdr:rowOff>
    </xdr:to>
    <xdr:cxnSp macro="">
      <xdr:nvCxnSpPr>
        <xdr:cNvPr id="174" name="直線コネクタ 173"/>
        <xdr:cNvCxnSpPr/>
      </xdr:nvCxnSpPr>
      <xdr:spPr>
        <a:xfrm>
          <a:off x="4546600" y="1362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74930</xdr:rowOff>
    </xdr:from>
    <xdr:ext cx="534670" cy="258445"/>
    <xdr:sp macro="" textlink="">
      <xdr:nvSpPr>
        <xdr:cNvPr id="175" name="維持補修費最大値テキスト"/>
        <xdr:cNvSpPr txBox="1"/>
      </xdr:nvSpPr>
      <xdr:spPr>
        <a:xfrm>
          <a:off x="4686300" y="11904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92,686</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128270</xdr:rowOff>
    </xdr:from>
    <xdr:to>
      <xdr:col>24</xdr:col>
      <xdr:colOff>152400</xdr:colOff>
      <xdr:row>70</xdr:row>
      <xdr:rowOff>128270</xdr:rowOff>
    </xdr:to>
    <xdr:cxnSp macro="">
      <xdr:nvCxnSpPr>
        <xdr:cNvPr id="176" name="直線コネクタ 175"/>
        <xdr:cNvCxnSpPr/>
      </xdr:nvCxnSpPr>
      <xdr:spPr>
        <a:xfrm>
          <a:off x="4546600" y="1212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114300</xdr:rowOff>
    </xdr:from>
    <xdr:to>
      <xdr:col>24</xdr:col>
      <xdr:colOff>63500</xdr:colOff>
      <xdr:row>78</xdr:row>
      <xdr:rowOff>149860</xdr:rowOff>
    </xdr:to>
    <xdr:cxnSp macro="">
      <xdr:nvCxnSpPr>
        <xdr:cNvPr id="177" name="直線コネクタ 176"/>
        <xdr:cNvCxnSpPr/>
      </xdr:nvCxnSpPr>
      <xdr:spPr>
        <a:xfrm flipV="1">
          <a:off x="3797300" y="1348740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119380</xdr:rowOff>
    </xdr:from>
    <xdr:ext cx="534670" cy="259080"/>
    <xdr:sp macro="" textlink="">
      <xdr:nvSpPr>
        <xdr:cNvPr id="178" name="維持補修費平均値テキスト"/>
        <xdr:cNvSpPr txBox="1"/>
      </xdr:nvSpPr>
      <xdr:spPr>
        <a:xfrm>
          <a:off x="4686300" y="13149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18,050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96520</xdr:rowOff>
    </xdr:from>
    <xdr:to>
      <xdr:col>24</xdr:col>
      <xdr:colOff>114300</xdr:colOff>
      <xdr:row>78</xdr:row>
      <xdr:rowOff>26670</xdr:rowOff>
    </xdr:to>
    <xdr:sp macro="" textlink="">
      <xdr:nvSpPr>
        <xdr:cNvPr id="179" name="フローチャート: 判断 178"/>
        <xdr:cNvSpPr/>
      </xdr:nvSpPr>
      <xdr:spPr>
        <a:xfrm>
          <a:off x="45847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149860</xdr:rowOff>
    </xdr:from>
    <xdr:to>
      <xdr:col>19</xdr:col>
      <xdr:colOff>177800</xdr:colOff>
      <xdr:row>78</xdr:row>
      <xdr:rowOff>162560</xdr:rowOff>
    </xdr:to>
    <xdr:cxnSp macro="">
      <xdr:nvCxnSpPr>
        <xdr:cNvPr id="180" name="直線コネクタ 179"/>
        <xdr:cNvCxnSpPr/>
      </xdr:nvCxnSpPr>
      <xdr:spPr>
        <a:xfrm flipV="1">
          <a:off x="2908300" y="135229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88900</xdr:rowOff>
    </xdr:from>
    <xdr:to>
      <xdr:col>20</xdr:col>
      <xdr:colOff>38100</xdr:colOff>
      <xdr:row>78</xdr:row>
      <xdr:rowOff>19050</xdr:rowOff>
    </xdr:to>
    <xdr:sp macro="" textlink="">
      <xdr:nvSpPr>
        <xdr:cNvPr id="181" name="フローチャート: 判断 180"/>
        <xdr:cNvSpPr/>
      </xdr:nvSpPr>
      <xdr:spPr>
        <a:xfrm>
          <a:off x="3746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35560</xdr:rowOff>
    </xdr:from>
    <xdr:ext cx="534035" cy="259080"/>
    <xdr:sp macro="" textlink="">
      <xdr:nvSpPr>
        <xdr:cNvPr id="182" name="テキスト ボックス 181"/>
        <xdr:cNvSpPr txBox="1"/>
      </xdr:nvSpPr>
      <xdr:spPr>
        <a:xfrm>
          <a:off x="3529965" y="1306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162560</xdr:rowOff>
    </xdr:from>
    <xdr:to>
      <xdr:col>15</xdr:col>
      <xdr:colOff>50800</xdr:colOff>
      <xdr:row>79</xdr:row>
      <xdr:rowOff>27940</xdr:rowOff>
    </xdr:to>
    <xdr:cxnSp macro="">
      <xdr:nvCxnSpPr>
        <xdr:cNvPr id="183" name="直線コネクタ 182"/>
        <xdr:cNvCxnSpPr/>
      </xdr:nvCxnSpPr>
      <xdr:spPr>
        <a:xfrm flipV="1">
          <a:off x="2019300" y="135356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95885</xdr:rowOff>
    </xdr:from>
    <xdr:to>
      <xdr:col>15</xdr:col>
      <xdr:colOff>101600</xdr:colOff>
      <xdr:row>78</xdr:row>
      <xdr:rowOff>26035</xdr:rowOff>
    </xdr:to>
    <xdr:sp macro="" textlink="">
      <xdr:nvSpPr>
        <xdr:cNvPr id="184" name="フローチャート: 判断 183"/>
        <xdr:cNvSpPr/>
      </xdr:nvSpPr>
      <xdr:spPr>
        <a:xfrm>
          <a:off x="2857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42545</xdr:rowOff>
    </xdr:from>
    <xdr:ext cx="534035" cy="258445"/>
    <xdr:sp macro="" textlink="">
      <xdr:nvSpPr>
        <xdr:cNvPr id="185" name="テキスト ボックス 184"/>
        <xdr:cNvSpPr txBox="1"/>
      </xdr:nvSpPr>
      <xdr:spPr>
        <a:xfrm>
          <a:off x="2640965" y="13072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153670</xdr:rowOff>
    </xdr:from>
    <xdr:to>
      <xdr:col>10</xdr:col>
      <xdr:colOff>114300</xdr:colOff>
      <xdr:row>79</xdr:row>
      <xdr:rowOff>27940</xdr:rowOff>
    </xdr:to>
    <xdr:cxnSp macro="">
      <xdr:nvCxnSpPr>
        <xdr:cNvPr id="186" name="直線コネクタ 185"/>
        <xdr:cNvCxnSpPr/>
      </xdr:nvCxnSpPr>
      <xdr:spPr>
        <a:xfrm>
          <a:off x="1130300" y="135267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132080</xdr:rowOff>
    </xdr:from>
    <xdr:to>
      <xdr:col>10</xdr:col>
      <xdr:colOff>165100</xdr:colOff>
      <xdr:row>78</xdr:row>
      <xdr:rowOff>61595</xdr:rowOff>
    </xdr:to>
    <xdr:sp macro="" textlink="">
      <xdr:nvSpPr>
        <xdr:cNvPr id="187" name="フローチャート: 判断 186"/>
        <xdr:cNvSpPr/>
      </xdr:nvSpPr>
      <xdr:spPr>
        <a:xfrm>
          <a:off x="1968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78105</xdr:rowOff>
    </xdr:from>
    <xdr:ext cx="534035" cy="258445"/>
    <xdr:sp macro="" textlink="">
      <xdr:nvSpPr>
        <xdr:cNvPr id="188" name="テキスト ボックス 187"/>
        <xdr:cNvSpPr txBox="1"/>
      </xdr:nvSpPr>
      <xdr:spPr>
        <a:xfrm>
          <a:off x="1751965" y="13108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130175</xdr:rowOff>
    </xdr:from>
    <xdr:to>
      <xdr:col>6</xdr:col>
      <xdr:colOff>38100</xdr:colOff>
      <xdr:row>78</xdr:row>
      <xdr:rowOff>60325</xdr:rowOff>
    </xdr:to>
    <xdr:sp macro="" textlink="">
      <xdr:nvSpPr>
        <xdr:cNvPr id="189" name="フローチャート: 判断 188"/>
        <xdr:cNvSpPr/>
      </xdr:nvSpPr>
      <xdr:spPr>
        <a:xfrm>
          <a:off x="10795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76835</xdr:rowOff>
    </xdr:from>
    <xdr:ext cx="534035" cy="258445"/>
    <xdr:sp macro="" textlink="">
      <xdr:nvSpPr>
        <xdr:cNvPr id="190" name="テキスト ボックス 189"/>
        <xdr:cNvSpPr txBox="1"/>
      </xdr:nvSpPr>
      <xdr:spPr>
        <a:xfrm>
          <a:off x="862965" y="13107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63500</xdr:rowOff>
    </xdr:from>
    <xdr:to>
      <xdr:col>24</xdr:col>
      <xdr:colOff>114300</xdr:colOff>
      <xdr:row>78</xdr:row>
      <xdr:rowOff>165100</xdr:rowOff>
    </xdr:to>
    <xdr:sp macro="" textlink="">
      <xdr:nvSpPr>
        <xdr:cNvPr id="196" name="楕円 195"/>
        <xdr:cNvSpPr/>
      </xdr:nvSpPr>
      <xdr:spPr>
        <a:xfrm>
          <a:off x="4584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41910</xdr:rowOff>
    </xdr:from>
    <xdr:ext cx="469900" cy="258445"/>
    <xdr:sp macro="" textlink="">
      <xdr:nvSpPr>
        <xdr:cNvPr id="197" name="維持補修費該当値テキスト"/>
        <xdr:cNvSpPr txBox="1"/>
      </xdr:nvSpPr>
      <xdr:spPr>
        <a:xfrm>
          <a:off x="4686300" y="13415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99060</xdr:rowOff>
    </xdr:from>
    <xdr:to>
      <xdr:col>20</xdr:col>
      <xdr:colOff>38100</xdr:colOff>
      <xdr:row>79</xdr:row>
      <xdr:rowOff>29210</xdr:rowOff>
    </xdr:to>
    <xdr:sp macro="" textlink="">
      <xdr:nvSpPr>
        <xdr:cNvPr id="198" name="楕円 197"/>
        <xdr:cNvSpPr/>
      </xdr:nvSpPr>
      <xdr:spPr>
        <a:xfrm>
          <a:off x="37465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20320</xdr:rowOff>
    </xdr:from>
    <xdr:ext cx="469265" cy="258445"/>
    <xdr:sp macro="" textlink="">
      <xdr:nvSpPr>
        <xdr:cNvPr id="199" name="テキスト ボックス 198"/>
        <xdr:cNvSpPr txBox="1"/>
      </xdr:nvSpPr>
      <xdr:spPr>
        <a:xfrm>
          <a:off x="3562350" y="13564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111760</xdr:rowOff>
    </xdr:from>
    <xdr:to>
      <xdr:col>15</xdr:col>
      <xdr:colOff>101600</xdr:colOff>
      <xdr:row>79</xdr:row>
      <xdr:rowOff>41910</xdr:rowOff>
    </xdr:to>
    <xdr:sp macro="" textlink="">
      <xdr:nvSpPr>
        <xdr:cNvPr id="200" name="楕円 199"/>
        <xdr:cNvSpPr/>
      </xdr:nvSpPr>
      <xdr:spPr>
        <a:xfrm>
          <a:off x="2857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33020</xdr:rowOff>
    </xdr:from>
    <xdr:ext cx="469265" cy="259080"/>
    <xdr:sp macro="" textlink="">
      <xdr:nvSpPr>
        <xdr:cNvPr id="201" name="テキスト ボックス 200"/>
        <xdr:cNvSpPr txBox="1"/>
      </xdr:nvSpPr>
      <xdr:spPr>
        <a:xfrm>
          <a:off x="2673350" y="1357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148590</xdr:rowOff>
    </xdr:from>
    <xdr:to>
      <xdr:col>10</xdr:col>
      <xdr:colOff>165100</xdr:colOff>
      <xdr:row>79</xdr:row>
      <xdr:rowOff>78740</xdr:rowOff>
    </xdr:to>
    <xdr:sp macro="" textlink="">
      <xdr:nvSpPr>
        <xdr:cNvPr id="202" name="楕円 201"/>
        <xdr:cNvSpPr/>
      </xdr:nvSpPr>
      <xdr:spPr>
        <a:xfrm>
          <a:off x="1968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69850</xdr:rowOff>
    </xdr:from>
    <xdr:ext cx="469265" cy="259080"/>
    <xdr:sp macro="" textlink="">
      <xdr:nvSpPr>
        <xdr:cNvPr id="203" name="テキスト ボックス 202"/>
        <xdr:cNvSpPr txBox="1"/>
      </xdr:nvSpPr>
      <xdr:spPr>
        <a:xfrm>
          <a:off x="1784350" y="13614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102870</xdr:rowOff>
    </xdr:from>
    <xdr:to>
      <xdr:col>6</xdr:col>
      <xdr:colOff>38100</xdr:colOff>
      <xdr:row>79</xdr:row>
      <xdr:rowOff>33020</xdr:rowOff>
    </xdr:to>
    <xdr:sp macro="" textlink="">
      <xdr:nvSpPr>
        <xdr:cNvPr id="204" name="楕円 203"/>
        <xdr:cNvSpPr/>
      </xdr:nvSpPr>
      <xdr:spPr>
        <a:xfrm>
          <a:off x="10795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24130</xdr:rowOff>
    </xdr:from>
    <xdr:ext cx="469265" cy="259080"/>
    <xdr:sp macro="" textlink="">
      <xdr:nvSpPr>
        <xdr:cNvPr id="205" name="テキスト ボックス 204"/>
        <xdr:cNvSpPr txBox="1"/>
      </xdr:nvSpPr>
      <xdr:spPr>
        <a:xfrm>
          <a:off x="895350" y="13568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6" name="テキスト ボックス 215"/>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2" name="テキスト ボックス 22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149860</xdr:rowOff>
    </xdr:from>
    <xdr:to>
      <xdr:col>24</xdr:col>
      <xdr:colOff>62865</xdr:colOff>
      <xdr:row>98</xdr:row>
      <xdr:rowOff>14605</xdr:rowOff>
    </xdr:to>
    <xdr:cxnSp macro="">
      <xdr:nvCxnSpPr>
        <xdr:cNvPr id="230" name="直線コネクタ 229"/>
        <xdr:cNvCxnSpPr/>
      </xdr:nvCxnSpPr>
      <xdr:spPr>
        <a:xfrm flipV="1">
          <a:off x="4633595" y="1540891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18415</xdr:rowOff>
    </xdr:from>
    <xdr:ext cx="534670" cy="258445"/>
    <xdr:sp macro="" textlink="">
      <xdr:nvSpPr>
        <xdr:cNvPr id="231" name="扶助費最小値テキスト"/>
        <xdr:cNvSpPr txBox="1"/>
      </xdr:nvSpPr>
      <xdr:spPr>
        <a:xfrm>
          <a:off x="4686300" y="16820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45,827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14605</xdr:rowOff>
    </xdr:from>
    <xdr:to>
      <xdr:col>24</xdr:col>
      <xdr:colOff>152400</xdr:colOff>
      <xdr:row>98</xdr:row>
      <xdr:rowOff>14605</xdr:rowOff>
    </xdr:to>
    <xdr:cxnSp macro="">
      <xdr:nvCxnSpPr>
        <xdr:cNvPr id="232" name="直線コネクタ 231"/>
        <xdr:cNvCxnSpPr/>
      </xdr:nvCxnSpPr>
      <xdr:spPr>
        <a:xfrm>
          <a:off x="4546600" y="1681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96520</xdr:rowOff>
    </xdr:from>
    <xdr:ext cx="598805" cy="259080"/>
    <xdr:sp macro="" textlink="">
      <xdr:nvSpPr>
        <xdr:cNvPr id="233" name="扶助費最大値テキスト"/>
        <xdr:cNvSpPr txBox="1"/>
      </xdr:nvSpPr>
      <xdr:spPr>
        <a:xfrm>
          <a:off x="4686300" y="15184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156,689</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149860</xdr:rowOff>
    </xdr:from>
    <xdr:to>
      <xdr:col>24</xdr:col>
      <xdr:colOff>152400</xdr:colOff>
      <xdr:row>89</xdr:row>
      <xdr:rowOff>149860</xdr:rowOff>
    </xdr:to>
    <xdr:cxnSp macro="">
      <xdr:nvCxnSpPr>
        <xdr:cNvPr id="234" name="直線コネクタ 233"/>
        <xdr:cNvCxnSpPr/>
      </xdr:nvCxnSpPr>
      <xdr:spPr>
        <a:xfrm>
          <a:off x="45466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107950</xdr:rowOff>
    </xdr:from>
    <xdr:to>
      <xdr:col>24</xdr:col>
      <xdr:colOff>63500</xdr:colOff>
      <xdr:row>96</xdr:row>
      <xdr:rowOff>137795</xdr:rowOff>
    </xdr:to>
    <xdr:cxnSp macro="">
      <xdr:nvCxnSpPr>
        <xdr:cNvPr id="235" name="直線コネクタ 234"/>
        <xdr:cNvCxnSpPr/>
      </xdr:nvCxnSpPr>
      <xdr:spPr>
        <a:xfrm>
          <a:off x="3797300" y="1639570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168910</xdr:rowOff>
    </xdr:from>
    <xdr:ext cx="534670" cy="258445"/>
    <xdr:sp macro="" textlink="">
      <xdr:nvSpPr>
        <xdr:cNvPr id="236" name="扶助費平均値テキスト"/>
        <xdr:cNvSpPr txBox="1"/>
      </xdr:nvSpPr>
      <xdr:spPr>
        <a:xfrm>
          <a:off x="4686300" y="162852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71,993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146050</xdr:rowOff>
    </xdr:from>
    <xdr:to>
      <xdr:col>24</xdr:col>
      <xdr:colOff>114300</xdr:colOff>
      <xdr:row>96</xdr:row>
      <xdr:rowOff>76200</xdr:rowOff>
    </xdr:to>
    <xdr:sp macro="" textlink="">
      <xdr:nvSpPr>
        <xdr:cNvPr id="237" name="フローチャート: 判断 236"/>
        <xdr:cNvSpPr/>
      </xdr:nvSpPr>
      <xdr:spPr>
        <a:xfrm>
          <a:off x="45847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107950</xdr:rowOff>
    </xdr:from>
    <xdr:to>
      <xdr:col>19</xdr:col>
      <xdr:colOff>177800</xdr:colOff>
      <xdr:row>97</xdr:row>
      <xdr:rowOff>149225</xdr:rowOff>
    </xdr:to>
    <xdr:cxnSp macro="">
      <xdr:nvCxnSpPr>
        <xdr:cNvPr id="238" name="直線コネクタ 237"/>
        <xdr:cNvCxnSpPr/>
      </xdr:nvCxnSpPr>
      <xdr:spPr>
        <a:xfrm flipV="1">
          <a:off x="2908300" y="16395700"/>
          <a:ext cx="88900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12065</xdr:rowOff>
    </xdr:from>
    <xdr:to>
      <xdr:col>20</xdr:col>
      <xdr:colOff>38100</xdr:colOff>
      <xdr:row>95</xdr:row>
      <xdr:rowOff>113665</xdr:rowOff>
    </xdr:to>
    <xdr:sp macro="" textlink="">
      <xdr:nvSpPr>
        <xdr:cNvPr id="239" name="フローチャート: 判断 238"/>
        <xdr:cNvSpPr/>
      </xdr:nvSpPr>
      <xdr:spPr>
        <a:xfrm>
          <a:off x="3746500" y="162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130175</xdr:rowOff>
    </xdr:from>
    <xdr:ext cx="534035" cy="259080"/>
    <xdr:sp macro="" textlink="">
      <xdr:nvSpPr>
        <xdr:cNvPr id="240" name="テキスト ボックス 239"/>
        <xdr:cNvSpPr txBox="1"/>
      </xdr:nvSpPr>
      <xdr:spPr>
        <a:xfrm>
          <a:off x="3529965" y="16075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149225</xdr:rowOff>
    </xdr:from>
    <xdr:to>
      <xdr:col>15</xdr:col>
      <xdr:colOff>50800</xdr:colOff>
      <xdr:row>98</xdr:row>
      <xdr:rowOff>22860</xdr:rowOff>
    </xdr:to>
    <xdr:cxnSp macro="">
      <xdr:nvCxnSpPr>
        <xdr:cNvPr id="241" name="直線コネクタ 240"/>
        <xdr:cNvCxnSpPr/>
      </xdr:nvCxnSpPr>
      <xdr:spPr>
        <a:xfrm flipV="1">
          <a:off x="2019300" y="167798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89535</xdr:rowOff>
    </xdr:from>
    <xdr:to>
      <xdr:col>15</xdr:col>
      <xdr:colOff>101600</xdr:colOff>
      <xdr:row>96</xdr:row>
      <xdr:rowOff>19685</xdr:rowOff>
    </xdr:to>
    <xdr:sp macro="" textlink="">
      <xdr:nvSpPr>
        <xdr:cNvPr id="242" name="フローチャート: 判断 241"/>
        <xdr:cNvSpPr/>
      </xdr:nvSpPr>
      <xdr:spPr>
        <a:xfrm>
          <a:off x="28575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36195</xdr:rowOff>
    </xdr:from>
    <xdr:ext cx="534035" cy="259080"/>
    <xdr:sp macro="" textlink="">
      <xdr:nvSpPr>
        <xdr:cNvPr id="243" name="テキスト ボックス 242"/>
        <xdr:cNvSpPr txBox="1"/>
      </xdr:nvSpPr>
      <xdr:spPr>
        <a:xfrm>
          <a:off x="2640965" y="16152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15240</xdr:rowOff>
    </xdr:from>
    <xdr:to>
      <xdr:col>10</xdr:col>
      <xdr:colOff>114300</xdr:colOff>
      <xdr:row>98</xdr:row>
      <xdr:rowOff>22860</xdr:rowOff>
    </xdr:to>
    <xdr:cxnSp macro="">
      <xdr:nvCxnSpPr>
        <xdr:cNvPr id="244" name="直線コネクタ 243"/>
        <xdr:cNvCxnSpPr/>
      </xdr:nvCxnSpPr>
      <xdr:spPr>
        <a:xfrm>
          <a:off x="1130300" y="168173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104775</xdr:rowOff>
    </xdr:from>
    <xdr:to>
      <xdr:col>10</xdr:col>
      <xdr:colOff>165100</xdr:colOff>
      <xdr:row>96</xdr:row>
      <xdr:rowOff>34925</xdr:rowOff>
    </xdr:to>
    <xdr:sp macro="" textlink="">
      <xdr:nvSpPr>
        <xdr:cNvPr id="245" name="フローチャート: 判断 244"/>
        <xdr:cNvSpPr/>
      </xdr:nvSpPr>
      <xdr:spPr>
        <a:xfrm>
          <a:off x="1968500" y="163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52070</xdr:rowOff>
    </xdr:from>
    <xdr:ext cx="534035" cy="258445"/>
    <xdr:sp macro="" textlink="">
      <xdr:nvSpPr>
        <xdr:cNvPr id="246" name="テキスト ボックス 245"/>
        <xdr:cNvSpPr txBox="1"/>
      </xdr:nvSpPr>
      <xdr:spPr>
        <a:xfrm>
          <a:off x="1751965" y="16168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132080</xdr:rowOff>
    </xdr:from>
    <xdr:to>
      <xdr:col>6</xdr:col>
      <xdr:colOff>38100</xdr:colOff>
      <xdr:row>96</xdr:row>
      <xdr:rowOff>62230</xdr:rowOff>
    </xdr:to>
    <xdr:sp macro="" textlink="">
      <xdr:nvSpPr>
        <xdr:cNvPr id="247" name="フローチャート: 判断 246"/>
        <xdr:cNvSpPr/>
      </xdr:nvSpPr>
      <xdr:spPr>
        <a:xfrm>
          <a:off x="1079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78740</xdr:rowOff>
    </xdr:from>
    <xdr:ext cx="534035" cy="259080"/>
    <xdr:sp macro="" textlink="">
      <xdr:nvSpPr>
        <xdr:cNvPr id="248" name="テキスト ボックス 247"/>
        <xdr:cNvSpPr txBox="1"/>
      </xdr:nvSpPr>
      <xdr:spPr>
        <a:xfrm>
          <a:off x="862965" y="16195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86995</xdr:rowOff>
    </xdr:from>
    <xdr:to>
      <xdr:col>24</xdr:col>
      <xdr:colOff>114300</xdr:colOff>
      <xdr:row>97</xdr:row>
      <xdr:rowOff>17780</xdr:rowOff>
    </xdr:to>
    <xdr:sp macro="" textlink="">
      <xdr:nvSpPr>
        <xdr:cNvPr id="254" name="楕円 253"/>
        <xdr:cNvSpPr/>
      </xdr:nvSpPr>
      <xdr:spPr>
        <a:xfrm>
          <a:off x="45847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65405</xdr:rowOff>
    </xdr:from>
    <xdr:ext cx="534670" cy="258445"/>
    <xdr:sp macro="" textlink="">
      <xdr:nvSpPr>
        <xdr:cNvPr id="255" name="扶助費該当値テキスト"/>
        <xdr:cNvSpPr txBox="1"/>
      </xdr:nvSpPr>
      <xdr:spPr>
        <a:xfrm>
          <a:off x="4686300" y="16524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57150</xdr:rowOff>
    </xdr:from>
    <xdr:to>
      <xdr:col>20</xdr:col>
      <xdr:colOff>38100</xdr:colOff>
      <xdr:row>95</xdr:row>
      <xdr:rowOff>158750</xdr:rowOff>
    </xdr:to>
    <xdr:sp macro="" textlink="">
      <xdr:nvSpPr>
        <xdr:cNvPr id="256" name="楕円 255"/>
        <xdr:cNvSpPr/>
      </xdr:nvSpPr>
      <xdr:spPr>
        <a:xfrm>
          <a:off x="3746500" y="16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149860</xdr:rowOff>
    </xdr:from>
    <xdr:ext cx="534035" cy="259080"/>
    <xdr:sp macro="" textlink="">
      <xdr:nvSpPr>
        <xdr:cNvPr id="257" name="テキスト ボックス 256"/>
        <xdr:cNvSpPr txBox="1"/>
      </xdr:nvSpPr>
      <xdr:spPr>
        <a:xfrm>
          <a:off x="3529965" y="16437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98425</xdr:rowOff>
    </xdr:from>
    <xdr:to>
      <xdr:col>15</xdr:col>
      <xdr:colOff>101600</xdr:colOff>
      <xdr:row>98</xdr:row>
      <xdr:rowOff>29210</xdr:rowOff>
    </xdr:to>
    <xdr:sp macro="" textlink="">
      <xdr:nvSpPr>
        <xdr:cNvPr id="258" name="楕円 257"/>
        <xdr:cNvSpPr/>
      </xdr:nvSpPr>
      <xdr:spPr>
        <a:xfrm>
          <a:off x="2857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19685</xdr:rowOff>
    </xdr:from>
    <xdr:ext cx="534035" cy="258445"/>
    <xdr:sp macro="" textlink="">
      <xdr:nvSpPr>
        <xdr:cNvPr id="259" name="テキスト ボックス 258"/>
        <xdr:cNvSpPr txBox="1"/>
      </xdr:nvSpPr>
      <xdr:spPr>
        <a:xfrm>
          <a:off x="2640965" y="16821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143510</xdr:rowOff>
    </xdr:from>
    <xdr:to>
      <xdr:col>10</xdr:col>
      <xdr:colOff>165100</xdr:colOff>
      <xdr:row>98</xdr:row>
      <xdr:rowOff>73660</xdr:rowOff>
    </xdr:to>
    <xdr:sp macro="" textlink="">
      <xdr:nvSpPr>
        <xdr:cNvPr id="260" name="楕円 259"/>
        <xdr:cNvSpPr/>
      </xdr:nvSpPr>
      <xdr:spPr>
        <a:xfrm>
          <a:off x="19685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64770</xdr:rowOff>
    </xdr:from>
    <xdr:ext cx="534035" cy="258445"/>
    <xdr:sp macro="" textlink="">
      <xdr:nvSpPr>
        <xdr:cNvPr id="261" name="テキスト ボックス 260"/>
        <xdr:cNvSpPr txBox="1"/>
      </xdr:nvSpPr>
      <xdr:spPr>
        <a:xfrm>
          <a:off x="1751965" y="16866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135890</xdr:rowOff>
    </xdr:from>
    <xdr:to>
      <xdr:col>6</xdr:col>
      <xdr:colOff>38100</xdr:colOff>
      <xdr:row>98</xdr:row>
      <xdr:rowOff>66040</xdr:rowOff>
    </xdr:to>
    <xdr:sp macro="" textlink="">
      <xdr:nvSpPr>
        <xdr:cNvPr id="262" name="楕円 261"/>
        <xdr:cNvSpPr/>
      </xdr:nvSpPr>
      <xdr:spPr>
        <a:xfrm>
          <a:off x="1079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57150</xdr:rowOff>
    </xdr:from>
    <xdr:ext cx="534035" cy="259080"/>
    <xdr:sp macro="" textlink="">
      <xdr:nvSpPr>
        <xdr:cNvPr id="263" name="テキスト ボックス 262"/>
        <xdr:cNvSpPr txBox="1"/>
      </xdr:nvSpPr>
      <xdr:spPr>
        <a:xfrm>
          <a:off x="862965" y="1685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5" name="テキスト ボックス 274"/>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995" cy="258445"/>
    <xdr:sp macro="" textlink="">
      <xdr:nvSpPr>
        <xdr:cNvPr id="277" name="テキスト ボックス 276"/>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995" cy="258445"/>
    <xdr:sp macro="" textlink="">
      <xdr:nvSpPr>
        <xdr:cNvPr id="279" name="テキスト ボックス 278"/>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995" cy="258445"/>
    <xdr:sp macro="" textlink="">
      <xdr:nvSpPr>
        <xdr:cNvPr id="281" name="テキスト ボックス 280"/>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3" name="テキスト ボックス 28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164465</xdr:rowOff>
    </xdr:from>
    <xdr:to>
      <xdr:col>54</xdr:col>
      <xdr:colOff>189865</xdr:colOff>
      <xdr:row>37</xdr:row>
      <xdr:rowOff>2540</xdr:rowOff>
    </xdr:to>
    <xdr:cxnSp macro="">
      <xdr:nvCxnSpPr>
        <xdr:cNvPr id="285" name="直線コネクタ 284"/>
        <xdr:cNvCxnSpPr/>
      </xdr:nvCxnSpPr>
      <xdr:spPr>
        <a:xfrm flipV="1">
          <a:off x="10475595" y="5307965"/>
          <a:ext cx="127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6350</xdr:rowOff>
    </xdr:from>
    <xdr:ext cx="534670" cy="258445"/>
    <xdr:sp macro="" textlink="">
      <xdr:nvSpPr>
        <xdr:cNvPr id="286" name="補助費等最小値テキスト"/>
        <xdr:cNvSpPr txBox="1"/>
      </xdr:nvSpPr>
      <xdr:spPr>
        <a:xfrm>
          <a:off x="10528300" y="6350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67,491</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2540</xdr:rowOff>
    </xdr:from>
    <xdr:to>
      <xdr:col>55</xdr:col>
      <xdr:colOff>88900</xdr:colOff>
      <xdr:row>37</xdr:row>
      <xdr:rowOff>2540</xdr:rowOff>
    </xdr:to>
    <xdr:cxnSp macro="">
      <xdr:nvCxnSpPr>
        <xdr:cNvPr id="287" name="直線コネクタ 286"/>
        <xdr:cNvCxnSpPr/>
      </xdr:nvCxnSpPr>
      <xdr:spPr>
        <a:xfrm>
          <a:off x="10388600" y="634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111125</xdr:rowOff>
    </xdr:from>
    <xdr:ext cx="598805" cy="258445"/>
    <xdr:sp macro="" textlink="">
      <xdr:nvSpPr>
        <xdr:cNvPr id="288" name="補助費等最大値テキスト"/>
        <xdr:cNvSpPr txBox="1"/>
      </xdr:nvSpPr>
      <xdr:spPr>
        <a:xfrm>
          <a:off x="10528300" y="5083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294,601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164465</xdr:rowOff>
    </xdr:from>
    <xdr:to>
      <xdr:col>55</xdr:col>
      <xdr:colOff>88900</xdr:colOff>
      <xdr:row>30</xdr:row>
      <xdr:rowOff>164465</xdr:rowOff>
    </xdr:to>
    <xdr:cxnSp macro="">
      <xdr:nvCxnSpPr>
        <xdr:cNvPr id="289" name="直線コネクタ 288"/>
        <xdr:cNvCxnSpPr/>
      </xdr:nvCxnSpPr>
      <xdr:spPr>
        <a:xfrm>
          <a:off x="10388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149225</xdr:rowOff>
    </xdr:from>
    <xdr:to>
      <xdr:col>55</xdr:col>
      <xdr:colOff>0</xdr:colOff>
      <xdr:row>34</xdr:row>
      <xdr:rowOff>167005</xdr:rowOff>
    </xdr:to>
    <xdr:cxnSp macro="">
      <xdr:nvCxnSpPr>
        <xdr:cNvPr id="290" name="直線コネクタ 289"/>
        <xdr:cNvCxnSpPr/>
      </xdr:nvCxnSpPr>
      <xdr:spPr>
        <a:xfrm>
          <a:off x="9639300" y="597852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100965</xdr:rowOff>
    </xdr:from>
    <xdr:ext cx="598805" cy="258445"/>
    <xdr:sp macro="" textlink="">
      <xdr:nvSpPr>
        <xdr:cNvPr id="291" name="補助費等平均値テキスト"/>
        <xdr:cNvSpPr txBox="1"/>
      </xdr:nvSpPr>
      <xdr:spPr>
        <a:xfrm>
          <a:off x="10528300" y="59302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142,577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122555</xdr:rowOff>
    </xdr:from>
    <xdr:to>
      <xdr:col>55</xdr:col>
      <xdr:colOff>50800</xdr:colOff>
      <xdr:row>35</xdr:row>
      <xdr:rowOff>52705</xdr:rowOff>
    </xdr:to>
    <xdr:sp macro="" textlink="">
      <xdr:nvSpPr>
        <xdr:cNvPr id="292" name="フローチャート: 判断 291"/>
        <xdr:cNvSpPr/>
      </xdr:nvSpPr>
      <xdr:spPr>
        <a:xfrm>
          <a:off x="10426700" y="59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120650</xdr:rowOff>
    </xdr:from>
    <xdr:to>
      <xdr:col>50</xdr:col>
      <xdr:colOff>114300</xdr:colOff>
      <xdr:row>34</xdr:row>
      <xdr:rowOff>149225</xdr:rowOff>
    </xdr:to>
    <xdr:cxnSp macro="">
      <xdr:nvCxnSpPr>
        <xdr:cNvPr id="293" name="直線コネクタ 292"/>
        <xdr:cNvCxnSpPr/>
      </xdr:nvCxnSpPr>
      <xdr:spPr>
        <a:xfrm>
          <a:off x="8750300" y="5607050"/>
          <a:ext cx="889000" cy="371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167640</xdr:rowOff>
    </xdr:from>
    <xdr:to>
      <xdr:col>50</xdr:col>
      <xdr:colOff>165100</xdr:colOff>
      <xdr:row>35</xdr:row>
      <xdr:rowOff>97790</xdr:rowOff>
    </xdr:to>
    <xdr:sp macro="" textlink="">
      <xdr:nvSpPr>
        <xdr:cNvPr id="294" name="フローチャート: 判断 293"/>
        <xdr:cNvSpPr/>
      </xdr:nvSpPr>
      <xdr:spPr>
        <a:xfrm>
          <a:off x="9588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88900</xdr:rowOff>
    </xdr:from>
    <xdr:ext cx="598170" cy="258445"/>
    <xdr:sp macro="" textlink="">
      <xdr:nvSpPr>
        <xdr:cNvPr id="295" name="テキスト ボックス 294"/>
        <xdr:cNvSpPr txBox="1"/>
      </xdr:nvSpPr>
      <xdr:spPr>
        <a:xfrm>
          <a:off x="9339580" y="60896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132,727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120650</xdr:rowOff>
    </xdr:from>
    <xdr:to>
      <xdr:col>45</xdr:col>
      <xdr:colOff>177800</xdr:colOff>
      <xdr:row>35</xdr:row>
      <xdr:rowOff>137160</xdr:rowOff>
    </xdr:to>
    <xdr:cxnSp macro="">
      <xdr:nvCxnSpPr>
        <xdr:cNvPr id="296" name="直線コネクタ 295"/>
        <xdr:cNvCxnSpPr/>
      </xdr:nvCxnSpPr>
      <xdr:spPr>
        <a:xfrm flipV="1">
          <a:off x="7861300" y="5607050"/>
          <a:ext cx="889000" cy="530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14605</xdr:rowOff>
    </xdr:from>
    <xdr:to>
      <xdr:col>46</xdr:col>
      <xdr:colOff>38100</xdr:colOff>
      <xdr:row>31</xdr:row>
      <xdr:rowOff>116205</xdr:rowOff>
    </xdr:to>
    <xdr:sp macro="" textlink="">
      <xdr:nvSpPr>
        <xdr:cNvPr id="297" name="フローチャート: 判断 296"/>
        <xdr:cNvSpPr/>
      </xdr:nvSpPr>
      <xdr:spPr>
        <a:xfrm>
          <a:off x="8699500" y="53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132715</xdr:rowOff>
    </xdr:from>
    <xdr:ext cx="598170" cy="258445"/>
    <xdr:sp macro="" textlink="">
      <xdr:nvSpPr>
        <xdr:cNvPr id="298" name="テキスト ボックス 297"/>
        <xdr:cNvSpPr txBox="1"/>
      </xdr:nvSpPr>
      <xdr:spPr>
        <a:xfrm>
          <a:off x="8450580" y="5104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137160</xdr:rowOff>
    </xdr:from>
    <xdr:to>
      <xdr:col>41</xdr:col>
      <xdr:colOff>50800</xdr:colOff>
      <xdr:row>36</xdr:row>
      <xdr:rowOff>8255</xdr:rowOff>
    </xdr:to>
    <xdr:cxnSp macro="">
      <xdr:nvCxnSpPr>
        <xdr:cNvPr id="299" name="直線コネクタ 298"/>
        <xdr:cNvCxnSpPr/>
      </xdr:nvCxnSpPr>
      <xdr:spPr>
        <a:xfrm flipV="1">
          <a:off x="6972300" y="61379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88900</xdr:rowOff>
    </xdr:from>
    <xdr:to>
      <xdr:col>41</xdr:col>
      <xdr:colOff>101600</xdr:colOff>
      <xdr:row>35</xdr:row>
      <xdr:rowOff>19050</xdr:rowOff>
    </xdr:to>
    <xdr:sp macro="" textlink="">
      <xdr:nvSpPr>
        <xdr:cNvPr id="300" name="フローチャート: 判断 299"/>
        <xdr:cNvSpPr/>
      </xdr:nvSpPr>
      <xdr:spPr>
        <a:xfrm>
          <a:off x="7810500" y="59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35560</xdr:rowOff>
    </xdr:from>
    <xdr:ext cx="598170" cy="259080"/>
    <xdr:sp macro="" textlink="">
      <xdr:nvSpPr>
        <xdr:cNvPr id="301" name="テキスト ボックス 300"/>
        <xdr:cNvSpPr txBox="1"/>
      </xdr:nvSpPr>
      <xdr:spPr>
        <a:xfrm>
          <a:off x="7561580" y="5693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34</xdr:row>
      <xdr:rowOff>103505</xdr:rowOff>
    </xdr:from>
    <xdr:to>
      <xdr:col>36</xdr:col>
      <xdr:colOff>165100</xdr:colOff>
      <xdr:row>35</xdr:row>
      <xdr:rowOff>33655</xdr:rowOff>
    </xdr:to>
    <xdr:sp macro="" textlink="">
      <xdr:nvSpPr>
        <xdr:cNvPr id="302" name="フローチャート: 判断 301"/>
        <xdr:cNvSpPr/>
      </xdr:nvSpPr>
      <xdr:spPr>
        <a:xfrm>
          <a:off x="6921500" y="593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50165</xdr:rowOff>
    </xdr:from>
    <xdr:ext cx="598170" cy="259080"/>
    <xdr:sp macro="" textlink="">
      <xdr:nvSpPr>
        <xdr:cNvPr id="303" name="テキスト ボックス 302"/>
        <xdr:cNvSpPr txBox="1"/>
      </xdr:nvSpPr>
      <xdr:spPr>
        <a:xfrm>
          <a:off x="6672580" y="57080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116205</xdr:rowOff>
    </xdr:from>
    <xdr:to>
      <xdr:col>55</xdr:col>
      <xdr:colOff>50800</xdr:colOff>
      <xdr:row>35</xdr:row>
      <xdr:rowOff>46355</xdr:rowOff>
    </xdr:to>
    <xdr:sp macro="" textlink="">
      <xdr:nvSpPr>
        <xdr:cNvPr id="309" name="楕円 308"/>
        <xdr:cNvSpPr/>
      </xdr:nvSpPr>
      <xdr:spPr>
        <a:xfrm>
          <a:off x="104267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139065</xdr:rowOff>
    </xdr:from>
    <xdr:ext cx="598805" cy="259080"/>
    <xdr:sp macro="" textlink="">
      <xdr:nvSpPr>
        <xdr:cNvPr id="310" name="補助費等該当値テキスト"/>
        <xdr:cNvSpPr txBox="1"/>
      </xdr:nvSpPr>
      <xdr:spPr>
        <a:xfrm>
          <a:off x="10528300" y="57969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144,034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98425</xdr:rowOff>
    </xdr:from>
    <xdr:to>
      <xdr:col>50</xdr:col>
      <xdr:colOff>165100</xdr:colOff>
      <xdr:row>35</xdr:row>
      <xdr:rowOff>29210</xdr:rowOff>
    </xdr:to>
    <xdr:sp macro="" textlink="">
      <xdr:nvSpPr>
        <xdr:cNvPr id="311" name="楕円 310"/>
        <xdr:cNvSpPr/>
      </xdr:nvSpPr>
      <xdr:spPr>
        <a:xfrm>
          <a:off x="9588500" y="5927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45085</xdr:rowOff>
    </xdr:from>
    <xdr:ext cx="598170" cy="258445"/>
    <xdr:sp macro="" textlink="">
      <xdr:nvSpPr>
        <xdr:cNvPr id="312" name="テキスト ボックス 311"/>
        <xdr:cNvSpPr txBox="1"/>
      </xdr:nvSpPr>
      <xdr:spPr>
        <a:xfrm>
          <a:off x="9339580" y="5702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69215</xdr:rowOff>
    </xdr:from>
    <xdr:to>
      <xdr:col>46</xdr:col>
      <xdr:colOff>38100</xdr:colOff>
      <xdr:row>32</xdr:row>
      <xdr:rowOff>170815</xdr:rowOff>
    </xdr:to>
    <xdr:sp macro="" textlink="">
      <xdr:nvSpPr>
        <xdr:cNvPr id="313" name="楕円 312"/>
        <xdr:cNvSpPr/>
      </xdr:nvSpPr>
      <xdr:spPr>
        <a:xfrm>
          <a:off x="86995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161925</xdr:rowOff>
    </xdr:from>
    <xdr:ext cx="598170" cy="259080"/>
    <xdr:sp macro="" textlink="">
      <xdr:nvSpPr>
        <xdr:cNvPr id="314" name="テキスト ボックス 313"/>
        <xdr:cNvSpPr txBox="1"/>
      </xdr:nvSpPr>
      <xdr:spPr>
        <a:xfrm>
          <a:off x="8450580" y="5648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86360</xdr:rowOff>
    </xdr:from>
    <xdr:to>
      <xdr:col>41</xdr:col>
      <xdr:colOff>101600</xdr:colOff>
      <xdr:row>36</xdr:row>
      <xdr:rowOff>16510</xdr:rowOff>
    </xdr:to>
    <xdr:sp macro="" textlink="">
      <xdr:nvSpPr>
        <xdr:cNvPr id="315" name="楕円 314"/>
        <xdr:cNvSpPr/>
      </xdr:nvSpPr>
      <xdr:spPr>
        <a:xfrm>
          <a:off x="781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36</xdr:row>
      <xdr:rowOff>7620</xdr:rowOff>
    </xdr:from>
    <xdr:ext cx="598170" cy="258445"/>
    <xdr:sp macro="" textlink="">
      <xdr:nvSpPr>
        <xdr:cNvPr id="316" name="テキスト ボックス 315"/>
        <xdr:cNvSpPr txBox="1"/>
      </xdr:nvSpPr>
      <xdr:spPr>
        <a:xfrm>
          <a:off x="7561580" y="6179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128905</xdr:rowOff>
    </xdr:from>
    <xdr:to>
      <xdr:col>36</xdr:col>
      <xdr:colOff>165100</xdr:colOff>
      <xdr:row>36</xdr:row>
      <xdr:rowOff>59055</xdr:rowOff>
    </xdr:to>
    <xdr:sp macro="" textlink="">
      <xdr:nvSpPr>
        <xdr:cNvPr id="317" name="楕円 316"/>
        <xdr:cNvSpPr/>
      </xdr:nvSpPr>
      <xdr:spPr>
        <a:xfrm>
          <a:off x="6921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50165</xdr:rowOff>
    </xdr:from>
    <xdr:ext cx="598170" cy="259080"/>
    <xdr:sp macro="" textlink="">
      <xdr:nvSpPr>
        <xdr:cNvPr id="318" name="テキスト ボックス 317"/>
        <xdr:cNvSpPr txBox="1"/>
      </xdr:nvSpPr>
      <xdr:spPr>
        <a:xfrm>
          <a:off x="6672580" y="6222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0" name="テキスト ボックス 329"/>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995" cy="258445"/>
    <xdr:sp macro="" textlink="">
      <xdr:nvSpPr>
        <xdr:cNvPr id="332" name="テキスト ボックス 331"/>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995" cy="259080"/>
    <xdr:sp macro="" textlink="">
      <xdr:nvSpPr>
        <xdr:cNvPr id="334" name="テキスト ボックス 333"/>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995" cy="258445"/>
    <xdr:sp macro="" textlink="">
      <xdr:nvSpPr>
        <xdr:cNvPr id="336" name="テキスト ボックス 335"/>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38" name="テキスト ボックス 337"/>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5165" cy="259080"/>
    <xdr:sp macro="" textlink="">
      <xdr:nvSpPr>
        <xdr:cNvPr id="340" name="テキスト ボックス 339"/>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2" name="テキスト ボックス 34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41910</xdr:rowOff>
    </xdr:from>
    <xdr:to>
      <xdr:col>54</xdr:col>
      <xdr:colOff>189865</xdr:colOff>
      <xdr:row>59</xdr:row>
      <xdr:rowOff>68580</xdr:rowOff>
    </xdr:to>
    <xdr:cxnSp macro="">
      <xdr:nvCxnSpPr>
        <xdr:cNvPr id="344" name="直線コネクタ 343"/>
        <xdr:cNvCxnSpPr/>
      </xdr:nvCxnSpPr>
      <xdr:spPr>
        <a:xfrm flipV="1">
          <a:off x="10475595" y="878586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72390</xdr:rowOff>
    </xdr:from>
    <xdr:ext cx="534670" cy="259080"/>
    <xdr:sp macro="" textlink="">
      <xdr:nvSpPr>
        <xdr:cNvPr id="345" name="普通建設事業費最小値テキスト"/>
        <xdr:cNvSpPr txBox="1"/>
      </xdr:nvSpPr>
      <xdr:spPr>
        <a:xfrm>
          <a:off x="10528300" y="1018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18,500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68580</xdr:rowOff>
    </xdr:from>
    <xdr:to>
      <xdr:col>55</xdr:col>
      <xdr:colOff>88900</xdr:colOff>
      <xdr:row>59</xdr:row>
      <xdr:rowOff>68580</xdr:rowOff>
    </xdr:to>
    <xdr:cxnSp macro="">
      <xdr:nvCxnSpPr>
        <xdr:cNvPr id="346" name="直線コネクタ 345"/>
        <xdr:cNvCxnSpPr/>
      </xdr:nvCxnSpPr>
      <xdr:spPr>
        <a:xfrm>
          <a:off x="10388600" y="1018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160020</xdr:rowOff>
    </xdr:from>
    <xdr:ext cx="598805" cy="259080"/>
    <xdr:sp macro="" textlink="">
      <xdr:nvSpPr>
        <xdr:cNvPr id="347" name="普通建設事業費最大値テキスト"/>
        <xdr:cNvSpPr txBox="1"/>
      </xdr:nvSpPr>
      <xdr:spPr>
        <a:xfrm>
          <a:off x="10528300" y="856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874,797</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41910</xdr:rowOff>
    </xdr:from>
    <xdr:to>
      <xdr:col>55</xdr:col>
      <xdr:colOff>88900</xdr:colOff>
      <xdr:row>51</xdr:row>
      <xdr:rowOff>41910</xdr:rowOff>
    </xdr:to>
    <xdr:cxnSp macro="">
      <xdr:nvCxnSpPr>
        <xdr:cNvPr id="348" name="直線コネクタ 347"/>
        <xdr:cNvCxnSpPr/>
      </xdr:nvCxnSpPr>
      <xdr:spPr>
        <a:xfrm>
          <a:off x="10388600" y="878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146685</xdr:rowOff>
    </xdr:from>
    <xdr:to>
      <xdr:col>55</xdr:col>
      <xdr:colOff>0</xdr:colOff>
      <xdr:row>58</xdr:row>
      <xdr:rowOff>2540</xdr:rowOff>
    </xdr:to>
    <xdr:cxnSp macro="">
      <xdr:nvCxnSpPr>
        <xdr:cNvPr id="349" name="直線コネクタ 348"/>
        <xdr:cNvCxnSpPr/>
      </xdr:nvCxnSpPr>
      <xdr:spPr>
        <a:xfrm>
          <a:off x="9639300" y="9576435"/>
          <a:ext cx="8382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15875</xdr:rowOff>
    </xdr:from>
    <xdr:ext cx="598805" cy="259080"/>
    <xdr:sp macro="" textlink="">
      <xdr:nvSpPr>
        <xdr:cNvPr id="350" name="普通建設事業費平均値テキスト"/>
        <xdr:cNvSpPr txBox="1"/>
      </xdr:nvSpPr>
      <xdr:spPr>
        <a:xfrm>
          <a:off x="10528300" y="99599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111,644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37465</xdr:rowOff>
    </xdr:from>
    <xdr:to>
      <xdr:col>55</xdr:col>
      <xdr:colOff>50800</xdr:colOff>
      <xdr:row>58</xdr:row>
      <xdr:rowOff>139065</xdr:rowOff>
    </xdr:to>
    <xdr:sp macro="" textlink="">
      <xdr:nvSpPr>
        <xdr:cNvPr id="351" name="フローチャート: 判断 350"/>
        <xdr:cNvSpPr/>
      </xdr:nvSpPr>
      <xdr:spPr>
        <a:xfrm>
          <a:off x="104267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116205</xdr:rowOff>
    </xdr:from>
    <xdr:to>
      <xdr:col>50</xdr:col>
      <xdr:colOff>114300</xdr:colOff>
      <xdr:row>55</xdr:row>
      <xdr:rowOff>146685</xdr:rowOff>
    </xdr:to>
    <xdr:cxnSp macro="">
      <xdr:nvCxnSpPr>
        <xdr:cNvPr id="352" name="直線コネクタ 351"/>
        <xdr:cNvCxnSpPr/>
      </xdr:nvCxnSpPr>
      <xdr:spPr>
        <a:xfrm>
          <a:off x="8750300" y="95459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20320</xdr:rowOff>
    </xdr:from>
    <xdr:to>
      <xdr:col>50</xdr:col>
      <xdr:colOff>165100</xdr:colOff>
      <xdr:row>58</xdr:row>
      <xdr:rowOff>121920</xdr:rowOff>
    </xdr:to>
    <xdr:sp macro="" textlink="">
      <xdr:nvSpPr>
        <xdr:cNvPr id="353" name="フローチャート: 判断 352"/>
        <xdr:cNvSpPr/>
      </xdr:nvSpPr>
      <xdr:spPr>
        <a:xfrm>
          <a:off x="95885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113030</xdr:rowOff>
    </xdr:from>
    <xdr:ext cx="598170" cy="259080"/>
    <xdr:sp macro="" textlink="">
      <xdr:nvSpPr>
        <xdr:cNvPr id="354" name="テキスト ボックス 353"/>
        <xdr:cNvSpPr txBox="1"/>
      </xdr:nvSpPr>
      <xdr:spPr>
        <a:xfrm>
          <a:off x="9339580" y="10057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122,054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116205</xdr:rowOff>
    </xdr:from>
    <xdr:to>
      <xdr:col>45</xdr:col>
      <xdr:colOff>177800</xdr:colOff>
      <xdr:row>57</xdr:row>
      <xdr:rowOff>81915</xdr:rowOff>
    </xdr:to>
    <xdr:cxnSp macro="">
      <xdr:nvCxnSpPr>
        <xdr:cNvPr id="355" name="直線コネクタ 354"/>
        <xdr:cNvCxnSpPr/>
      </xdr:nvCxnSpPr>
      <xdr:spPr>
        <a:xfrm flipV="1">
          <a:off x="7861300" y="9545955"/>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64135</xdr:rowOff>
    </xdr:from>
    <xdr:to>
      <xdr:col>46</xdr:col>
      <xdr:colOff>38100</xdr:colOff>
      <xdr:row>57</xdr:row>
      <xdr:rowOff>166370</xdr:rowOff>
    </xdr:to>
    <xdr:sp macro="" textlink="">
      <xdr:nvSpPr>
        <xdr:cNvPr id="356" name="フローチャート: 判断 355"/>
        <xdr:cNvSpPr/>
      </xdr:nvSpPr>
      <xdr:spPr>
        <a:xfrm>
          <a:off x="8699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156845</xdr:rowOff>
    </xdr:from>
    <xdr:ext cx="598170" cy="258445"/>
    <xdr:sp macro="" textlink="">
      <xdr:nvSpPr>
        <xdr:cNvPr id="357" name="テキスト ボックス 356"/>
        <xdr:cNvSpPr txBox="1"/>
      </xdr:nvSpPr>
      <xdr:spPr>
        <a:xfrm>
          <a:off x="8450580" y="9929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81915</xdr:rowOff>
    </xdr:from>
    <xdr:to>
      <xdr:col>41</xdr:col>
      <xdr:colOff>50800</xdr:colOff>
      <xdr:row>58</xdr:row>
      <xdr:rowOff>31750</xdr:rowOff>
    </xdr:to>
    <xdr:cxnSp macro="">
      <xdr:nvCxnSpPr>
        <xdr:cNvPr id="358" name="直線コネクタ 357"/>
        <xdr:cNvCxnSpPr/>
      </xdr:nvCxnSpPr>
      <xdr:spPr>
        <a:xfrm flipV="1">
          <a:off x="6972300" y="985456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80010</xdr:rowOff>
    </xdr:from>
    <xdr:to>
      <xdr:col>41</xdr:col>
      <xdr:colOff>101600</xdr:colOff>
      <xdr:row>58</xdr:row>
      <xdr:rowOff>10160</xdr:rowOff>
    </xdr:to>
    <xdr:sp macro="" textlink="">
      <xdr:nvSpPr>
        <xdr:cNvPr id="359" name="フローチャート: 判断 358"/>
        <xdr:cNvSpPr/>
      </xdr:nvSpPr>
      <xdr:spPr>
        <a:xfrm>
          <a:off x="7810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1270</xdr:rowOff>
    </xdr:from>
    <xdr:ext cx="598170" cy="259080"/>
    <xdr:sp macro="" textlink="">
      <xdr:nvSpPr>
        <xdr:cNvPr id="360" name="テキスト ボックス 359"/>
        <xdr:cNvSpPr txBox="1"/>
      </xdr:nvSpPr>
      <xdr:spPr>
        <a:xfrm>
          <a:off x="7561580" y="9945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117475</xdr:rowOff>
    </xdr:from>
    <xdr:to>
      <xdr:col>36</xdr:col>
      <xdr:colOff>165100</xdr:colOff>
      <xdr:row>58</xdr:row>
      <xdr:rowOff>47625</xdr:rowOff>
    </xdr:to>
    <xdr:sp macro="" textlink="">
      <xdr:nvSpPr>
        <xdr:cNvPr id="361" name="フローチャート: 判断 360"/>
        <xdr:cNvSpPr/>
      </xdr:nvSpPr>
      <xdr:spPr>
        <a:xfrm>
          <a:off x="6921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64135</xdr:rowOff>
    </xdr:from>
    <xdr:ext cx="598170" cy="258445"/>
    <xdr:sp macro="" textlink="">
      <xdr:nvSpPr>
        <xdr:cNvPr id="362" name="テキスト ボックス 361"/>
        <xdr:cNvSpPr txBox="1"/>
      </xdr:nvSpPr>
      <xdr:spPr>
        <a:xfrm>
          <a:off x="6672580" y="9665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123190</xdr:rowOff>
    </xdr:from>
    <xdr:to>
      <xdr:col>55</xdr:col>
      <xdr:colOff>50800</xdr:colOff>
      <xdr:row>58</xdr:row>
      <xdr:rowOff>53340</xdr:rowOff>
    </xdr:to>
    <xdr:sp macro="" textlink="">
      <xdr:nvSpPr>
        <xdr:cNvPr id="368" name="楕円 367"/>
        <xdr:cNvSpPr/>
      </xdr:nvSpPr>
      <xdr:spPr>
        <a:xfrm>
          <a:off x="104267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146050</xdr:rowOff>
    </xdr:from>
    <xdr:ext cx="598805" cy="258445"/>
    <xdr:sp macro="" textlink="">
      <xdr:nvSpPr>
        <xdr:cNvPr id="369" name="普通建設事業費該当値テキスト"/>
        <xdr:cNvSpPr txBox="1"/>
      </xdr:nvSpPr>
      <xdr:spPr>
        <a:xfrm>
          <a:off x="10528300" y="9747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163,867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95885</xdr:rowOff>
    </xdr:from>
    <xdr:to>
      <xdr:col>50</xdr:col>
      <xdr:colOff>165100</xdr:colOff>
      <xdr:row>56</xdr:row>
      <xdr:rowOff>26035</xdr:rowOff>
    </xdr:to>
    <xdr:sp macro="" textlink="">
      <xdr:nvSpPr>
        <xdr:cNvPr id="370" name="楕円 369"/>
        <xdr:cNvSpPr/>
      </xdr:nvSpPr>
      <xdr:spPr>
        <a:xfrm>
          <a:off x="95885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42545</xdr:rowOff>
    </xdr:from>
    <xdr:ext cx="598170" cy="258445"/>
    <xdr:sp macro="" textlink="">
      <xdr:nvSpPr>
        <xdr:cNvPr id="371" name="テキスト ボックス 370"/>
        <xdr:cNvSpPr txBox="1"/>
      </xdr:nvSpPr>
      <xdr:spPr>
        <a:xfrm>
          <a:off x="9339580" y="9300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390,610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65405</xdr:rowOff>
    </xdr:from>
    <xdr:to>
      <xdr:col>46</xdr:col>
      <xdr:colOff>38100</xdr:colOff>
      <xdr:row>55</xdr:row>
      <xdr:rowOff>167005</xdr:rowOff>
    </xdr:to>
    <xdr:sp macro="" textlink="">
      <xdr:nvSpPr>
        <xdr:cNvPr id="372" name="楕円 371"/>
        <xdr:cNvSpPr/>
      </xdr:nvSpPr>
      <xdr:spPr>
        <a:xfrm>
          <a:off x="86995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12065</xdr:rowOff>
    </xdr:from>
    <xdr:ext cx="598170" cy="259080"/>
    <xdr:sp macro="" textlink="">
      <xdr:nvSpPr>
        <xdr:cNvPr id="373" name="テキスト ボックス 372"/>
        <xdr:cNvSpPr txBox="1"/>
      </xdr:nvSpPr>
      <xdr:spPr>
        <a:xfrm>
          <a:off x="8450580" y="9270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409,332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31115</xdr:rowOff>
    </xdr:from>
    <xdr:to>
      <xdr:col>41</xdr:col>
      <xdr:colOff>101600</xdr:colOff>
      <xdr:row>57</xdr:row>
      <xdr:rowOff>132715</xdr:rowOff>
    </xdr:to>
    <xdr:sp macro="" textlink="">
      <xdr:nvSpPr>
        <xdr:cNvPr id="374" name="楕円 373"/>
        <xdr:cNvSpPr/>
      </xdr:nvSpPr>
      <xdr:spPr>
        <a:xfrm>
          <a:off x="7810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149225</xdr:rowOff>
    </xdr:from>
    <xdr:ext cx="598170" cy="259080"/>
    <xdr:sp macro="" textlink="">
      <xdr:nvSpPr>
        <xdr:cNvPr id="375" name="テキスト ボックス 374"/>
        <xdr:cNvSpPr txBox="1"/>
      </xdr:nvSpPr>
      <xdr:spPr>
        <a:xfrm>
          <a:off x="7561580" y="9578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152400</xdr:rowOff>
    </xdr:from>
    <xdr:to>
      <xdr:col>36</xdr:col>
      <xdr:colOff>165100</xdr:colOff>
      <xdr:row>58</xdr:row>
      <xdr:rowOff>82550</xdr:rowOff>
    </xdr:to>
    <xdr:sp macro="" textlink="">
      <xdr:nvSpPr>
        <xdr:cNvPr id="376" name="楕円 375"/>
        <xdr:cNvSpPr/>
      </xdr:nvSpPr>
      <xdr:spPr>
        <a:xfrm>
          <a:off x="6921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74930</xdr:rowOff>
    </xdr:from>
    <xdr:ext cx="598170" cy="258445"/>
    <xdr:sp macro="" textlink="">
      <xdr:nvSpPr>
        <xdr:cNvPr id="377" name="テキスト ボックス 376"/>
        <xdr:cNvSpPr txBox="1"/>
      </xdr:nvSpPr>
      <xdr:spPr>
        <a:xfrm>
          <a:off x="6672580" y="10019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9" name="テキスト ボックス 388"/>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91" name="テキスト ボックス 390"/>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93" name="テキスト ボックス 392"/>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95" name="テキスト ボックス 394"/>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93345</xdr:rowOff>
    </xdr:from>
    <xdr:to>
      <xdr:col>54</xdr:col>
      <xdr:colOff>189865</xdr:colOff>
      <xdr:row>78</xdr:row>
      <xdr:rowOff>139700</xdr:rowOff>
    </xdr:to>
    <xdr:cxnSp macro="">
      <xdr:nvCxnSpPr>
        <xdr:cNvPr id="399" name="直線コネクタ 398"/>
        <xdr:cNvCxnSpPr/>
      </xdr:nvCxnSpPr>
      <xdr:spPr>
        <a:xfrm flipV="1">
          <a:off x="10475595" y="1209484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8445"/>
    <xdr:sp macro="" textlink="">
      <xdr:nvSpPr>
        <xdr:cNvPr id="400"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40640</xdr:rowOff>
    </xdr:from>
    <xdr:ext cx="598805" cy="258445"/>
    <xdr:sp macro="" textlink="">
      <xdr:nvSpPr>
        <xdr:cNvPr id="402" name="普通建設事業費 （ うち新規整備　）最大値テキスト"/>
        <xdr:cNvSpPr txBox="1"/>
      </xdr:nvSpPr>
      <xdr:spPr>
        <a:xfrm>
          <a:off x="10528300" y="11870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310,181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93345</xdr:rowOff>
    </xdr:from>
    <xdr:to>
      <xdr:col>55</xdr:col>
      <xdr:colOff>88900</xdr:colOff>
      <xdr:row>70</xdr:row>
      <xdr:rowOff>93345</xdr:rowOff>
    </xdr:to>
    <xdr:cxnSp macro="">
      <xdr:nvCxnSpPr>
        <xdr:cNvPr id="403" name="直線コネクタ 402"/>
        <xdr:cNvCxnSpPr/>
      </xdr:nvCxnSpPr>
      <xdr:spPr>
        <a:xfrm>
          <a:off x="10388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27305</xdr:rowOff>
    </xdr:from>
    <xdr:to>
      <xdr:col>55</xdr:col>
      <xdr:colOff>0</xdr:colOff>
      <xdr:row>78</xdr:row>
      <xdr:rowOff>102235</xdr:rowOff>
    </xdr:to>
    <xdr:cxnSp macro="">
      <xdr:nvCxnSpPr>
        <xdr:cNvPr id="404" name="直線コネクタ 403"/>
        <xdr:cNvCxnSpPr/>
      </xdr:nvCxnSpPr>
      <xdr:spPr>
        <a:xfrm>
          <a:off x="9639300" y="13228955"/>
          <a:ext cx="8382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153035</xdr:rowOff>
    </xdr:from>
    <xdr:ext cx="534670" cy="259080"/>
    <xdr:sp macro="" textlink="">
      <xdr:nvSpPr>
        <xdr:cNvPr id="405" name="普通建設事業費 （ うち新規整備　）平均値テキスト"/>
        <xdr:cNvSpPr txBox="1"/>
      </xdr:nvSpPr>
      <xdr:spPr>
        <a:xfrm>
          <a:off x="10528300" y="13183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130175</xdr:rowOff>
    </xdr:from>
    <xdr:to>
      <xdr:col>55</xdr:col>
      <xdr:colOff>50800</xdr:colOff>
      <xdr:row>78</xdr:row>
      <xdr:rowOff>60325</xdr:rowOff>
    </xdr:to>
    <xdr:sp macro="" textlink="">
      <xdr:nvSpPr>
        <xdr:cNvPr id="406" name="フローチャート: 判断 405"/>
        <xdr:cNvSpPr/>
      </xdr:nvSpPr>
      <xdr:spPr>
        <a:xfrm>
          <a:off x="104267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27305</xdr:rowOff>
    </xdr:from>
    <xdr:to>
      <xdr:col>50</xdr:col>
      <xdr:colOff>114300</xdr:colOff>
      <xdr:row>77</xdr:row>
      <xdr:rowOff>128905</xdr:rowOff>
    </xdr:to>
    <xdr:cxnSp macro="">
      <xdr:nvCxnSpPr>
        <xdr:cNvPr id="407" name="直線コネクタ 406"/>
        <xdr:cNvCxnSpPr/>
      </xdr:nvCxnSpPr>
      <xdr:spPr>
        <a:xfrm flipV="1">
          <a:off x="8750300" y="1322895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135255</xdr:rowOff>
    </xdr:from>
    <xdr:to>
      <xdr:col>50</xdr:col>
      <xdr:colOff>165100</xdr:colOff>
      <xdr:row>78</xdr:row>
      <xdr:rowOff>65405</xdr:rowOff>
    </xdr:to>
    <xdr:sp macro="" textlink="">
      <xdr:nvSpPr>
        <xdr:cNvPr id="408" name="フローチャート: 判断 407"/>
        <xdr:cNvSpPr/>
      </xdr:nvSpPr>
      <xdr:spPr>
        <a:xfrm>
          <a:off x="95885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56515</xdr:rowOff>
    </xdr:from>
    <xdr:ext cx="534035" cy="258445"/>
    <xdr:sp macro="" textlink="">
      <xdr:nvSpPr>
        <xdr:cNvPr id="409" name="テキスト ボックス 408"/>
        <xdr:cNvSpPr txBox="1"/>
      </xdr:nvSpPr>
      <xdr:spPr>
        <a:xfrm>
          <a:off x="9371965" y="13429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93980</xdr:rowOff>
    </xdr:from>
    <xdr:to>
      <xdr:col>45</xdr:col>
      <xdr:colOff>177800</xdr:colOff>
      <xdr:row>77</xdr:row>
      <xdr:rowOff>128905</xdr:rowOff>
    </xdr:to>
    <xdr:cxnSp macro="">
      <xdr:nvCxnSpPr>
        <xdr:cNvPr id="410" name="直線コネクタ 409"/>
        <xdr:cNvCxnSpPr/>
      </xdr:nvCxnSpPr>
      <xdr:spPr>
        <a:xfrm>
          <a:off x="7861300" y="1329563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48260</xdr:rowOff>
    </xdr:from>
    <xdr:to>
      <xdr:col>46</xdr:col>
      <xdr:colOff>38100</xdr:colOff>
      <xdr:row>77</xdr:row>
      <xdr:rowOff>149860</xdr:rowOff>
    </xdr:to>
    <xdr:sp macro="" textlink="">
      <xdr:nvSpPr>
        <xdr:cNvPr id="411" name="フローチャート: 判断 410"/>
        <xdr:cNvSpPr/>
      </xdr:nvSpPr>
      <xdr:spPr>
        <a:xfrm>
          <a:off x="869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166370</xdr:rowOff>
    </xdr:from>
    <xdr:ext cx="534035" cy="258445"/>
    <xdr:sp macro="" textlink="">
      <xdr:nvSpPr>
        <xdr:cNvPr id="412" name="テキスト ボックス 411"/>
        <xdr:cNvSpPr txBox="1"/>
      </xdr:nvSpPr>
      <xdr:spPr>
        <a:xfrm>
          <a:off x="8482965" y="13025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93980</xdr:rowOff>
    </xdr:from>
    <xdr:to>
      <xdr:col>41</xdr:col>
      <xdr:colOff>50800</xdr:colOff>
      <xdr:row>78</xdr:row>
      <xdr:rowOff>83820</xdr:rowOff>
    </xdr:to>
    <xdr:cxnSp macro="">
      <xdr:nvCxnSpPr>
        <xdr:cNvPr id="413" name="直線コネクタ 412"/>
        <xdr:cNvCxnSpPr/>
      </xdr:nvCxnSpPr>
      <xdr:spPr>
        <a:xfrm flipV="1">
          <a:off x="6972300" y="1329563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61595</xdr:rowOff>
    </xdr:from>
    <xdr:to>
      <xdr:col>41</xdr:col>
      <xdr:colOff>101600</xdr:colOff>
      <xdr:row>77</xdr:row>
      <xdr:rowOff>163195</xdr:rowOff>
    </xdr:to>
    <xdr:sp macro="" textlink="">
      <xdr:nvSpPr>
        <xdr:cNvPr id="414" name="フローチャート: 判断 413"/>
        <xdr:cNvSpPr/>
      </xdr:nvSpPr>
      <xdr:spPr>
        <a:xfrm>
          <a:off x="7810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154940</xdr:rowOff>
    </xdr:from>
    <xdr:ext cx="534035" cy="258445"/>
    <xdr:sp macro="" textlink="">
      <xdr:nvSpPr>
        <xdr:cNvPr id="415" name="テキスト ボックス 414"/>
        <xdr:cNvSpPr txBox="1"/>
      </xdr:nvSpPr>
      <xdr:spPr>
        <a:xfrm>
          <a:off x="7593965" y="13356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16" name="フローチャート: 判断 415"/>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26035</xdr:rowOff>
    </xdr:from>
    <xdr:ext cx="534035" cy="259080"/>
    <xdr:sp macro="" textlink="">
      <xdr:nvSpPr>
        <xdr:cNvPr id="417" name="テキスト ボックス 416"/>
        <xdr:cNvSpPr txBox="1"/>
      </xdr:nvSpPr>
      <xdr:spPr>
        <a:xfrm>
          <a:off x="6704965" y="13056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52070</xdr:rowOff>
    </xdr:from>
    <xdr:to>
      <xdr:col>55</xdr:col>
      <xdr:colOff>50800</xdr:colOff>
      <xdr:row>78</xdr:row>
      <xdr:rowOff>153035</xdr:rowOff>
    </xdr:to>
    <xdr:sp macro="" textlink="">
      <xdr:nvSpPr>
        <xdr:cNvPr id="423" name="楕円 422"/>
        <xdr:cNvSpPr/>
      </xdr:nvSpPr>
      <xdr:spPr>
        <a:xfrm>
          <a:off x="104267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137795</xdr:rowOff>
    </xdr:from>
    <xdr:ext cx="469900" cy="259080"/>
    <xdr:sp macro="" textlink="">
      <xdr:nvSpPr>
        <xdr:cNvPr id="424" name="普通建設事業費 （ うち新規整備　）該当値テキスト"/>
        <xdr:cNvSpPr txBox="1"/>
      </xdr:nvSpPr>
      <xdr:spPr>
        <a:xfrm>
          <a:off x="10528300" y="1333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147955</xdr:rowOff>
    </xdr:from>
    <xdr:to>
      <xdr:col>50</xdr:col>
      <xdr:colOff>165100</xdr:colOff>
      <xdr:row>77</xdr:row>
      <xdr:rowOff>78105</xdr:rowOff>
    </xdr:to>
    <xdr:sp macro="" textlink="">
      <xdr:nvSpPr>
        <xdr:cNvPr id="425" name="楕円 424"/>
        <xdr:cNvSpPr/>
      </xdr:nvSpPr>
      <xdr:spPr>
        <a:xfrm>
          <a:off x="9588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94615</xdr:rowOff>
    </xdr:from>
    <xdr:ext cx="534035" cy="259080"/>
    <xdr:sp macro="" textlink="">
      <xdr:nvSpPr>
        <xdr:cNvPr id="426" name="テキスト ボックス 425"/>
        <xdr:cNvSpPr txBox="1"/>
      </xdr:nvSpPr>
      <xdr:spPr>
        <a:xfrm>
          <a:off x="9371965" y="12953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78105</xdr:rowOff>
    </xdr:from>
    <xdr:to>
      <xdr:col>46</xdr:col>
      <xdr:colOff>38100</xdr:colOff>
      <xdr:row>78</xdr:row>
      <xdr:rowOff>8255</xdr:rowOff>
    </xdr:to>
    <xdr:sp macro="" textlink="">
      <xdr:nvSpPr>
        <xdr:cNvPr id="427" name="楕円 426"/>
        <xdr:cNvSpPr/>
      </xdr:nvSpPr>
      <xdr:spPr>
        <a:xfrm>
          <a:off x="86995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171450</xdr:rowOff>
    </xdr:from>
    <xdr:ext cx="534035" cy="259080"/>
    <xdr:sp macro="" textlink="">
      <xdr:nvSpPr>
        <xdr:cNvPr id="428" name="テキスト ボックス 427"/>
        <xdr:cNvSpPr txBox="1"/>
      </xdr:nvSpPr>
      <xdr:spPr>
        <a:xfrm>
          <a:off x="8482965" y="13373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43180</xdr:rowOff>
    </xdr:from>
    <xdr:to>
      <xdr:col>41</xdr:col>
      <xdr:colOff>101600</xdr:colOff>
      <xdr:row>77</xdr:row>
      <xdr:rowOff>144780</xdr:rowOff>
    </xdr:to>
    <xdr:sp macro="" textlink="">
      <xdr:nvSpPr>
        <xdr:cNvPr id="429" name="楕円 428"/>
        <xdr:cNvSpPr/>
      </xdr:nvSpPr>
      <xdr:spPr>
        <a:xfrm>
          <a:off x="7810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161290</xdr:rowOff>
    </xdr:from>
    <xdr:ext cx="534035" cy="259080"/>
    <xdr:sp macro="" textlink="">
      <xdr:nvSpPr>
        <xdr:cNvPr id="430" name="テキスト ボックス 429"/>
        <xdr:cNvSpPr txBox="1"/>
      </xdr:nvSpPr>
      <xdr:spPr>
        <a:xfrm>
          <a:off x="7593965" y="13020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33020</xdr:rowOff>
    </xdr:from>
    <xdr:to>
      <xdr:col>36</xdr:col>
      <xdr:colOff>165100</xdr:colOff>
      <xdr:row>78</xdr:row>
      <xdr:rowOff>134620</xdr:rowOff>
    </xdr:to>
    <xdr:sp macro="" textlink="">
      <xdr:nvSpPr>
        <xdr:cNvPr id="431" name="楕円 430"/>
        <xdr:cNvSpPr/>
      </xdr:nvSpPr>
      <xdr:spPr>
        <a:xfrm>
          <a:off x="6921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125730</xdr:rowOff>
    </xdr:from>
    <xdr:ext cx="534035" cy="259080"/>
    <xdr:sp macro="" textlink="">
      <xdr:nvSpPr>
        <xdr:cNvPr id="432" name="テキスト ボックス 431"/>
        <xdr:cNvSpPr txBox="1"/>
      </xdr:nvSpPr>
      <xdr:spPr>
        <a:xfrm>
          <a:off x="6704965" y="13498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4" name="テキスト ボックス 443"/>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46" name="テキスト ボックス 445"/>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8" name="テキスト ボックス 447"/>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50" name="テキスト ボックス 449"/>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2" name="テキスト ボックス 451"/>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63500</xdr:rowOff>
    </xdr:from>
    <xdr:to>
      <xdr:col>54</xdr:col>
      <xdr:colOff>189865</xdr:colOff>
      <xdr:row>98</xdr:row>
      <xdr:rowOff>168910</xdr:rowOff>
    </xdr:to>
    <xdr:cxnSp macro="">
      <xdr:nvCxnSpPr>
        <xdr:cNvPr id="456" name="直線コネクタ 455"/>
        <xdr:cNvCxnSpPr/>
      </xdr:nvCxnSpPr>
      <xdr:spPr>
        <a:xfrm flipV="1">
          <a:off x="10475595" y="16008350"/>
          <a:ext cx="1270" cy="962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1270</xdr:rowOff>
    </xdr:from>
    <xdr:ext cx="534670" cy="259080"/>
    <xdr:sp macro="" textlink="">
      <xdr:nvSpPr>
        <xdr:cNvPr id="457" name="普通建設事業費 （ うち更新整備　）最小値テキスト"/>
        <xdr:cNvSpPr txBox="1"/>
      </xdr:nvSpPr>
      <xdr:spPr>
        <a:xfrm>
          <a:off x="10528300" y="1697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12,402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168910</xdr:rowOff>
    </xdr:from>
    <xdr:to>
      <xdr:col>55</xdr:col>
      <xdr:colOff>88900</xdr:colOff>
      <xdr:row>98</xdr:row>
      <xdr:rowOff>168910</xdr:rowOff>
    </xdr:to>
    <xdr:cxnSp macro="">
      <xdr:nvCxnSpPr>
        <xdr:cNvPr id="458" name="直線コネクタ 457"/>
        <xdr:cNvCxnSpPr/>
      </xdr:nvCxnSpPr>
      <xdr:spPr>
        <a:xfrm>
          <a:off x="10388600" y="1697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9525</xdr:rowOff>
    </xdr:from>
    <xdr:ext cx="598805" cy="258445"/>
    <xdr:sp macro="" textlink="">
      <xdr:nvSpPr>
        <xdr:cNvPr id="459" name="普通建設事業費 （ うち更新整備　）最大値テキスト"/>
        <xdr:cNvSpPr txBox="1"/>
      </xdr:nvSpPr>
      <xdr:spPr>
        <a:xfrm>
          <a:off x="10528300" y="15782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265,237</a:t>
          </a:r>
          <a:endParaRPr kumimoji="1" lang="ja-JP" altLang="en-US" sz="1000" b="1">
            <a:latin typeface="ＭＳ Ｐゴシック"/>
            <a:ea typeface="ＭＳ Ｐゴシック"/>
          </a:endParaRPr>
        </a:p>
      </xdr:txBody>
    </xdr:sp>
    <xdr:clientData/>
  </xdr:oneCellAnchor>
  <xdr:twoCellAnchor>
    <xdr:from>
      <xdr:col>54</xdr:col>
      <xdr:colOff>101600</xdr:colOff>
      <xdr:row>93</xdr:row>
      <xdr:rowOff>63500</xdr:rowOff>
    </xdr:from>
    <xdr:to>
      <xdr:col>55</xdr:col>
      <xdr:colOff>88900</xdr:colOff>
      <xdr:row>93</xdr:row>
      <xdr:rowOff>63500</xdr:rowOff>
    </xdr:to>
    <xdr:cxnSp macro="">
      <xdr:nvCxnSpPr>
        <xdr:cNvPr id="460" name="直線コネクタ 459"/>
        <xdr:cNvCxnSpPr/>
      </xdr:nvCxnSpPr>
      <xdr:spPr>
        <a:xfrm>
          <a:off x="10388600" y="1600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12065</xdr:rowOff>
    </xdr:from>
    <xdr:to>
      <xdr:col>55</xdr:col>
      <xdr:colOff>0</xdr:colOff>
      <xdr:row>96</xdr:row>
      <xdr:rowOff>9525</xdr:rowOff>
    </xdr:to>
    <xdr:cxnSp macro="">
      <xdr:nvCxnSpPr>
        <xdr:cNvPr id="461" name="直線コネクタ 460"/>
        <xdr:cNvCxnSpPr/>
      </xdr:nvCxnSpPr>
      <xdr:spPr>
        <a:xfrm>
          <a:off x="9639300" y="15785465"/>
          <a:ext cx="838200" cy="683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43815</xdr:rowOff>
    </xdr:from>
    <xdr:ext cx="534670" cy="258445"/>
    <xdr:sp macro="" textlink="">
      <xdr:nvSpPr>
        <xdr:cNvPr id="462" name="普通建設事業費 （ うち更新整備　）平均値テキスト"/>
        <xdr:cNvSpPr txBox="1"/>
      </xdr:nvSpPr>
      <xdr:spPr>
        <a:xfrm>
          <a:off x="10528300" y="166744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65405</xdr:rowOff>
    </xdr:from>
    <xdr:to>
      <xdr:col>55</xdr:col>
      <xdr:colOff>50800</xdr:colOff>
      <xdr:row>97</xdr:row>
      <xdr:rowOff>167005</xdr:rowOff>
    </xdr:to>
    <xdr:sp macro="" textlink="">
      <xdr:nvSpPr>
        <xdr:cNvPr id="463" name="フローチャート: 判断 462"/>
        <xdr:cNvSpPr/>
      </xdr:nvSpPr>
      <xdr:spPr>
        <a:xfrm>
          <a:off x="104267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113665</xdr:rowOff>
    </xdr:from>
    <xdr:to>
      <xdr:col>50</xdr:col>
      <xdr:colOff>114300</xdr:colOff>
      <xdr:row>92</xdr:row>
      <xdr:rowOff>12065</xdr:rowOff>
    </xdr:to>
    <xdr:cxnSp macro="">
      <xdr:nvCxnSpPr>
        <xdr:cNvPr id="464" name="直線コネクタ 463"/>
        <xdr:cNvCxnSpPr/>
      </xdr:nvCxnSpPr>
      <xdr:spPr>
        <a:xfrm>
          <a:off x="8750300" y="1571561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36830</xdr:rowOff>
    </xdr:from>
    <xdr:to>
      <xdr:col>50</xdr:col>
      <xdr:colOff>165100</xdr:colOff>
      <xdr:row>97</xdr:row>
      <xdr:rowOff>138430</xdr:rowOff>
    </xdr:to>
    <xdr:sp macro="" textlink="">
      <xdr:nvSpPr>
        <xdr:cNvPr id="465" name="フローチャート: 判断 464"/>
        <xdr:cNvSpPr/>
      </xdr:nvSpPr>
      <xdr:spPr>
        <a:xfrm>
          <a:off x="958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129540</xdr:rowOff>
    </xdr:from>
    <xdr:ext cx="534035" cy="259080"/>
    <xdr:sp macro="" textlink="">
      <xdr:nvSpPr>
        <xdr:cNvPr id="466" name="テキスト ボックス 465"/>
        <xdr:cNvSpPr txBox="1"/>
      </xdr:nvSpPr>
      <xdr:spPr>
        <a:xfrm>
          <a:off x="9371965" y="16760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113665</xdr:rowOff>
    </xdr:from>
    <xdr:to>
      <xdr:col>45</xdr:col>
      <xdr:colOff>177800</xdr:colOff>
      <xdr:row>95</xdr:row>
      <xdr:rowOff>106680</xdr:rowOff>
    </xdr:to>
    <xdr:cxnSp macro="">
      <xdr:nvCxnSpPr>
        <xdr:cNvPr id="467" name="直線コネクタ 466"/>
        <xdr:cNvCxnSpPr/>
      </xdr:nvCxnSpPr>
      <xdr:spPr>
        <a:xfrm flipV="1">
          <a:off x="7861300" y="15715615"/>
          <a:ext cx="889000" cy="678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36830</xdr:rowOff>
    </xdr:from>
    <xdr:to>
      <xdr:col>46</xdr:col>
      <xdr:colOff>38100</xdr:colOff>
      <xdr:row>96</xdr:row>
      <xdr:rowOff>138430</xdr:rowOff>
    </xdr:to>
    <xdr:sp macro="" textlink="">
      <xdr:nvSpPr>
        <xdr:cNvPr id="468" name="フローチャート: 判断 467"/>
        <xdr:cNvSpPr/>
      </xdr:nvSpPr>
      <xdr:spPr>
        <a:xfrm>
          <a:off x="8699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129540</xdr:rowOff>
    </xdr:from>
    <xdr:ext cx="598170" cy="259080"/>
    <xdr:sp macro="" textlink="">
      <xdr:nvSpPr>
        <xdr:cNvPr id="469" name="テキスト ボックス 468"/>
        <xdr:cNvSpPr txBox="1"/>
      </xdr:nvSpPr>
      <xdr:spPr>
        <a:xfrm>
          <a:off x="8450580" y="16588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106680</xdr:rowOff>
    </xdr:from>
    <xdr:to>
      <xdr:col>41</xdr:col>
      <xdr:colOff>50800</xdr:colOff>
      <xdr:row>96</xdr:row>
      <xdr:rowOff>167640</xdr:rowOff>
    </xdr:to>
    <xdr:cxnSp macro="">
      <xdr:nvCxnSpPr>
        <xdr:cNvPr id="470" name="直線コネクタ 469"/>
        <xdr:cNvCxnSpPr/>
      </xdr:nvCxnSpPr>
      <xdr:spPr>
        <a:xfrm flipV="1">
          <a:off x="6972300" y="1639443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78740</xdr:rowOff>
    </xdr:from>
    <xdr:to>
      <xdr:col>41</xdr:col>
      <xdr:colOff>101600</xdr:colOff>
      <xdr:row>97</xdr:row>
      <xdr:rowOff>8890</xdr:rowOff>
    </xdr:to>
    <xdr:sp macro="" textlink="">
      <xdr:nvSpPr>
        <xdr:cNvPr id="471" name="フローチャート: 判断 470"/>
        <xdr:cNvSpPr/>
      </xdr:nvSpPr>
      <xdr:spPr>
        <a:xfrm>
          <a:off x="78105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171450</xdr:rowOff>
    </xdr:from>
    <xdr:ext cx="598170" cy="259080"/>
    <xdr:sp macro="" textlink="">
      <xdr:nvSpPr>
        <xdr:cNvPr id="472" name="テキスト ボックス 471"/>
        <xdr:cNvSpPr txBox="1"/>
      </xdr:nvSpPr>
      <xdr:spPr>
        <a:xfrm>
          <a:off x="7561580" y="16630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132080</xdr:rowOff>
    </xdr:from>
    <xdr:to>
      <xdr:col>36</xdr:col>
      <xdr:colOff>165100</xdr:colOff>
      <xdr:row>97</xdr:row>
      <xdr:rowOff>62230</xdr:rowOff>
    </xdr:to>
    <xdr:sp macro="" textlink="">
      <xdr:nvSpPr>
        <xdr:cNvPr id="473" name="フローチャート: 判断 472"/>
        <xdr:cNvSpPr/>
      </xdr:nvSpPr>
      <xdr:spPr>
        <a:xfrm>
          <a:off x="69215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53340</xdr:rowOff>
    </xdr:from>
    <xdr:ext cx="534035" cy="258445"/>
    <xdr:sp macro="" textlink="">
      <xdr:nvSpPr>
        <xdr:cNvPr id="474" name="テキスト ボックス 473"/>
        <xdr:cNvSpPr txBox="1"/>
      </xdr:nvSpPr>
      <xdr:spPr>
        <a:xfrm>
          <a:off x="6704965" y="16683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130175</xdr:rowOff>
    </xdr:from>
    <xdr:to>
      <xdr:col>55</xdr:col>
      <xdr:colOff>50800</xdr:colOff>
      <xdr:row>96</xdr:row>
      <xdr:rowOff>60325</xdr:rowOff>
    </xdr:to>
    <xdr:sp macro="" textlink="">
      <xdr:nvSpPr>
        <xdr:cNvPr id="480" name="楕円 479"/>
        <xdr:cNvSpPr/>
      </xdr:nvSpPr>
      <xdr:spPr>
        <a:xfrm>
          <a:off x="10426700" y="164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153035</xdr:rowOff>
    </xdr:from>
    <xdr:ext cx="598805" cy="259080"/>
    <xdr:sp macro="" textlink="">
      <xdr:nvSpPr>
        <xdr:cNvPr id="481" name="普通建設事業費 （ うち更新整備　）該当値テキスト"/>
        <xdr:cNvSpPr txBox="1"/>
      </xdr:nvSpPr>
      <xdr:spPr>
        <a:xfrm>
          <a:off x="10528300" y="16269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144,091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91</xdr:row>
      <xdr:rowOff>132715</xdr:rowOff>
    </xdr:from>
    <xdr:to>
      <xdr:col>50</xdr:col>
      <xdr:colOff>165100</xdr:colOff>
      <xdr:row>92</xdr:row>
      <xdr:rowOff>63500</xdr:rowOff>
    </xdr:to>
    <xdr:sp macro="" textlink="">
      <xdr:nvSpPr>
        <xdr:cNvPr id="482" name="楕円 481"/>
        <xdr:cNvSpPr/>
      </xdr:nvSpPr>
      <xdr:spPr>
        <a:xfrm>
          <a:off x="9588500" y="15734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90</xdr:row>
      <xdr:rowOff>79375</xdr:rowOff>
    </xdr:from>
    <xdr:ext cx="598170" cy="258445"/>
    <xdr:sp macro="" textlink="">
      <xdr:nvSpPr>
        <xdr:cNvPr id="483" name="テキスト ボックス 482"/>
        <xdr:cNvSpPr txBox="1"/>
      </xdr:nvSpPr>
      <xdr:spPr>
        <a:xfrm>
          <a:off x="9339580" y="15509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323,579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91</xdr:row>
      <xdr:rowOff>63500</xdr:rowOff>
    </xdr:from>
    <xdr:to>
      <xdr:col>46</xdr:col>
      <xdr:colOff>38100</xdr:colOff>
      <xdr:row>91</xdr:row>
      <xdr:rowOff>164465</xdr:rowOff>
    </xdr:to>
    <xdr:sp macro="" textlink="">
      <xdr:nvSpPr>
        <xdr:cNvPr id="484" name="楕円 483"/>
        <xdr:cNvSpPr/>
      </xdr:nvSpPr>
      <xdr:spPr>
        <a:xfrm>
          <a:off x="8699500" y="15665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90</xdr:row>
      <xdr:rowOff>9525</xdr:rowOff>
    </xdr:from>
    <xdr:ext cx="598170" cy="258445"/>
    <xdr:sp macro="" textlink="">
      <xdr:nvSpPr>
        <xdr:cNvPr id="485" name="テキスト ボックス 484"/>
        <xdr:cNvSpPr txBox="1"/>
      </xdr:nvSpPr>
      <xdr:spPr>
        <a:xfrm>
          <a:off x="8450580" y="15440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341,833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55880</xdr:rowOff>
    </xdr:from>
    <xdr:to>
      <xdr:col>41</xdr:col>
      <xdr:colOff>101600</xdr:colOff>
      <xdr:row>95</xdr:row>
      <xdr:rowOff>157480</xdr:rowOff>
    </xdr:to>
    <xdr:sp macro="" textlink="">
      <xdr:nvSpPr>
        <xdr:cNvPr id="486" name="楕円 485"/>
        <xdr:cNvSpPr/>
      </xdr:nvSpPr>
      <xdr:spPr>
        <a:xfrm>
          <a:off x="78105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2540</xdr:rowOff>
    </xdr:from>
    <xdr:ext cx="598170" cy="259080"/>
    <xdr:sp macro="" textlink="">
      <xdr:nvSpPr>
        <xdr:cNvPr id="487" name="テキスト ボックス 486"/>
        <xdr:cNvSpPr txBox="1"/>
      </xdr:nvSpPr>
      <xdr:spPr>
        <a:xfrm>
          <a:off x="7561580" y="16118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116840</xdr:rowOff>
    </xdr:from>
    <xdr:to>
      <xdr:col>36</xdr:col>
      <xdr:colOff>165100</xdr:colOff>
      <xdr:row>97</xdr:row>
      <xdr:rowOff>46990</xdr:rowOff>
    </xdr:to>
    <xdr:sp macro="" textlink="">
      <xdr:nvSpPr>
        <xdr:cNvPr id="488" name="楕円 487"/>
        <xdr:cNvSpPr/>
      </xdr:nvSpPr>
      <xdr:spPr>
        <a:xfrm>
          <a:off x="6921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63500</xdr:rowOff>
    </xdr:from>
    <xdr:ext cx="598170" cy="258445"/>
    <xdr:sp macro="" textlink="">
      <xdr:nvSpPr>
        <xdr:cNvPr id="489" name="テキスト ボックス 488"/>
        <xdr:cNvSpPr txBox="1"/>
      </xdr:nvSpPr>
      <xdr:spPr>
        <a:xfrm>
          <a:off x="6672580" y="16351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1" name="テキスト ボックス 500"/>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3" name="テキスト ボックス 502"/>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4995" cy="258445"/>
    <xdr:sp macro="" textlink="">
      <xdr:nvSpPr>
        <xdr:cNvPr id="505" name="テキスト ボックス 504"/>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4995" cy="258445"/>
    <xdr:sp macro="" textlink="">
      <xdr:nvSpPr>
        <xdr:cNvPr id="507" name="テキスト ボックス 506"/>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111125</xdr:rowOff>
    </xdr:from>
    <xdr:to>
      <xdr:col>85</xdr:col>
      <xdr:colOff>126365</xdr:colOff>
      <xdr:row>38</xdr:row>
      <xdr:rowOff>139700</xdr:rowOff>
    </xdr:to>
    <xdr:cxnSp macro="">
      <xdr:nvCxnSpPr>
        <xdr:cNvPr id="511" name="直線コネクタ 510"/>
        <xdr:cNvCxnSpPr/>
      </xdr:nvCxnSpPr>
      <xdr:spPr>
        <a:xfrm flipV="1">
          <a:off x="16317595" y="525462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8445"/>
    <xdr:sp macro="" textlink="">
      <xdr:nvSpPr>
        <xdr:cNvPr id="512"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57785</xdr:rowOff>
    </xdr:from>
    <xdr:ext cx="598805" cy="259080"/>
    <xdr:sp macro="" textlink="">
      <xdr:nvSpPr>
        <xdr:cNvPr id="514" name="災害復旧事業費最大値テキスト"/>
        <xdr:cNvSpPr txBox="1"/>
      </xdr:nvSpPr>
      <xdr:spPr>
        <a:xfrm>
          <a:off x="16370300" y="5029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153,148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111125</xdr:rowOff>
    </xdr:from>
    <xdr:to>
      <xdr:col>86</xdr:col>
      <xdr:colOff>25400</xdr:colOff>
      <xdr:row>30</xdr:row>
      <xdr:rowOff>111125</xdr:rowOff>
    </xdr:to>
    <xdr:cxnSp macro="">
      <xdr:nvCxnSpPr>
        <xdr:cNvPr id="515" name="直線コネクタ 514"/>
        <xdr:cNvCxnSpPr/>
      </xdr:nvCxnSpPr>
      <xdr:spPr>
        <a:xfrm>
          <a:off x="16230600" y="525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8890</xdr:rowOff>
    </xdr:from>
    <xdr:to>
      <xdr:col>85</xdr:col>
      <xdr:colOff>127000</xdr:colOff>
      <xdr:row>38</xdr:row>
      <xdr:rowOff>64135</xdr:rowOff>
    </xdr:to>
    <xdr:cxnSp macro="">
      <xdr:nvCxnSpPr>
        <xdr:cNvPr id="516" name="直線コネクタ 515"/>
        <xdr:cNvCxnSpPr/>
      </xdr:nvCxnSpPr>
      <xdr:spPr>
        <a:xfrm>
          <a:off x="15481300" y="652399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154940</xdr:rowOff>
    </xdr:from>
    <xdr:ext cx="534670" cy="258445"/>
    <xdr:sp macro="" textlink="">
      <xdr:nvSpPr>
        <xdr:cNvPr id="517" name="災害復旧事業費平均値テキスト"/>
        <xdr:cNvSpPr txBox="1"/>
      </xdr:nvSpPr>
      <xdr:spPr>
        <a:xfrm>
          <a:off x="16370300" y="63271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18" name="フローチャート: 判断 517"/>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139700</xdr:rowOff>
    </xdr:from>
    <xdr:to>
      <xdr:col>81</xdr:col>
      <xdr:colOff>50800</xdr:colOff>
      <xdr:row>38</xdr:row>
      <xdr:rowOff>8890</xdr:rowOff>
    </xdr:to>
    <xdr:cxnSp macro="">
      <xdr:nvCxnSpPr>
        <xdr:cNvPr id="519" name="直線コネクタ 518"/>
        <xdr:cNvCxnSpPr/>
      </xdr:nvCxnSpPr>
      <xdr:spPr>
        <a:xfrm>
          <a:off x="14592300" y="64833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160020</xdr:rowOff>
    </xdr:from>
    <xdr:to>
      <xdr:col>81</xdr:col>
      <xdr:colOff>101600</xdr:colOff>
      <xdr:row>38</xdr:row>
      <xdr:rowOff>90170</xdr:rowOff>
    </xdr:to>
    <xdr:sp macro="" textlink="">
      <xdr:nvSpPr>
        <xdr:cNvPr id="520" name="フローチャート: 判断 519"/>
        <xdr:cNvSpPr/>
      </xdr:nvSpPr>
      <xdr:spPr>
        <a:xfrm>
          <a:off x="15430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81280</xdr:rowOff>
    </xdr:from>
    <xdr:ext cx="534035" cy="259080"/>
    <xdr:sp macro="" textlink="">
      <xdr:nvSpPr>
        <xdr:cNvPr id="521" name="テキスト ボックス 520"/>
        <xdr:cNvSpPr txBox="1"/>
      </xdr:nvSpPr>
      <xdr:spPr>
        <a:xfrm>
          <a:off x="15213965" y="6596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29845</xdr:rowOff>
    </xdr:from>
    <xdr:to>
      <xdr:col>76</xdr:col>
      <xdr:colOff>114300</xdr:colOff>
      <xdr:row>37</xdr:row>
      <xdr:rowOff>139700</xdr:rowOff>
    </xdr:to>
    <xdr:cxnSp macro="">
      <xdr:nvCxnSpPr>
        <xdr:cNvPr id="522" name="直線コネクタ 521"/>
        <xdr:cNvCxnSpPr/>
      </xdr:nvCxnSpPr>
      <xdr:spPr>
        <a:xfrm>
          <a:off x="13703300" y="637349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3" name="フローチャート: 判断 522"/>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13335</xdr:rowOff>
    </xdr:from>
    <xdr:ext cx="534035" cy="259080"/>
    <xdr:sp macro="" textlink="">
      <xdr:nvSpPr>
        <xdr:cNvPr id="524" name="テキスト ボックス 523"/>
        <xdr:cNvSpPr txBox="1"/>
      </xdr:nvSpPr>
      <xdr:spPr>
        <a:xfrm>
          <a:off x="14324965" y="6528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29845</xdr:rowOff>
    </xdr:from>
    <xdr:to>
      <xdr:col>71</xdr:col>
      <xdr:colOff>177800</xdr:colOff>
      <xdr:row>37</xdr:row>
      <xdr:rowOff>123190</xdr:rowOff>
    </xdr:to>
    <xdr:cxnSp macro="">
      <xdr:nvCxnSpPr>
        <xdr:cNvPr id="525" name="直線コネクタ 524"/>
        <xdr:cNvCxnSpPr/>
      </xdr:nvCxnSpPr>
      <xdr:spPr>
        <a:xfrm flipV="1">
          <a:off x="12814300" y="637349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109855</xdr:rowOff>
    </xdr:from>
    <xdr:to>
      <xdr:col>72</xdr:col>
      <xdr:colOff>38100</xdr:colOff>
      <xdr:row>38</xdr:row>
      <xdr:rowOff>40640</xdr:rowOff>
    </xdr:to>
    <xdr:sp macro="" textlink="">
      <xdr:nvSpPr>
        <xdr:cNvPr id="526" name="フローチャート: 判断 525"/>
        <xdr:cNvSpPr/>
      </xdr:nvSpPr>
      <xdr:spPr>
        <a:xfrm>
          <a:off x="13652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31115</xdr:rowOff>
    </xdr:from>
    <xdr:ext cx="534035" cy="258445"/>
    <xdr:sp macro="" textlink="">
      <xdr:nvSpPr>
        <xdr:cNvPr id="527" name="テキスト ボックス 526"/>
        <xdr:cNvSpPr txBox="1"/>
      </xdr:nvSpPr>
      <xdr:spPr>
        <a:xfrm>
          <a:off x="13435965" y="6546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114935</xdr:rowOff>
    </xdr:from>
    <xdr:to>
      <xdr:col>67</xdr:col>
      <xdr:colOff>101600</xdr:colOff>
      <xdr:row>38</xdr:row>
      <xdr:rowOff>45085</xdr:rowOff>
    </xdr:to>
    <xdr:sp macro="" textlink="">
      <xdr:nvSpPr>
        <xdr:cNvPr id="528" name="フローチャート: 判断 527"/>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36195</xdr:rowOff>
    </xdr:from>
    <xdr:ext cx="534035" cy="259080"/>
    <xdr:sp macro="" textlink="">
      <xdr:nvSpPr>
        <xdr:cNvPr id="529" name="テキスト ボックス 528"/>
        <xdr:cNvSpPr txBox="1"/>
      </xdr:nvSpPr>
      <xdr:spPr>
        <a:xfrm>
          <a:off x="12546965" y="6551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13335</xdr:rowOff>
    </xdr:from>
    <xdr:to>
      <xdr:col>85</xdr:col>
      <xdr:colOff>177800</xdr:colOff>
      <xdr:row>38</xdr:row>
      <xdr:rowOff>114935</xdr:rowOff>
    </xdr:to>
    <xdr:sp macro="" textlink="">
      <xdr:nvSpPr>
        <xdr:cNvPr id="535" name="楕円 534"/>
        <xdr:cNvSpPr/>
      </xdr:nvSpPr>
      <xdr:spPr>
        <a:xfrm>
          <a:off x="162687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110490</xdr:rowOff>
    </xdr:from>
    <xdr:ext cx="469900" cy="258445"/>
    <xdr:sp macro="" textlink="">
      <xdr:nvSpPr>
        <xdr:cNvPr id="536" name="災害復旧事業費該当値テキスト"/>
        <xdr:cNvSpPr txBox="1"/>
      </xdr:nvSpPr>
      <xdr:spPr>
        <a:xfrm>
          <a:off x="16370300" y="6454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129540</xdr:rowOff>
    </xdr:from>
    <xdr:to>
      <xdr:col>81</xdr:col>
      <xdr:colOff>101600</xdr:colOff>
      <xdr:row>38</xdr:row>
      <xdr:rowOff>59690</xdr:rowOff>
    </xdr:to>
    <xdr:sp macro="" textlink="">
      <xdr:nvSpPr>
        <xdr:cNvPr id="537" name="楕円 536"/>
        <xdr:cNvSpPr/>
      </xdr:nvSpPr>
      <xdr:spPr>
        <a:xfrm>
          <a:off x="15430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76835</xdr:rowOff>
    </xdr:from>
    <xdr:ext cx="534035" cy="258445"/>
    <xdr:sp macro="" textlink="">
      <xdr:nvSpPr>
        <xdr:cNvPr id="538" name="テキスト ボックス 537"/>
        <xdr:cNvSpPr txBox="1"/>
      </xdr:nvSpPr>
      <xdr:spPr>
        <a:xfrm>
          <a:off x="15213965" y="6249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88900</xdr:rowOff>
    </xdr:from>
    <xdr:to>
      <xdr:col>76</xdr:col>
      <xdr:colOff>165100</xdr:colOff>
      <xdr:row>38</xdr:row>
      <xdr:rowOff>19050</xdr:rowOff>
    </xdr:to>
    <xdr:sp macro="" textlink="">
      <xdr:nvSpPr>
        <xdr:cNvPr id="539" name="楕円 538"/>
        <xdr:cNvSpPr/>
      </xdr:nvSpPr>
      <xdr:spPr>
        <a:xfrm>
          <a:off x="1454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35560</xdr:rowOff>
    </xdr:from>
    <xdr:ext cx="534035" cy="259080"/>
    <xdr:sp macro="" textlink="">
      <xdr:nvSpPr>
        <xdr:cNvPr id="540" name="テキスト ボックス 539"/>
        <xdr:cNvSpPr txBox="1"/>
      </xdr:nvSpPr>
      <xdr:spPr>
        <a:xfrm>
          <a:off x="14324965" y="620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150495</xdr:rowOff>
    </xdr:from>
    <xdr:to>
      <xdr:col>72</xdr:col>
      <xdr:colOff>38100</xdr:colOff>
      <xdr:row>37</xdr:row>
      <xdr:rowOff>80645</xdr:rowOff>
    </xdr:to>
    <xdr:sp macro="" textlink="">
      <xdr:nvSpPr>
        <xdr:cNvPr id="541" name="楕円 540"/>
        <xdr:cNvSpPr/>
      </xdr:nvSpPr>
      <xdr:spPr>
        <a:xfrm>
          <a:off x="13652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97790</xdr:rowOff>
    </xdr:from>
    <xdr:ext cx="534035" cy="258445"/>
    <xdr:sp macro="" textlink="">
      <xdr:nvSpPr>
        <xdr:cNvPr id="542" name="テキスト ボックス 541"/>
        <xdr:cNvSpPr txBox="1"/>
      </xdr:nvSpPr>
      <xdr:spPr>
        <a:xfrm>
          <a:off x="13435965" y="6098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72390</xdr:rowOff>
    </xdr:from>
    <xdr:to>
      <xdr:col>67</xdr:col>
      <xdr:colOff>101600</xdr:colOff>
      <xdr:row>38</xdr:row>
      <xdr:rowOff>2540</xdr:rowOff>
    </xdr:to>
    <xdr:sp macro="" textlink="">
      <xdr:nvSpPr>
        <xdr:cNvPr id="543" name="楕円 542"/>
        <xdr:cNvSpPr/>
      </xdr:nvSpPr>
      <xdr:spPr>
        <a:xfrm>
          <a:off x="12763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19050</xdr:rowOff>
    </xdr:from>
    <xdr:ext cx="534035" cy="258445"/>
    <xdr:sp macro="" textlink="">
      <xdr:nvSpPr>
        <xdr:cNvPr id="544" name="テキスト ボックス 543"/>
        <xdr:cNvSpPr txBox="1"/>
      </xdr:nvSpPr>
      <xdr:spPr>
        <a:xfrm>
          <a:off x="12546965" y="619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56" name="テキスト ボックス 555"/>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8285" cy="259080"/>
    <xdr:sp macro="" textlink="">
      <xdr:nvSpPr>
        <xdr:cNvPr id="558" name="テキスト ボックス 557"/>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0" name="テキスト ボックス 55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8285" cy="259080"/>
    <xdr:sp macro="" textlink="">
      <xdr:nvSpPr>
        <xdr:cNvPr id="562" name="テキスト ボックス 561"/>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92710</xdr:rowOff>
    </xdr:from>
    <xdr:ext cx="248285" cy="259080"/>
    <xdr:sp macro="" textlink="">
      <xdr:nvSpPr>
        <xdr:cNvPr id="564" name="テキスト ボックス 563"/>
        <xdr:cNvSpPr txBox="1"/>
      </xdr:nvSpPr>
      <xdr:spPr>
        <a:xfrm>
          <a:off x="12197080" y="8493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8445"/>
    <xdr:sp macro="" textlink="">
      <xdr:nvSpPr>
        <xdr:cNvPr id="566" name="テキスト ボックス 565"/>
        <xdr:cNvSpPr txBox="1"/>
      </xdr:nvSpPr>
      <xdr:spPr>
        <a:xfrm>
          <a:off x="12132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126365</xdr:colOff>
      <xdr:row>59</xdr:row>
      <xdr:rowOff>44450</xdr:rowOff>
    </xdr:to>
    <xdr:cxnSp macro="">
      <xdr:nvCxnSpPr>
        <xdr:cNvPr id="568" name="直線コネクタ 567"/>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8445"/>
    <xdr:sp macro="" textlink="">
      <xdr:nvSpPr>
        <xdr:cNvPr id="569"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86360</xdr:rowOff>
    </xdr:from>
    <xdr:ext cx="249555" cy="258445"/>
    <xdr:sp macro="" textlink="">
      <xdr:nvSpPr>
        <xdr:cNvPr id="571" name="失業対策事業費最大値テキスト"/>
        <xdr:cNvSpPr txBox="1"/>
      </xdr:nvSpPr>
      <xdr:spPr>
        <a:xfrm>
          <a:off x="16370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143510</xdr:rowOff>
    </xdr:from>
    <xdr:ext cx="249555" cy="258445"/>
    <xdr:sp macro="" textlink="">
      <xdr:nvSpPr>
        <xdr:cNvPr id="574" name="失業対策事業費平均値テキスト"/>
        <xdr:cNvSpPr txBox="1"/>
      </xdr:nvSpPr>
      <xdr:spPr>
        <a:xfrm>
          <a:off x="16370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8920" cy="258445"/>
    <xdr:sp macro="" textlink="">
      <xdr:nvSpPr>
        <xdr:cNvPr id="578" name="テキスト ボックス 577"/>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80" name="フローチャート: 判断 579"/>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52</xdr:row>
      <xdr:rowOff>16510</xdr:rowOff>
    </xdr:from>
    <xdr:ext cx="248920" cy="259080"/>
    <xdr:sp macro="" textlink="">
      <xdr:nvSpPr>
        <xdr:cNvPr id="581" name="テキスト ボックス 580"/>
        <xdr:cNvSpPr txBox="1"/>
      </xdr:nvSpPr>
      <xdr:spPr>
        <a:xfrm>
          <a:off x="14467840" y="893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8920" cy="258445"/>
    <xdr:sp macro="" textlink="">
      <xdr:nvSpPr>
        <xdr:cNvPr id="584" name="テキスト ボックス 583"/>
        <xdr:cNvSpPr txBox="1"/>
      </xdr:nvSpPr>
      <xdr:spPr>
        <a:xfrm>
          <a:off x="13578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149860</xdr:rowOff>
    </xdr:from>
    <xdr:ext cx="248920" cy="259080"/>
    <xdr:sp macro="" textlink="">
      <xdr:nvSpPr>
        <xdr:cNvPr id="586" name="テキスト ボックス 585"/>
        <xdr:cNvSpPr txBox="1"/>
      </xdr:nvSpPr>
      <xdr:spPr>
        <a:xfrm>
          <a:off x="12689840"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29210</xdr:rowOff>
    </xdr:from>
    <xdr:ext cx="249555" cy="258445"/>
    <xdr:sp macro="" textlink="">
      <xdr:nvSpPr>
        <xdr:cNvPr id="593" name="失業対策事業費該当値テキスト"/>
        <xdr:cNvSpPr txBox="1"/>
      </xdr:nvSpPr>
      <xdr:spPr>
        <a:xfrm>
          <a:off x="16370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48920" cy="258445"/>
    <xdr:sp macro="" textlink="">
      <xdr:nvSpPr>
        <xdr:cNvPr id="595" name="テキスト ボックス 594"/>
        <xdr:cNvSpPr txBox="1"/>
      </xdr:nvSpPr>
      <xdr:spPr>
        <a:xfrm>
          <a:off x="15356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8920" cy="258445"/>
    <xdr:sp macro="" textlink="">
      <xdr:nvSpPr>
        <xdr:cNvPr id="597" name="テキスト ボックス 596"/>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8920" cy="258445"/>
    <xdr:sp macro="" textlink="">
      <xdr:nvSpPr>
        <xdr:cNvPr id="599" name="テキスト ボックス 598"/>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8920" cy="258445"/>
    <xdr:sp macro="" textlink="">
      <xdr:nvSpPr>
        <xdr:cNvPr id="601" name="テキスト ボックス 600"/>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0" name="テキスト ボックス 60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13" name="テキスト ボックス 612"/>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4995" cy="258445"/>
    <xdr:sp macro="" textlink="">
      <xdr:nvSpPr>
        <xdr:cNvPr id="615" name="テキスト ボックス 614"/>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17" name="テキスト ボックス 616"/>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19" name="テキスト ボックス 618"/>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71120</xdr:rowOff>
    </xdr:from>
    <xdr:to>
      <xdr:col>85</xdr:col>
      <xdr:colOff>126365</xdr:colOff>
      <xdr:row>78</xdr:row>
      <xdr:rowOff>135890</xdr:rowOff>
    </xdr:to>
    <xdr:cxnSp macro="">
      <xdr:nvCxnSpPr>
        <xdr:cNvPr id="623" name="直線コネクタ 622"/>
        <xdr:cNvCxnSpPr/>
      </xdr:nvCxnSpPr>
      <xdr:spPr>
        <a:xfrm flipV="1">
          <a:off x="16317595" y="1224407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139700</xdr:rowOff>
    </xdr:from>
    <xdr:ext cx="378460" cy="259080"/>
    <xdr:sp macro="" textlink="">
      <xdr:nvSpPr>
        <xdr:cNvPr id="624" name="公債費最小値テキスト"/>
        <xdr:cNvSpPr txBox="1"/>
      </xdr:nvSpPr>
      <xdr:spPr>
        <a:xfrm>
          <a:off x="1637030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135890</xdr:rowOff>
    </xdr:from>
    <xdr:to>
      <xdr:col>86</xdr:col>
      <xdr:colOff>25400</xdr:colOff>
      <xdr:row>78</xdr:row>
      <xdr:rowOff>135890</xdr:rowOff>
    </xdr:to>
    <xdr:cxnSp macro="">
      <xdr:nvCxnSpPr>
        <xdr:cNvPr id="625" name="直線コネクタ 624"/>
        <xdr:cNvCxnSpPr/>
      </xdr:nvCxnSpPr>
      <xdr:spPr>
        <a:xfrm>
          <a:off x="16230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17780</xdr:rowOff>
    </xdr:from>
    <xdr:ext cx="598805" cy="258445"/>
    <xdr:sp macro="" textlink="">
      <xdr:nvSpPr>
        <xdr:cNvPr id="626" name="公債費最大値テキスト"/>
        <xdr:cNvSpPr txBox="1"/>
      </xdr:nvSpPr>
      <xdr:spPr>
        <a:xfrm>
          <a:off x="16370300" y="12019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277,447</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71120</xdr:rowOff>
    </xdr:from>
    <xdr:to>
      <xdr:col>86</xdr:col>
      <xdr:colOff>25400</xdr:colOff>
      <xdr:row>71</xdr:row>
      <xdr:rowOff>71120</xdr:rowOff>
    </xdr:to>
    <xdr:cxnSp macro="">
      <xdr:nvCxnSpPr>
        <xdr:cNvPr id="627" name="直線コネクタ 626"/>
        <xdr:cNvCxnSpPr/>
      </xdr:nvCxnSpPr>
      <xdr:spPr>
        <a:xfrm>
          <a:off x="16230600" y="1224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160655</xdr:rowOff>
    </xdr:from>
    <xdr:to>
      <xdr:col>85</xdr:col>
      <xdr:colOff>127000</xdr:colOff>
      <xdr:row>71</xdr:row>
      <xdr:rowOff>71120</xdr:rowOff>
    </xdr:to>
    <xdr:cxnSp macro="">
      <xdr:nvCxnSpPr>
        <xdr:cNvPr id="628" name="直線コネクタ 627"/>
        <xdr:cNvCxnSpPr/>
      </xdr:nvCxnSpPr>
      <xdr:spPr>
        <a:xfrm>
          <a:off x="15481300" y="1216215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17780</xdr:rowOff>
    </xdr:from>
    <xdr:ext cx="534670" cy="258445"/>
    <xdr:sp macro="" textlink="">
      <xdr:nvSpPr>
        <xdr:cNvPr id="629" name="公債費平均値テキスト"/>
        <xdr:cNvSpPr txBox="1"/>
      </xdr:nvSpPr>
      <xdr:spPr>
        <a:xfrm>
          <a:off x="16370300" y="130479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39370</xdr:rowOff>
    </xdr:from>
    <xdr:to>
      <xdr:col>85</xdr:col>
      <xdr:colOff>177800</xdr:colOff>
      <xdr:row>76</xdr:row>
      <xdr:rowOff>140970</xdr:rowOff>
    </xdr:to>
    <xdr:sp macro="" textlink="">
      <xdr:nvSpPr>
        <xdr:cNvPr id="630" name="フローチャート: 判断 629"/>
        <xdr:cNvSpPr/>
      </xdr:nvSpPr>
      <xdr:spPr>
        <a:xfrm>
          <a:off x="162687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160655</xdr:rowOff>
    </xdr:from>
    <xdr:to>
      <xdr:col>81</xdr:col>
      <xdr:colOff>50800</xdr:colOff>
      <xdr:row>72</xdr:row>
      <xdr:rowOff>143510</xdr:rowOff>
    </xdr:to>
    <xdr:cxnSp macro="">
      <xdr:nvCxnSpPr>
        <xdr:cNvPr id="631" name="直線コネクタ 630"/>
        <xdr:cNvCxnSpPr/>
      </xdr:nvCxnSpPr>
      <xdr:spPr>
        <a:xfrm flipV="1">
          <a:off x="14592300" y="1216215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57785</xdr:rowOff>
    </xdr:from>
    <xdr:to>
      <xdr:col>81</xdr:col>
      <xdr:colOff>101600</xdr:colOff>
      <xdr:row>76</xdr:row>
      <xdr:rowOff>159385</xdr:rowOff>
    </xdr:to>
    <xdr:sp macro="" textlink="">
      <xdr:nvSpPr>
        <xdr:cNvPr id="632" name="フローチャート: 判断 631"/>
        <xdr:cNvSpPr/>
      </xdr:nvSpPr>
      <xdr:spPr>
        <a:xfrm>
          <a:off x="154305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150495</xdr:rowOff>
    </xdr:from>
    <xdr:ext cx="534035" cy="259080"/>
    <xdr:sp macro="" textlink="">
      <xdr:nvSpPr>
        <xdr:cNvPr id="633" name="テキスト ボックス 632"/>
        <xdr:cNvSpPr txBox="1"/>
      </xdr:nvSpPr>
      <xdr:spPr>
        <a:xfrm>
          <a:off x="15213965" y="13180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15240</xdr:rowOff>
    </xdr:from>
    <xdr:to>
      <xdr:col>76</xdr:col>
      <xdr:colOff>114300</xdr:colOff>
      <xdr:row>72</xdr:row>
      <xdr:rowOff>143510</xdr:rowOff>
    </xdr:to>
    <xdr:cxnSp macro="">
      <xdr:nvCxnSpPr>
        <xdr:cNvPr id="634" name="直線コネクタ 633"/>
        <xdr:cNvCxnSpPr/>
      </xdr:nvCxnSpPr>
      <xdr:spPr>
        <a:xfrm>
          <a:off x="13703300" y="1235964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95250</xdr:rowOff>
    </xdr:from>
    <xdr:to>
      <xdr:col>76</xdr:col>
      <xdr:colOff>165100</xdr:colOff>
      <xdr:row>76</xdr:row>
      <xdr:rowOff>25400</xdr:rowOff>
    </xdr:to>
    <xdr:sp macro="" textlink="">
      <xdr:nvSpPr>
        <xdr:cNvPr id="635" name="フローチャート: 判断 634"/>
        <xdr:cNvSpPr/>
      </xdr:nvSpPr>
      <xdr:spPr>
        <a:xfrm>
          <a:off x="145415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16510</xdr:rowOff>
    </xdr:from>
    <xdr:ext cx="598170" cy="259080"/>
    <xdr:sp macro="" textlink="">
      <xdr:nvSpPr>
        <xdr:cNvPr id="636" name="テキスト ボックス 635"/>
        <xdr:cNvSpPr txBox="1"/>
      </xdr:nvSpPr>
      <xdr:spPr>
        <a:xfrm>
          <a:off x="14292580" y="13046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15240</xdr:rowOff>
    </xdr:from>
    <xdr:to>
      <xdr:col>71</xdr:col>
      <xdr:colOff>177800</xdr:colOff>
      <xdr:row>73</xdr:row>
      <xdr:rowOff>111125</xdr:rowOff>
    </xdr:to>
    <xdr:cxnSp macro="">
      <xdr:nvCxnSpPr>
        <xdr:cNvPr id="637" name="直線コネクタ 636"/>
        <xdr:cNvCxnSpPr/>
      </xdr:nvCxnSpPr>
      <xdr:spPr>
        <a:xfrm flipV="1">
          <a:off x="12814300" y="1235964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93980</xdr:rowOff>
    </xdr:from>
    <xdr:to>
      <xdr:col>72</xdr:col>
      <xdr:colOff>38100</xdr:colOff>
      <xdr:row>76</xdr:row>
      <xdr:rowOff>24130</xdr:rowOff>
    </xdr:to>
    <xdr:sp macro="" textlink="">
      <xdr:nvSpPr>
        <xdr:cNvPr id="638" name="フローチャート: 判断 637"/>
        <xdr:cNvSpPr/>
      </xdr:nvSpPr>
      <xdr:spPr>
        <a:xfrm>
          <a:off x="1365250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15240</xdr:rowOff>
    </xdr:from>
    <xdr:ext cx="598170" cy="259080"/>
    <xdr:sp macro="" textlink="">
      <xdr:nvSpPr>
        <xdr:cNvPr id="639" name="テキスト ボックス 638"/>
        <xdr:cNvSpPr txBox="1"/>
      </xdr:nvSpPr>
      <xdr:spPr>
        <a:xfrm>
          <a:off x="13403580" y="13045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86360</xdr:rowOff>
    </xdr:from>
    <xdr:to>
      <xdr:col>67</xdr:col>
      <xdr:colOff>101600</xdr:colOff>
      <xdr:row>76</xdr:row>
      <xdr:rowOff>16510</xdr:rowOff>
    </xdr:to>
    <xdr:sp macro="" textlink="">
      <xdr:nvSpPr>
        <xdr:cNvPr id="640" name="フローチャート: 判断 639"/>
        <xdr:cNvSpPr/>
      </xdr:nvSpPr>
      <xdr:spPr>
        <a:xfrm>
          <a:off x="127635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8255</xdr:rowOff>
    </xdr:from>
    <xdr:ext cx="598170" cy="258445"/>
    <xdr:sp macro="" textlink="">
      <xdr:nvSpPr>
        <xdr:cNvPr id="641" name="テキスト ボックス 640"/>
        <xdr:cNvSpPr txBox="1"/>
      </xdr:nvSpPr>
      <xdr:spPr>
        <a:xfrm>
          <a:off x="12514580" y="13038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71</xdr:row>
      <xdr:rowOff>20320</xdr:rowOff>
    </xdr:from>
    <xdr:to>
      <xdr:col>85</xdr:col>
      <xdr:colOff>177800</xdr:colOff>
      <xdr:row>71</xdr:row>
      <xdr:rowOff>121920</xdr:rowOff>
    </xdr:to>
    <xdr:sp macro="" textlink="">
      <xdr:nvSpPr>
        <xdr:cNvPr id="647" name="楕円 646"/>
        <xdr:cNvSpPr/>
      </xdr:nvSpPr>
      <xdr:spPr>
        <a:xfrm>
          <a:off x="16268700" y="121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144780</xdr:rowOff>
    </xdr:from>
    <xdr:ext cx="598805" cy="258445"/>
    <xdr:sp macro="" textlink="">
      <xdr:nvSpPr>
        <xdr:cNvPr id="648" name="公債費該当値テキスト"/>
        <xdr:cNvSpPr txBox="1"/>
      </xdr:nvSpPr>
      <xdr:spPr>
        <a:xfrm>
          <a:off x="16370300" y="12146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277,447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70</xdr:row>
      <xdr:rowOff>109855</xdr:rowOff>
    </xdr:from>
    <xdr:to>
      <xdr:col>81</xdr:col>
      <xdr:colOff>101600</xdr:colOff>
      <xdr:row>71</xdr:row>
      <xdr:rowOff>40640</xdr:rowOff>
    </xdr:to>
    <xdr:sp macro="" textlink="">
      <xdr:nvSpPr>
        <xdr:cNvPr id="649" name="楕円 648"/>
        <xdr:cNvSpPr/>
      </xdr:nvSpPr>
      <xdr:spPr>
        <a:xfrm>
          <a:off x="15430500" y="12111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69</xdr:row>
      <xdr:rowOff>56515</xdr:rowOff>
    </xdr:from>
    <xdr:ext cx="598170" cy="258445"/>
    <xdr:sp macro="" textlink="">
      <xdr:nvSpPr>
        <xdr:cNvPr id="650" name="テキスト ボックス 649"/>
        <xdr:cNvSpPr txBox="1"/>
      </xdr:nvSpPr>
      <xdr:spPr>
        <a:xfrm>
          <a:off x="15181580" y="11886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295,408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92075</xdr:rowOff>
    </xdr:from>
    <xdr:to>
      <xdr:col>76</xdr:col>
      <xdr:colOff>165100</xdr:colOff>
      <xdr:row>73</xdr:row>
      <xdr:rowOff>22225</xdr:rowOff>
    </xdr:to>
    <xdr:sp macro="" textlink="">
      <xdr:nvSpPr>
        <xdr:cNvPr id="651" name="楕円 650"/>
        <xdr:cNvSpPr/>
      </xdr:nvSpPr>
      <xdr:spPr>
        <a:xfrm>
          <a:off x="14541500" y="124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71</xdr:row>
      <xdr:rowOff>38735</xdr:rowOff>
    </xdr:from>
    <xdr:ext cx="598170" cy="259080"/>
    <xdr:sp macro="" textlink="">
      <xdr:nvSpPr>
        <xdr:cNvPr id="652" name="テキスト ボックス 651"/>
        <xdr:cNvSpPr txBox="1"/>
      </xdr:nvSpPr>
      <xdr:spPr>
        <a:xfrm>
          <a:off x="14292580" y="12211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224,326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135890</xdr:rowOff>
    </xdr:from>
    <xdr:to>
      <xdr:col>72</xdr:col>
      <xdr:colOff>38100</xdr:colOff>
      <xdr:row>72</xdr:row>
      <xdr:rowOff>66040</xdr:rowOff>
    </xdr:to>
    <xdr:sp macro="" textlink="">
      <xdr:nvSpPr>
        <xdr:cNvPr id="653" name="楕円 652"/>
        <xdr:cNvSpPr/>
      </xdr:nvSpPr>
      <xdr:spPr>
        <a:xfrm>
          <a:off x="13652500" y="1230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70</xdr:row>
      <xdr:rowOff>82550</xdr:rowOff>
    </xdr:from>
    <xdr:ext cx="598170" cy="259080"/>
    <xdr:sp macro="" textlink="">
      <xdr:nvSpPr>
        <xdr:cNvPr id="654" name="テキスト ボックス 653"/>
        <xdr:cNvSpPr txBox="1"/>
      </xdr:nvSpPr>
      <xdr:spPr>
        <a:xfrm>
          <a:off x="13403580" y="12084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252,171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60325</xdr:rowOff>
    </xdr:from>
    <xdr:to>
      <xdr:col>67</xdr:col>
      <xdr:colOff>101600</xdr:colOff>
      <xdr:row>73</xdr:row>
      <xdr:rowOff>161925</xdr:rowOff>
    </xdr:to>
    <xdr:sp macro="" textlink="">
      <xdr:nvSpPr>
        <xdr:cNvPr id="655" name="楕円 654"/>
        <xdr:cNvSpPr/>
      </xdr:nvSpPr>
      <xdr:spPr>
        <a:xfrm>
          <a:off x="12763500" y="1257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72</xdr:row>
      <xdr:rowOff>6985</xdr:rowOff>
    </xdr:from>
    <xdr:ext cx="598170" cy="258445"/>
    <xdr:sp macro="" textlink="">
      <xdr:nvSpPr>
        <xdr:cNvPr id="656" name="テキスト ボックス 655"/>
        <xdr:cNvSpPr txBox="1"/>
      </xdr:nvSpPr>
      <xdr:spPr>
        <a:xfrm>
          <a:off x="12514580" y="12351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8" name="テキスト ボックス 667"/>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995" cy="258445"/>
    <xdr:sp macro="" textlink="">
      <xdr:nvSpPr>
        <xdr:cNvPr id="670" name="テキスト ボックス 669"/>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995" cy="259080"/>
    <xdr:sp macro="" textlink="">
      <xdr:nvSpPr>
        <xdr:cNvPr id="672" name="テキスト ボックス 671"/>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995" cy="258445"/>
    <xdr:sp macro="" textlink="">
      <xdr:nvSpPr>
        <xdr:cNvPr id="674" name="テキスト ボックス 673"/>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76" name="テキスト ボックス 675"/>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38100</xdr:rowOff>
    </xdr:from>
    <xdr:ext cx="685165" cy="259080"/>
    <xdr:sp macro="" textlink="">
      <xdr:nvSpPr>
        <xdr:cNvPr id="678" name="テキスト ボックス 677"/>
        <xdr:cNvSpPr txBox="1"/>
      </xdr:nvSpPr>
      <xdr:spPr>
        <a:xfrm>
          <a:off x="11760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146685</xdr:rowOff>
    </xdr:from>
    <xdr:to>
      <xdr:col>85</xdr:col>
      <xdr:colOff>126365</xdr:colOff>
      <xdr:row>99</xdr:row>
      <xdr:rowOff>91440</xdr:rowOff>
    </xdr:to>
    <xdr:cxnSp macro="">
      <xdr:nvCxnSpPr>
        <xdr:cNvPr id="682" name="直線コネクタ 681"/>
        <xdr:cNvCxnSpPr/>
      </xdr:nvCxnSpPr>
      <xdr:spPr>
        <a:xfrm flipV="1">
          <a:off x="16317595" y="1557718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95250</xdr:rowOff>
    </xdr:from>
    <xdr:ext cx="469900" cy="259080"/>
    <xdr:sp macro="" textlink="">
      <xdr:nvSpPr>
        <xdr:cNvPr id="683" name="積立金最小値テキスト"/>
        <xdr:cNvSpPr txBox="1"/>
      </xdr:nvSpPr>
      <xdr:spPr>
        <a:xfrm>
          <a:off x="16370300" y="1706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91440</xdr:rowOff>
    </xdr:from>
    <xdr:to>
      <xdr:col>86</xdr:col>
      <xdr:colOff>25400</xdr:colOff>
      <xdr:row>99</xdr:row>
      <xdr:rowOff>91440</xdr:rowOff>
    </xdr:to>
    <xdr:cxnSp macro="">
      <xdr:nvCxnSpPr>
        <xdr:cNvPr id="684" name="直線コネクタ 683"/>
        <xdr:cNvCxnSpPr/>
      </xdr:nvCxnSpPr>
      <xdr:spPr>
        <a:xfrm>
          <a:off x="16230600" y="1706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93345</xdr:rowOff>
    </xdr:from>
    <xdr:ext cx="598805" cy="259080"/>
    <xdr:sp macro="" textlink="">
      <xdr:nvSpPr>
        <xdr:cNvPr id="685" name="積立金最大値テキスト"/>
        <xdr:cNvSpPr txBox="1"/>
      </xdr:nvSpPr>
      <xdr:spPr>
        <a:xfrm>
          <a:off x="16370300" y="15352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915,614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146685</xdr:rowOff>
    </xdr:from>
    <xdr:to>
      <xdr:col>86</xdr:col>
      <xdr:colOff>25400</xdr:colOff>
      <xdr:row>90</xdr:row>
      <xdr:rowOff>146685</xdr:rowOff>
    </xdr:to>
    <xdr:cxnSp macro="">
      <xdr:nvCxnSpPr>
        <xdr:cNvPr id="686" name="直線コネクタ 685"/>
        <xdr:cNvCxnSpPr/>
      </xdr:nvCxnSpPr>
      <xdr:spPr>
        <a:xfrm>
          <a:off x="16230600" y="1557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154940</xdr:rowOff>
    </xdr:from>
    <xdr:to>
      <xdr:col>85</xdr:col>
      <xdr:colOff>127000</xdr:colOff>
      <xdr:row>99</xdr:row>
      <xdr:rowOff>52070</xdr:rowOff>
    </xdr:to>
    <xdr:cxnSp macro="">
      <xdr:nvCxnSpPr>
        <xdr:cNvPr id="687" name="直線コネクタ 686"/>
        <xdr:cNvCxnSpPr/>
      </xdr:nvCxnSpPr>
      <xdr:spPr>
        <a:xfrm flipV="1">
          <a:off x="15481300" y="1695704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97790</xdr:rowOff>
    </xdr:from>
    <xdr:ext cx="534670" cy="258445"/>
    <xdr:sp macro="" textlink="">
      <xdr:nvSpPr>
        <xdr:cNvPr id="688" name="積立金平均値テキスト"/>
        <xdr:cNvSpPr txBox="1"/>
      </xdr:nvSpPr>
      <xdr:spPr>
        <a:xfrm>
          <a:off x="16370300" y="168998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118745</xdr:rowOff>
    </xdr:from>
    <xdr:to>
      <xdr:col>85</xdr:col>
      <xdr:colOff>177800</xdr:colOff>
      <xdr:row>99</xdr:row>
      <xdr:rowOff>48895</xdr:rowOff>
    </xdr:to>
    <xdr:sp macro="" textlink="">
      <xdr:nvSpPr>
        <xdr:cNvPr id="689" name="フローチャート: 判断 688"/>
        <xdr:cNvSpPr/>
      </xdr:nvSpPr>
      <xdr:spPr>
        <a:xfrm>
          <a:off x="16268700" y="1692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50800</xdr:rowOff>
    </xdr:from>
    <xdr:to>
      <xdr:col>81</xdr:col>
      <xdr:colOff>50800</xdr:colOff>
      <xdr:row>99</xdr:row>
      <xdr:rowOff>52070</xdr:rowOff>
    </xdr:to>
    <xdr:cxnSp macro="">
      <xdr:nvCxnSpPr>
        <xdr:cNvPr id="690" name="直線コネクタ 689"/>
        <xdr:cNvCxnSpPr/>
      </xdr:nvCxnSpPr>
      <xdr:spPr>
        <a:xfrm>
          <a:off x="14592300" y="17024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97790</xdr:rowOff>
    </xdr:from>
    <xdr:to>
      <xdr:col>81</xdr:col>
      <xdr:colOff>101600</xdr:colOff>
      <xdr:row>99</xdr:row>
      <xdr:rowOff>27940</xdr:rowOff>
    </xdr:to>
    <xdr:sp macro="" textlink="">
      <xdr:nvSpPr>
        <xdr:cNvPr id="691" name="フローチャート: 判断 690"/>
        <xdr:cNvSpPr/>
      </xdr:nvSpPr>
      <xdr:spPr>
        <a:xfrm>
          <a:off x="15430500" y="1689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44450</xdr:rowOff>
    </xdr:from>
    <xdr:ext cx="534035" cy="259080"/>
    <xdr:sp macro="" textlink="">
      <xdr:nvSpPr>
        <xdr:cNvPr id="692" name="テキスト ボックス 691"/>
        <xdr:cNvSpPr txBox="1"/>
      </xdr:nvSpPr>
      <xdr:spPr>
        <a:xfrm>
          <a:off x="15213965" y="1667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26670</xdr:rowOff>
    </xdr:from>
    <xdr:to>
      <xdr:col>76</xdr:col>
      <xdr:colOff>114300</xdr:colOff>
      <xdr:row>99</xdr:row>
      <xdr:rowOff>50800</xdr:rowOff>
    </xdr:to>
    <xdr:cxnSp macro="">
      <xdr:nvCxnSpPr>
        <xdr:cNvPr id="693" name="直線コネクタ 692"/>
        <xdr:cNvCxnSpPr/>
      </xdr:nvCxnSpPr>
      <xdr:spPr>
        <a:xfrm>
          <a:off x="13703300" y="170002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94615</xdr:rowOff>
    </xdr:from>
    <xdr:to>
      <xdr:col>76</xdr:col>
      <xdr:colOff>165100</xdr:colOff>
      <xdr:row>99</xdr:row>
      <xdr:rowOff>24765</xdr:rowOff>
    </xdr:to>
    <xdr:sp macro="" textlink="">
      <xdr:nvSpPr>
        <xdr:cNvPr id="694" name="フローチャート: 判断 693"/>
        <xdr:cNvSpPr/>
      </xdr:nvSpPr>
      <xdr:spPr>
        <a:xfrm>
          <a:off x="14541500" y="168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41275</xdr:rowOff>
    </xdr:from>
    <xdr:ext cx="534035" cy="258445"/>
    <xdr:sp macro="" textlink="">
      <xdr:nvSpPr>
        <xdr:cNvPr id="695" name="テキスト ボックス 694"/>
        <xdr:cNvSpPr txBox="1"/>
      </xdr:nvSpPr>
      <xdr:spPr>
        <a:xfrm>
          <a:off x="14324965" y="1667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26670</xdr:rowOff>
    </xdr:from>
    <xdr:to>
      <xdr:col>71</xdr:col>
      <xdr:colOff>177800</xdr:colOff>
      <xdr:row>99</xdr:row>
      <xdr:rowOff>26670</xdr:rowOff>
    </xdr:to>
    <xdr:cxnSp macro="">
      <xdr:nvCxnSpPr>
        <xdr:cNvPr id="696" name="直線コネクタ 695"/>
        <xdr:cNvCxnSpPr/>
      </xdr:nvCxnSpPr>
      <xdr:spPr>
        <a:xfrm>
          <a:off x="12814300" y="17000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133985</xdr:rowOff>
    </xdr:from>
    <xdr:to>
      <xdr:col>72</xdr:col>
      <xdr:colOff>38100</xdr:colOff>
      <xdr:row>99</xdr:row>
      <xdr:rowOff>64135</xdr:rowOff>
    </xdr:to>
    <xdr:sp macro="" textlink="">
      <xdr:nvSpPr>
        <xdr:cNvPr id="697" name="フローチャート: 判断 696"/>
        <xdr:cNvSpPr/>
      </xdr:nvSpPr>
      <xdr:spPr>
        <a:xfrm>
          <a:off x="13652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80645</xdr:rowOff>
    </xdr:from>
    <xdr:ext cx="534035" cy="259080"/>
    <xdr:sp macro="" textlink="">
      <xdr:nvSpPr>
        <xdr:cNvPr id="698" name="テキスト ボックス 697"/>
        <xdr:cNvSpPr txBox="1"/>
      </xdr:nvSpPr>
      <xdr:spPr>
        <a:xfrm>
          <a:off x="13435965" y="16711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143510</xdr:rowOff>
    </xdr:from>
    <xdr:to>
      <xdr:col>67</xdr:col>
      <xdr:colOff>101600</xdr:colOff>
      <xdr:row>99</xdr:row>
      <xdr:rowOff>73025</xdr:rowOff>
    </xdr:to>
    <xdr:sp macro="" textlink="">
      <xdr:nvSpPr>
        <xdr:cNvPr id="699" name="フローチャート: 判断 698"/>
        <xdr:cNvSpPr/>
      </xdr:nvSpPr>
      <xdr:spPr>
        <a:xfrm>
          <a:off x="12763500" y="16945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89535</xdr:rowOff>
    </xdr:from>
    <xdr:ext cx="534035" cy="258445"/>
    <xdr:sp macro="" textlink="">
      <xdr:nvSpPr>
        <xdr:cNvPr id="700" name="テキスト ボックス 699"/>
        <xdr:cNvSpPr txBox="1"/>
      </xdr:nvSpPr>
      <xdr:spPr>
        <a:xfrm>
          <a:off x="12546965" y="16720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104140</xdr:rowOff>
    </xdr:from>
    <xdr:to>
      <xdr:col>85</xdr:col>
      <xdr:colOff>177800</xdr:colOff>
      <xdr:row>99</xdr:row>
      <xdr:rowOff>34290</xdr:rowOff>
    </xdr:to>
    <xdr:sp macro="" textlink="">
      <xdr:nvSpPr>
        <xdr:cNvPr id="706" name="楕円 705"/>
        <xdr:cNvSpPr/>
      </xdr:nvSpPr>
      <xdr:spPr>
        <a:xfrm>
          <a:off x="16268700" y="169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63500</xdr:rowOff>
    </xdr:from>
    <xdr:ext cx="534670" cy="258445"/>
    <xdr:sp macro="" textlink="">
      <xdr:nvSpPr>
        <xdr:cNvPr id="707" name="積立金該当値テキスト"/>
        <xdr:cNvSpPr txBox="1"/>
      </xdr:nvSpPr>
      <xdr:spPr>
        <a:xfrm>
          <a:off x="16370300" y="16694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635</xdr:rowOff>
    </xdr:from>
    <xdr:to>
      <xdr:col>81</xdr:col>
      <xdr:colOff>101600</xdr:colOff>
      <xdr:row>99</xdr:row>
      <xdr:rowOff>102235</xdr:rowOff>
    </xdr:to>
    <xdr:sp macro="" textlink="">
      <xdr:nvSpPr>
        <xdr:cNvPr id="708" name="楕円 707"/>
        <xdr:cNvSpPr/>
      </xdr:nvSpPr>
      <xdr:spPr>
        <a:xfrm>
          <a:off x="15430500" y="16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93345</xdr:rowOff>
    </xdr:from>
    <xdr:ext cx="534035" cy="259080"/>
    <xdr:sp macro="" textlink="">
      <xdr:nvSpPr>
        <xdr:cNvPr id="709" name="テキスト ボックス 708"/>
        <xdr:cNvSpPr txBox="1"/>
      </xdr:nvSpPr>
      <xdr:spPr>
        <a:xfrm>
          <a:off x="15213965" y="17066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171450</xdr:rowOff>
    </xdr:from>
    <xdr:to>
      <xdr:col>76</xdr:col>
      <xdr:colOff>165100</xdr:colOff>
      <xdr:row>99</xdr:row>
      <xdr:rowOff>101600</xdr:rowOff>
    </xdr:to>
    <xdr:sp macro="" textlink="">
      <xdr:nvSpPr>
        <xdr:cNvPr id="710" name="楕円 709"/>
        <xdr:cNvSpPr/>
      </xdr:nvSpPr>
      <xdr:spPr>
        <a:xfrm>
          <a:off x="14541500" y="169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92710</xdr:rowOff>
    </xdr:from>
    <xdr:ext cx="534035" cy="259080"/>
    <xdr:sp macro="" textlink="">
      <xdr:nvSpPr>
        <xdr:cNvPr id="711" name="テキスト ボックス 710"/>
        <xdr:cNvSpPr txBox="1"/>
      </xdr:nvSpPr>
      <xdr:spPr>
        <a:xfrm>
          <a:off x="14324965" y="17066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147320</xdr:rowOff>
    </xdr:from>
    <xdr:to>
      <xdr:col>72</xdr:col>
      <xdr:colOff>38100</xdr:colOff>
      <xdr:row>99</xdr:row>
      <xdr:rowOff>77470</xdr:rowOff>
    </xdr:to>
    <xdr:sp macro="" textlink="">
      <xdr:nvSpPr>
        <xdr:cNvPr id="712" name="楕円 711"/>
        <xdr:cNvSpPr/>
      </xdr:nvSpPr>
      <xdr:spPr>
        <a:xfrm>
          <a:off x="13652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68580</xdr:rowOff>
    </xdr:from>
    <xdr:ext cx="534035" cy="259080"/>
    <xdr:sp macro="" textlink="">
      <xdr:nvSpPr>
        <xdr:cNvPr id="713" name="テキスト ボックス 712"/>
        <xdr:cNvSpPr txBox="1"/>
      </xdr:nvSpPr>
      <xdr:spPr>
        <a:xfrm>
          <a:off x="13435965" y="17042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147320</xdr:rowOff>
    </xdr:from>
    <xdr:to>
      <xdr:col>67</xdr:col>
      <xdr:colOff>101600</xdr:colOff>
      <xdr:row>99</xdr:row>
      <xdr:rowOff>77470</xdr:rowOff>
    </xdr:to>
    <xdr:sp macro="" textlink="">
      <xdr:nvSpPr>
        <xdr:cNvPr id="714" name="楕円 713"/>
        <xdr:cNvSpPr/>
      </xdr:nvSpPr>
      <xdr:spPr>
        <a:xfrm>
          <a:off x="12763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68580</xdr:rowOff>
    </xdr:from>
    <xdr:ext cx="534035" cy="259080"/>
    <xdr:sp macro="" textlink="">
      <xdr:nvSpPr>
        <xdr:cNvPr id="715" name="テキスト ボックス 714"/>
        <xdr:cNvSpPr txBox="1"/>
      </xdr:nvSpPr>
      <xdr:spPr>
        <a:xfrm>
          <a:off x="12546965" y="17042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6" name="直線コネクタ 72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27" name="テキスト ボックス 726"/>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8" name="直線コネクタ 72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8445"/>
    <xdr:sp macro="" textlink="">
      <xdr:nvSpPr>
        <xdr:cNvPr id="729" name="テキスト ボックス 728"/>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0" name="直線コネクタ 72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1" name="テキスト ボックス 73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2" name="直線コネクタ 73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8445"/>
    <xdr:sp macro="" textlink="">
      <xdr:nvSpPr>
        <xdr:cNvPr id="733" name="テキスト ボックス 732"/>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4" name="直線コネクタ 73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5" name="テキスト ボックス 73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6" name="直線コネクタ 73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7" name="テキスト ボックス 73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9" name="テキスト ボックス 73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xdr:rowOff>
    </xdr:from>
    <xdr:to>
      <xdr:col>116</xdr:col>
      <xdr:colOff>62865</xdr:colOff>
      <xdr:row>39</xdr:row>
      <xdr:rowOff>99060</xdr:rowOff>
    </xdr:to>
    <xdr:cxnSp macro="">
      <xdr:nvCxnSpPr>
        <xdr:cNvPr id="741" name="直線コネクタ 740"/>
        <xdr:cNvCxnSpPr/>
      </xdr:nvCxnSpPr>
      <xdr:spPr>
        <a:xfrm flipV="1">
          <a:off x="22159595" y="5154295"/>
          <a:ext cx="1270" cy="1631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3" name="直線コネクタ 74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128905</xdr:rowOff>
    </xdr:from>
    <xdr:ext cx="534670" cy="259080"/>
    <xdr:sp macro="" textlink="">
      <xdr:nvSpPr>
        <xdr:cNvPr id="744" name="投資及び出資金最大値テキスト"/>
        <xdr:cNvSpPr txBox="1"/>
      </xdr:nvSpPr>
      <xdr:spPr>
        <a:xfrm>
          <a:off x="22212300" y="4929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49,954</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xdr:rowOff>
    </xdr:from>
    <xdr:to>
      <xdr:col>116</xdr:col>
      <xdr:colOff>152400</xdr:colOff>
      <xdr:row>30</xdr:row>
      <xdr:rowOff>10795</xdr:rowOff>
    </xdr:to>
    <xdr:cxnSp macro="">
      <xdr:nvCxnSpPr>
        <xdr:cNvPr id="745" name="直線コネクタ 744"/>
        <xdr:cNvCxnSpPr/>
      </xdr:nvCxnSpPr>
      <xdr:spPr>
        <a:xfrm>
          <a:off x="22072600" y="515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6" name="直線コネクタ 74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111125</xdr:rowOff>
    </xdr:from>
    <xdr:ext cx="469900" cy="258445"/>
    <xdr:sp macro="" textlink="">
      <xdr:nvSpPr>
        <xdr:cNvPr id="747" name="投資及び出資金平均値テキスト"/>
        <xdr:cNvSpPr txBox="1"/>
      </xdr:nvSpPr>
      <xdr:spPr>
        <a:xfrm>
          <a:off x="22212300" y="64547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88265</xdr:rowOff>
    </xdr:from>
    <xdr:to>
      <xdr:col>116</xdr:col>
      <xdr:colOff>114300</xdr:colOff>
      <xdr:row>39</xdr:row>
      <xdr:rowOff>18415</xdr:rowOff>
    </xdr:to>
    <xdr:sp macro="" textlink="">
      <xdr:nvSpPr>
        <xdr:cNvPr id="748" name="フローチャート: 判断 747"/>
        <xdr:cNvSpPr/>
      </xdr:nvSpPr>
      <xdr:spPr>
        <a:xfrm>
          <a:off x="22110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9" name="直線コネクタ 74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92075</xdr:rowOff>
    </xdr:from>
    <xdr:to>
      <xdr:col>112</xdr:col>
      <xdr:colOff>38100</xdr:colOff>
      <xdr:row>39</xdr:row>
      <xdr:rowOff>22225</xdr:rowOff>
    </xdr:to>
    <xdr:sp macro="" textlink="">
      <xdr:nvSpPr>
        <xdr:cNvPr id="750" name="フローチャート: 判断 749"/>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38735</xdr:rowOff>
    </xdr:from>
    <xdr:ext cx="469265" cy="259080"/>
    <xdr:sp macro="" textlink="">
      <xdr:nvSpPr>
        <xdr:cNvPr id="751" name="テキスト ボックス 750"/>
        <xdr:cNvSpPr txBox="1"/>
      </xdr:nvSpPr>
      <xdr:spPr>
        <a:xfrm>
          <a:off x="21088350" y="6382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2" name="直線コネクタ 75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95250</xdr:rowOff>
    </xdr:from>
    <xdr:to>
      <xdr:col>107</xdr:col>
      <xdr:colOff>101600</xdr:colOff>
      <xdr:row>39</xdr:row>
      <xdr:rowOff>25400</xdr:rowOff>
    </xdr:to>
    <xdr:sp macro="" textlink="">
      <xdr:nvSpPr>
        <xdr:cNvPr id="753" name="フローチャート: 判断 752"/>
        <xdr:cNvSpPr/>
      </xdr:nvSpPr>
      <xdr:spPr>
        <a:xfrm>
          <a:off x="20383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41910</xdr:rowOff>
    </xdr:from>
    <xdr:ext cx="469265" cy="258445"/>
    <xdr:sp macro="" textlink="">
      <xdr:nvSpPr>
        <xdr:cNvPr id="754" name="テキスト ボックス 753"/>
        <xdr:cNvSpPr txBox="1"/>
      </xdr:nvSpPr>
      <xdr:spPr>
        <a:xfrm>
          <a:off x="20199350" y="6385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5" name="直線コネクタ 75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103505</xdr:rowOff>
    </xdr:from>
    <xdr:to>
      <xdr:col>102</xdr:col>
      <xdr:colOff>165100</xdr:colOff>
      <xdr:row>39</xdr:row>
      <xdr:rowOff>33655</xdr:rowOff>
    </xdr:to>
    <xdr:sp macro="" textlink="">
      <xdr:nvSpPr>
        <xdr:cNvPr id="756" name="フローチャート: 判断 755"/>
        <xdr:cNvSpPr/>
      </xdr:nvSpPr>
      <xdr:spPr>
        <a:xfrm>
          <a:off x="19494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50165</xdr:rowOff>
    </xdr:from>
    <xdr:ext cx="469265" cy="259080"/>
    <xdr:sp macro="" textlink="">
      <xdr:nvSpPr>
        <xdr:cNvPr id="757" name="テキスト ボックス 756"/>
        <xdr:cNvSpPr txBox="1"/>
      </xdr:nvSpPr>
      <xdr:spPr>
        <a:xfrm>
          <a:off x="19310350" y="6393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120650</xdr:rowOff>
    </xdr:from>
    <xdr:to>
      <xdr:col>98</xdr:col>
      <xdr:colOff>38100</xdr:colOff>
      <xdr:row>39</xdr:row>
      <xdr:rowOff>50165</xdr:rowOff>
    </xdr:to>
    <xdr:sp macro="" textlink="">
      <xdr:nvSpPr>
        <xdr:cNvPr id="758" name="フローチャート: 判断 757"/>
        <xdr:cNvSpPr/>
      </xdr:nvSpPr>
      <xdr:spPr>
        <a:xfrm>
          <a:off x="18605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66675</xdr:rowOff>
    </xdr:from>
    <xdr:ext cx="469265" cy="258445"/>
    <xdr:sp macro="" textlink="">
      <xdr:nvSpPr>
        <xdr:cNvPr id="759" name="テキスト ボックス 758"/>
        <xdr:cNvSpPr txBox="1"/>
      </xdr:nvSpPr>
      <xdr:spPr>
        <a:xfrm>
          <a:off x="18421350" y="6410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5" name="楕円 76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8445"/>
    <xdr:sp macro="" textlink="">
      <xdr:nvSpPr>
        <xdr:cNvPr id="766" name="投資及び出資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7" name="楕円 76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68" name="テキスト ボックス 767"/>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9" name="楕円 76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70" name="テキスト ボックス 769"/>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1" name="楕円 77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72" name="テキスト ボックス 771"/>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3" name="楕円 77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74" name="テキスト ボックス 773"/>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5" name="直線コネクタ 78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285" cy="259080"/>
    <xdr:sp macro="" textlink="">
      <xdr:nvSpPr>
        <xdr:cNvPr id="786" name="テキスト ボックス 785"/>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7" name="直線コネクタ 78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8445"/>
    <xdr:sp macro="" textlink="">
      <xdr:nvSpPr>
        <xdr:cNvPr id="788" name="テキスト ボックス 787"/>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9" name="直線コネクタ 78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90" name="テキスト ボックス 78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91" name="直線コネクタ 79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8445"/>
    <xdr:sp macro="" textlink="">
      <xdr:nvSpPr>
        <xdr:cNvPr id="792" name="テキスト ボックス 791"/>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93" name="直線コネクタ 79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4" name="テキスト ボックス 79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5" name="直線コネクタ 79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6" name="テキスト ボックス 79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8" name="テキスト ボックス 797"/>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35560</xdr:rowOff>
    </xdr:from>
    <xdr:to>
      <xdr:col>116</xdr:col>
      <xdr:colOff>62865</xdr:colOff>
      <xdr:row>59</xdr:row>
      <xdr:rowOff>99060</xdr:rowOff>
    </xdr:to>
    <xdr:cxnSp macro="">
      <xdr:nvCxnSpPr>
        <xdr:cNvPr id="800" name="直線コネクタ 799"/>
        <xdr:cNvCxnSpPr/>
      </xdr:nvCxnSpPr>
      <xdr:spPr>
        <a:xfrm flipV="1">
          <a:off x="22159595" y="8779510"/>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80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802" name="直線コネクタ 80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153670</xdr:rowOff>
    </xdr:from>
    <xdr:ext cx="534670" cy="259080"/>
    <xdr:sp macro="" textlink="">
      <xdr:nvSpPr>
        <xdr:cNvPr id="803" name="貸付金最大値テキスト"/>
        <xdr:cNvSpPr txBox="1"/>
      </xdr:nvSpPr>
      <xdr:spPr>
        <a:xfrm>
          <a:off x="22212300" y="8554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43,937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35560</xdr:rowOff>
    </xdr:from>
    <xdr:to>
      <xdr:col>116</xdr:col>
      <xdr:colOff>152400</xdr:colOff>
      <xdr:row>51</xdr:row>
      <xdr:rowOff>35560</xdr:rowOff>
    </xdr:to>
    <xdr:cxnSp macro="">
      <xdr:nvCxnSpPr>
        <xdr:cNvPr id="804" name="直線コネクタ 803"/>
        <xdr:cNvCxnSpPr/>
      </xdr:nvCxnSpPr>
      <xdr:spPr>
        <a:xfrm>
          <a:off x="22072600" y="877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72390</xdr:rowOff>
    </xdr:from>
    <xdr:to>
      <xdr:col>116</xdr:col>
      <xdr:colOff>63500</xdr:colOff>
      <xdr:row>59</xdr:row>
      <xdr:rowOff>73025</xdr:rowOff>
    </xdr:to>
    <xdr:cxnSp macro="">
      <xdr:nvCxnSpPr>
        <xdr:cNvPr id="805" name="直線コネクタ 804"/>
        <xdr:cNvCxnSpPr/>
      </xdr:nvCxnSpPr>
      <xdr:spPr>
        <a:xfrm flipV="1">
          <a:off x="21323300" y="101879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149225</xdr:rowOff>
    </xdr:from>
    <xdr:ext cx="469900" cy="259080"/>
    <xdr:sp macro="" textlink="">
      <xdr:nvSpPr>
        <xdr:cNvPr id="806" name="貸付金平均値テキスト"/>
        <xdr:cNvSpPr txBox="1"/>
      </xdr:nvSpPr>
      <xdr:spPr>
        <a:xfrm>
          <a:off x="22212300" y="9921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125730</xdr:rowOff>
    </xdr:from>
    <xdr:to>
      <xdr:col>116</xdr:col>
      <xdr:colOff>114300</xdr:colOff>
      <xdr:row>59</xdr:row>
      <xdr:rowOff>55880</xdr:rowOff>
    </xdr:to>
    <xdr:sp macro="" textlink="">
      <xdr:nvSpPr>
        <xdr:cNvPr id="807" name="フローチャート: 判断 806"/>
        <xdr:cNvSpPr/>
      </xdr:nvSpPr>
      <xdr:spPr>
        <a:xfrm>
          <a:off x="221107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66040</xdr:rowOff>
    </xdr:from>
    <xdr:to>
      <xdr:col>111</xdr:col>
      <xdr:colOff>177800</xdr:colOff>
      <xdr:row>59</xdr:row>
      <xdr:rowOff>73025</xdr:rowOff>
    </xdr:to>
    <xdr:cxnSp macro="">
      <xdr:nvCxnSpPr>
        <xdr:cNvPr id="808" name="直線コネクタ 807"/>
        <xdr:cNvCxnSpPr/>
      </xdr:nvCxnSpPr>
      <xdr:spPr>
        <a:xfrm>
          <a:off x="20434300" y="101815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123190</xdr:rowOff>
    </xdr:from>
    <xdr:to>
      <xdr:col>112</xdr:col>
      <xdr:colOff>38100</xdr:colOff>
      <xdr:row>59</xdr:row>
      <xdr:rowOff>53340</xdr:rowOff>
    </xdr:to>
    <xdr:sp macro="" textlink="">
      <xdr:nvSpPr>
        <xdr:cNvPr id="809" name="フローチャート: 判断 808"/>
        <xdr:cNvSpPr/>
      </xdr:nvSpPr>
      <xdr:spPr>
        <a:xfrm>
          <a:off x="21272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69850</xdr:rowOff>
    </xdr:from>
    <xdr:ext cx="469265" cy="259080"/>
    <xdr:sp macro="" textlink="">
      <xdr:nvSpPr>
        <xdr:cNvPr id="810" name="テキスト ボックス 809"/>
        <xdr:cNvSpPr txBox="1"/>
      </xdr:nvSpPr>
      <xdr:spPr>
        <a:xfrm>
          <a:off x="21088350" y="9842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62230</xdr:rowOff>
    </xdr:from>
    <xdr:to>
      <xdr:col>107</xdr:col>
      <xdr:colOff>50800</xdr:colOff>
      <xdr:row>59</xdr:row>
      <xdr:rowOff>66040</xdr:rowOff>
    </xdr:to>
    <xdr:cxnSp macro="">
      <xdr:nvCxnSpPr>
        <xdr:cNvPr id="811" name="直線コネクタ 810"/>
        <xdr:cNvCxnSpPr/>
      </xdr:nvCxnSpPr>
      <xdr:spPr>
        <a:xfrm>
          <a:off x="19545300" y="101777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33655</xdr:rowOff>
    </xdr:from>
    <xdr:to>
      <xdr:col>107</xdr:col>
      <xdr:colOff>101600</xdr:colOff>
      <xdr:row>58</xdr:row>
      <xdr:rowOff>135255</xdr:rowOff>
    </xdr:to>
    <xdr:sp macro="" textlink="">
      <xdr:nvSpPr>
        <xdr:cNvPr id="812" name="フローチャート: 判断 811"/>
        <xdr:cNvSpPr/>
      </xdr:nvSpPr>
      <xdr:spPr>
        <a:xfrm>
          <a:off x="20383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151765</xdr:rowOff>
    </xdr:from>
    <xdr:ext cx="469265" cy="259080"/>
    <xdr:sp macro="" textlink="">
      <xdr:nvSpPr>
        <xdr:cNvPr id="813" name="テキスト ボックス 812"/>
        <xdr:cNvSpPr txBox="1"/>
      </xdr:nvSpPr>
      <xdr:spPr>
        <a:xfrm>
          <a:off x="20199350" y="9752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42545</xdr:rowOff>
    </xdr:from>
    <xdr:to>
      <xdr:col>102</xdr:col>
      <xdr:colOff>114300</xdr:colOff>
      <xdr:row>59</xdr:row>
      <xdr:rowOff>62230</xdr:rowOff>
    </xdr:to>
    <xdr:cxnSp macro="">
      <xdr:nvCxnSpPr>
        <xdr:cNvPr id="814" name="直線コネクタ 813"/>
        <xdr:cNvCxnSpPr/>
      </xdr:nvCxnSpPr>
      <xdr:spPr>
        <a:xfrm>
          <a:off x="18656300" y="101580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61595</xdr:rowOff>
    </xdr:from>
    <xdr:to>
      <xdr:col>102</xdr:col>
      <xdr:colOff>165100</xdr:colOff>
      <xdr:row>58</xdr:row>
      <xdr:rowOff>163195</xdr:rowOff>
    </xdr:to>
    <xdr:sp macro="" textlink="">
      <xdr:nvSpPr>
        <xdr:cNvPr id="815" name="フローチャート: 判断 814"/>
        <xdr:cNvSpPr/>
      </xdr:nvSpPr>
      <xdr:spPr>
        <a:xfrm>
          <a:off x="19494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8255</xdr:rowOff>
    </xdr:from>
    <xdr:ext cx="469265" cy="258445"/>
    <xdr:sp macro="" textlink="">
      <xdr:nvSpPr>
        <xdr:cNvPr id="816" name="テキスト ボックス 815"/>
        <xdr:cNvSpPr txBox="1"/>
      </xdr:nvSpPr>
      <xdr:spPr>
        <a:xfrm>
          <a:off x="19310350" y="9780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5080</xdr:rowOff>
    </xdr:from>
    <xdr:to>
      <xdr:col>98</xdr:col>
      <xdr:colOff>38100</xdr:colOff>
      <xdr:row>58</xdr:row>
      <xdr:rowOff>106680</xdr:rowOff>
    </xdr:to>
    <xdr:sp macro="" textlink="">
      <xdr:nvSpPr>
        <xdr:cNvPr id="817" name="フローチャート: 判断 816"/>
        <xdr:cNvSpPr/>
      </xdr:nvSpPr>
      <xdr:spPr>
        <a:xfrm>
          <a:off x="186055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123190</xdr:rowOff>
    </xdr:from>
    <xdr:ext cx="469265" cy="258445"/>
    <xdr:sp macro="" textlink="">
      <xdr:nvSpPr>
        <xdr:cNvPr id="818" name="テキスト ボックス 817"/>
        <xdr:cNvSpPr txBox="1"/>
      </xdr:nvSpPr>
      <xdr:spPr>
        <a:xfrm>
          <a:off x="18421350" y="9724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21590</xdr:rowOff>
    </xdr:from>
    <xdr:to>
      <xdr:col>116</xdr:col>
      <xdr:colOff>114300</xdr:colOff>
      <xdr:row>59</xdr:row>
      <xdr:rowOff>123190</xdr:rowOff>
    </xdr:to>
    <xdr:sp macro="" textlink="">
      <xdr:nvSpPr>
        <xdr:cNvPr id="824" name="楕円 823"/>
        <xdr:cNvSpPr/>
      </xdr:nvSpPr>
      <xdr:spPr>
        <a:xfrm>
          <a:off x="22110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107950</xdr:rowOff>
    </xdr:from>
    <xdr:ext cx="378460" cy="259080"/>
    <xdr:sp macro="" textlink="">
      <xdr:nvSpPr>
        <xdr:cNvPr id="825" name="貸付金該当値テキスト"/>
        <xdr:cNvSpPr txBox="1"/>
      </xdr:nvSpPr>
      <xdr:spPr>
        <a:xfrm>
          <a:off x="22212300" y="10052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22225</xdr:rowOff>
    </xdr:from>
    <xdr:to>
      <xdr:col>112</xdr:col>
      <xdr:colOff>38100</xdr:colOff>
      <xdr:row>59</xdr:row>
      <xdr:rowOff>123825</xdr:rowOff>
    </xdr:to>
    <xdr:sp macro="" textlink="">
      <xdr:nvSpPr>
        <xdr:cNvPr id="826" name="楕円 825"/>
        <xdr:cNvSpPr/>
      </xdr:nvSpPr>
      <xdr:spPr>
        <a:xfrm>
          <a:off x="21272500" y="101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114935</xdr:rowOff>
    </xdr:from>
    <xdr:ext cx="378460" cy="259080"/>
    <xdr:sp macro="" textlink="">
      <xdr:nvSpPr>
        <xdr:cNvPr id="827" name="テキスト ボックス 826"/>
        <xdr:cNvSpPr txBox="1"/>
      </xdr:nvSpPr>
      <xdr:spPr>
        <a:xfrm>
          <a:off x="21134070" y="102304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15240</xdr:rowOff>
    </xdr:from>
    <xdr:to>
      <xdr:col>107</xdr:col>
      <xdr:colOff>101600</xdr:colOff>
      <xdr:row>59</xdr:row>
      <xdr:rowOff>116840</xdr:rowOff>
    </xdr:to>
    <xdr:sp macro="" textlink="">
      <xdr:nvSpPr>
        <xdr:cNvPr id="828" name="楕円 827"/>
        <xdr:cNvSpPr/>
      </xdr:nvSpPr>
      <xdr:spPr>
        <a:xfrm>
          <a:off x="203835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107950</xdr:rowOff>
    </xdr:from>
    <xdr:ext cx="469265" cy="259080"/>
    <xdr:sp macro="" textlink="">
      <xdr:nvSpPr>
        <xdr:cNvPr id="829" name="テキスト ボックス 828"/>
        <xdr:cNvSpPr txBox="1"/>
      </xdr:nvSpPr>
      <xdr:spPr>
        <a:xfrm>
          <a:off x="20199350" y="10223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11430</xdr:rowOff>
    </xdr:from>
    <xdr:to>
      <xdr:col>102</xdr:col>
      <xdr:colOff>165100</xdr:colOff>
      <xdr:row>59</xdr:row>
      <xdr:rowOff>113030</xdr:rowOff>
    </xdr:to>
    <xdr:sp macro="" textlink="">
      <xdr:nvSpPr>
        <xdr:cNvPr id="830" name="楕円 829"/>
        <xdr:cNvSpPr/>
      </xdr:nvSpPr>
      <xdr:spPr>
        <a:xfrm>
          <a:off x="194945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104140</xdr:rowOff>
    </xdr:from>
    <xdr:ext cx="469265" cy="259080"/>
    <xdr:sp macro="" textlink="">
      <xdr:nvSpPr>
        <xdr:cNvPr id="831" name="テキスト ボックス 830"/>
        <xdr:cNvSpPr txBox="1"/>
      </xdr:nvSpPr>
      <xdr:spPr>
        <a:xfrm>
          <a:off x="19310350" y="10219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163195</xdr:rowOff>
    </xdr:from>
    <xdr:to>
      <xdr:col>98</xdr:col>
      <xdr:colOff>38100</xdr:colOff>
      <xdr:row>59</xdr:row>
      <xdr:rowOff>93345</xdr:rowOff>
    </xdr:to>
    <xdr:sp macro="" textlink="">
      <xdr:nvSpPr>
        <xdr:cNvPr id="832" name="楕円 831"/>
        <xdr:cNvSpPr/>
      </xdr:nvSpPr>
      <xdr:spPr>
        <a:xfrm>
          <a:off x="18605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84455</xdr:rowOff>
    </xdr:from>
    <xdr:ext cx="469265" cy="259080"/>
    <xdr:sp macro="" textlink="">
      <xdr:nvSpPr>
        <xdr:cNvPr id="833" name="テキスト ボックス 832"/>
        <xdr:cNvSpPr txBox="1"/>
      </xdr:nvSpPr>
      <xdr:spPr>
        <a:xfrm>
          <a:off x="18421350" y="10200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42" name="テキスト ボックス 841"/>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8285" cy="259080"/>
    <xdr:sp macro="" textlink="">
      <xdr:nvSpPr>
        <xdr:cNvPr id="845" name="テキスト ボックス 844"/>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7" name="テキスト ボックス 84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4995" cy="258445"/>
    <xdr:sp macro="" textlink="">
      <xdr:nvSpPr>
        <xdr:cNvPr id="849" name="テキスト ボックス 848"/>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995" cy="259080"/>
    <xdr:sp macro="" textlink="">
      <xdr:nvSpPr>
        <xdr:cNvPr id="851" name="テキスト ボックス 850"/>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53" name="テキスト ボックス 852"/>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55" name="テキスト ボックス 85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112395</xdr:rowOff>
    </xdr:from>
    <xdr:to>
      <xdr:col>116</xdr:col>
      <xdr:colOff>62865</xdr:colOff>
      <xdr:row>78</xdr:row>
      <xdr:rowOff>11430</xdr:rowOff>
    </xdr:to>
    <xdr:cxnSp macro="">
      <xdr:nvCxnSpPr>
        <xdr:cNvPr id="857" name="直線コネクタ 856"/>
        <xdr:cNvCxnSpPr/>
      </xdr:nvCxnSpPr>
      <xdr:spPr>
        <a:xfrm flipV="1">
          <a:off x="22159595" y="1211389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15240</xdr:rowOff>
    </xdr:from>
    <xdr:ext cx="534670" cy="259080"/>
    <xdr:sp macro="" textlink="">
      <xdr:nvSpPr>
        <xdr:cNvPr id="858" name="繰出金最小値テキスト"/>
        <xdr:cNvSpPr txBox="1"/>
      </xdr:nvSpPr>
      <xdr:spPr>
        <a:xfrm>
          <a:off x="22212300" y="13388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11430</xdr:rowOff>
    </xdr:from>
    <xdr:to>
      <xdr:col>116</xdr:col>
      <xdr:colOff>152400</xdr:colOff>
      <xdr:row>78</xdr:row>
      <xdr:rowOff>11430</xdr:rowOff>
    </xdr:to>
    <xdr:cxnSp macro="">
      <xdr:nvCxnSpPr>
        <xdr:cNvPr id="859" name="直線コネクタ 858"/>
        <xdr:cNvCxnSpPr/>
      </xdr:nvCxnSpPr>
      <xdr:spPr>
        <a:xfrm>
          <a:off x="22072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59055</xdr:rowOff>
    </xdr:from>
    <xdr:ext cx="598805" cy="259080"/>
    <xdr:sp macro="" textlink="">
      <xdr:nvSpPr>
        <xdr:cNvPr id="860" name="繰出金最大値テキスト"/>
        <xdr:cNvSpPr txBox="1"/>
      </xdr:nvSpPr>
      <xdr:spPr>
        <a:xfrm>
          <a:off x="22212300" y="11889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193,616</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112395</xdr:rowOff>
    </xdr:from>
    <xdr:to>
      <xdr:col>116</xdr:col>
      <xdr:colOff>152400</xdr:colOff>
      <xdr:row>70</xdr:row>
      <xdr:rowOff>112395</xdr:rowOff>
    </xdr:to>
    <xdr:cxnSp macro="">
      <xdr:nvCxnSpPr>
        <xdr:cNvPr id="861" name="直線コネクタ 860"/>
        <xdr:cNvCxnSpPr/>
      </xdr:nvCxnSpPr>
      <xdr:spPr>
        <a:xfrm>
          <a:off x="22072600" y="1211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96520</xdr:rowOff>
    </xdr:from>
    <xdr:to>
      <xdr:col>116</xdr:col>
      <xdr:colOff>63500</xdr:colOff>
      <xdr:row>74</xdr:row>
      <xdr:rowOff>107950</xdr:rowOff>
    </xdr:to>
    <xdr:cxnSp macro="">
      <xdr:nvCxnSpPr>
        <xdr:cNvPr id="862" name="直線コネクタ 861"/>
        <xdr:cNvCxnSpPr/>
      </xdr:nvCxnSpPr>
      <xdr:spPr>
        <a:xfrm>
          <a:off x="21323300" y="127838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101600</xdr:rowOff>
    </xdr:from>
    <xdr:ext cx="534670" cy="259080"/>
    <xdr:sp macro="" textlink="">
      <xdr:nvSpPr>
        <xdr:cNvPr id="863" name="繰出金平均値テキスト"/>
        <xdr:cNvSpPr txBox="1"/>
      </xdr:nvSpPr>
      <xdr:spPr>
        <a:xfrm>
          <a:off x="22212300" y="12960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123190</xdr:rowOff>
    </xdr:from>
    <xdr:to>
      <xdr:col>116</xdr:col>
      <xdr:colOff>114300</xdr:colOff>
      <xdr:row>76</xdr:row>
      <xdr:rowOff>53340</xdr:rowOff>
    </xdr:to>
    <xdr:sp macro="" textlink="">
      <xdr:nvSpPr>
        <xdr:cNvPr id="864" name="フローチャート: 判断 863"/>
        <xdr:cNvSpPr/>
      </xdr:nvSpPr>
      <xdr:spPr>
        <a:xfrm>
          <a:off x="22110700" y="129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96520</xdr:rowOff>
    </xdr:from>
    <xdr:to>
      <xdr:col>111</xdr:col>
      <xdr:colOff>177800</xdr:colOff>
      <xdr:row>74</xdr:row>
      <xdr:rowOff>168910</xdr:rowOff>
    </xdr:to>
    <xdr:cxnSp macro="">
      <xdr:nvCxnSpPr>
        <xdr:cNvPr id="865" name="直線コネクタ 864"/>
        <xdr:cNvCxnSpPr/>
      </xdr:nvCxnSpPr>
      <xdr:spPr>
        <a:xfrm flipV="1">
          <a:off x="20434300" y="127838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146685</xdr:rowOff>
    </xdr:from>
    <xdr:to>
      <xdr:col>112</xdr:col>
      <xdr:colOff>38100</xdr:colOff>
      <xdr:row>76</xdr:row>
      <xdr:rowOff>76835</xdr:rowOff>
    </xdr:to>
    <xdr:sp macro="" textlink="">
      <xdr:nvSpPr>
        <xdr:cNvPr id="866" name="フローチャート: 判断 865"/>
        <xdr:cNvSpPr/>
      </xdr:nvSpPr>
      <xdr:spPr>
        <a:xfrm>
          <a:off x="21272500" y="1300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67945</xdr:rowOff>
    </xdr:from>
    <xdr:ext cx="534035" cy="258445"/>
    <xdr:sp macro="" textlink="">
      <xdr:nvSpPr>
        <xdr:cNvPr id="867" name="テキスト ボックス 866"/>
        <xdr:cNvSpPr txBox="1"/>
      </xdr:nvSpPr>
      <xdr:spPr>
        <a:xfrm>
          <a:off x="21055965" y="13098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69,921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121285</xdr:rowOff>
    </xdr:from>
    <xdr:to>
      <xdr:col>107</xdr:col>
      <xdr:colOff>50800</xdr:colOff>
      <xdr:row>74</xdr:row>
      <xdr:rowOff>168910</xdr:rowOff>
    </xdr:to>
    <xdr:cxnSp macro="">
      <xdr:nvCxnSpPr>
        <xdr:cNvPr id="868" name="直線コネクタ 867"/>
        <xdr:cNvCxnSpPr/>
      </xdr:nvCxnSpPr>
      <xdr:spPr>
        <a:xfrm>
          <a:off x="19545300" y="1280858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87630</xdr:rowOff>
    </xdr:from>
    <xdr:to>
      <xdr:col>107</xdr:col>
      <xdr:colOff>101600</xdr:colOff>
      <xdr:row>76</xdr:row>
      <xdr:rowOff>17780</xdr:rowOff>
    </xdr:to>
    <xdr:sp macro="" textlink="">
      <xdr:nvSpPr>
        <xdr:cNvPr id="869" name="フローチャート: 判断 868"/>
        <xdr:cNvSpPr/>
      </xdr:nvSpPr>
      <xdr:spPr>
        <a:xfrm>
          <a:off x="203835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8890</xdr:rowOff>
    </xdr:from>
    <xdr:ext cx="534035" cy="258445"/>
    <xdr:sp macro="" textlink="">
      <xdr:nvSpPr>
        <xdr:cNvPr id="870" name="テキスト ボックス 869"/>
        <xdr:cNvSpPr txBox="1"/>
      </xdr:nvSpPr>
      <xdr:spPr>
        <a:xfrm>
          <a:off x="20166965" y="13039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121285</xdr:rowOff>
    </xdr:from>
    <xdr:to>
      <xdr:col>102</xdr:col>
      <xdr:colOff>114300</xdr:colOff>
      <xdr:row>75</xdr:row>
      <xdr:rowOff>42545</xdr:rowOff>
    </xdr:to>
    <xdr:cxnSp macro="">
      <xdr:nvCxnSpPr>
        <xdr:cNvPr id="871" name="直線コネクタ 870"/>
        <xdr:cNvCxnSpPr/>
      </xdr:nvCxnSpPr>
      <xdr:spPr>
        <a:xfrm flipV="1">
          <a:off x="18656300" y="1280858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67945</xdr:rowOff>
    </xdr:from>
    <xdr:to>
      <xdr:col>102</xdr:col>
      <xdr:colOff>165100</xdr:colOff>
      <xdr:row>75</xdr:row>
      <xdr:rowOff>169545</xdr:rowOff>
    </xdr:to>
    <xdr:sp macro="" textlink="">
      <xdr:nvSpPr>
        <xdr:cNvPr id="872" name="フローチャート: 判断 871"/>
        <xdr:cNvSpPr/>
      </xdr:nvSpPr>
      <xdr:spPr>
        <a:xfrm>
          <a:off x="19494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160655</xdr:rowOff>
    </xdr:from>
    <xdr:ext cx="534035" cy="259080"/>
    <xdr:sp macro="" textlink="">
      <xdr:nvSpPr>
        <xdr:cNvPr id="873" name="テキスト ボックス 872"/>
        <xdr:cNvSpPr txBox="1"/>
      </xdr:nvSpPr>
      <xdr:spPr>
        <a:xfrm>
          <a:off x="19277965" y="13019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66675</xdr:rowOff>
    </xdr:from>
    <xdr:to>
      <xdr:col>98</xdr:col>
      <xdr:colOff>38100</xdr:colOff>
      <xdr:row>75</xdr:row>
      <xdr:rowOff>168275</xdr:rowOff>
    </xdr:to>
    <xdr:sp macro="" textlink="">
      <xdr:nvSpPr>
        <xdr:cNvPr id="874" name="フローチャート: 判断 873"/>
        <xdr:cNvSpPr/>
      </xdr:nvSpPr>
      <xdr:spPr>
        <a:xfrm>
          <a:off x="18605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159385</xdr:rowOff>
    </xdr:from>
    <xdr:ext cx="534035" cy="258445"/>
    <xdr:sp macro="" textlink="">
      <xdr:nvSpPr>
        <xdr:cNvPr id="875" name="テキスト ボックス 874"/>
        <xdr:cNvSpPr txBox="1"/>
      </xdr:nvSpPr>
      <xdr:spPr>
        <a:xfrm>
          <a:off x="18388965" y="1301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6" name="テキスト ボックス 87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7" name="テキスト ボックス 87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8" name="テキスト ボックス 87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9" name="テキスト ボックス 87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0" name="テキスト ボックス 87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57150</xdr:rowOff>
    </xdr:from>
    <xdr:to>
      <xdr:col>116</xdr:col>
      <xdr:colOff>114300</xdr:colOff>
      <xdr:row>74</xdr:row>
      <xdr:rowOff>158750</xdr:rowOff>
    </xdr:to>
    <xdr:sp macro="" textlink="">
      <xdr:nvSpPr>
        <xdr:cNvPr id="881" name="楕円 880"/>
        <xdr:cNvSpPr/>
      </xdr:nvSpPr>
      <xdr:spPr>
        <a:xfrm>
          <a:off x="221107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80010</xdr:rowOff>
    </xdr:from>
    <xdr:ext cx="598805" cy="259080"/>
    <xdr:sp macro="" textlink="">
      <xdr:nvSpPr>
        <xdr:cNvPr id="882" name="繰出金該当値テキスト"/>
        <xdr:cNvSpPr txBox="1"/>
      </xdr:nvSpPr>
      <xdr:spPr>
        <a:xfrm>
          <a:off x="22212300" y="12595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104,152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45720</xdr:rowOff>
    </xdr:from>
    <xdr:to>
      <xdr:col>112</xdr:col>
      <xdr:colOff>38100</xdr:colOff>
      <xdr:row>74</xdr:row>
      <xdr:rowOff>147320</xdr:rowOff>
    </xdr:to>
    <xdr:sp macro="" textlink="">
      <xdr:nvSpPr>
        <xdr:cNvPr id="883" name="楕円 882"/>
        <xdr:cNvSpPr/>
      </xdr:nvSpPr>
      <xdr:spPr>
        <a:xfrm>
          <a:off x="212725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72</xdr:row>
      <xdr:rowOff>163830</xdr:rowOff>
    </xdr:from>
    <xdr:ext cx="598170" cy="259080"/>
    <xdr:sp macro="" textlink="">
      <xdr:nvSpPr>
        <xdr:cNvPr id="884" name="テキスト ボックス 883"/>
        <xdr:cNvSpPr txBox="1"/>
      </xdr:nvSpPr>
      <xdr:spPr>
        <a:xfrm>
          <a:off x="21023580" y="12508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105,664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118110</xdr:rowOff>
    </xdr:from>
    <xdr:to>
      <xdr:col>107</xdr:col>
      <xdr:colOff>101600</xdr:colOff>
      <xdr:row>75</xdr:row>
      <xdr:rowOff>48260</xdr:rowOff>
    </xdr:to>
    <xdr:sp macro="" textlink="">
      <xdr:nvSpPr>
        <xdr:cNvPr id="885" name="楕円 884"/>
        <xdr:cNvSpPr/>
      </xdr:nvSpPr>
      <xdr:spPr>
        <a:xfrm>
          <a:off x="203835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64770</xdr:rowOff>
    </xdr:from>
    <xdr:ext cx="534035" cy="258445"/>
    <xdr:sp macro="" textlink="">
      <xdr:nvSpPr>
        <xdr:cNvPr id="886" name="テキスト ボックス 885"/>
        <xdr:cNvSpPr txBox="1"/>
      </xdr:nvSpPr>
      <xdr:spPr>
        <a:xfrm>
          <a:off x="20166965" y="12580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96,200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70485</xdr:rowOff>
    </xdr:from>
    <xdr:to>
      <xdr:col>102</xdr:col>
      <xdr:colOff>165100</xdr:colOff>
      <xdr:row>75</xdr:row>
      <xdr:rowOff>635</xdr:rowOff>
    </xdr:to>
    <xdr:sp macro="" textlink="">
      <xdr:nvSpPr>
        <xdr:cNvPr id="887" name="楕円 886"/>
        <xdr:cNvSpPr/>
      </xdr:nvSpPr>
      <xdr:spPr>
        <a:xfrm>
          <a:off x="194945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73</xdr:row>
      <xdr:rowOff>17780</xdr:rowOff>
    </xdr:from>
    <xdr:ext cx="598170" cy="258445"/>
    <xdr:sp macro="" textlink="">
      <xdr:nvSpPr>
        <xdr:cNvPr id="888" name="テキスト ボックス 887"/>
        <xdr:cNvSpPr txBox="1"/>
      </xdr:nvSpPr>
      <xdr:spPr>
        <a:xfrm>
          <a:off x="19245580" y="12533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102,394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163195</xdr:rowOff>
    </xdr:from>
    <xdr:to>
      <xdr:col>98</xdr:col>
      <xdr:colOff>38100</xdr:colOff>
      <xdr:row>75</xdr:row>
      <xdr:rowOff>93345</xdr:rowOff>
    </xdr:to>
    <xdr:sp macro="" textlink="">
      <xdr:nvSpPr>
        <xdr:cNvPr id="889" name="楕円 888"/>
        <xdr:cNvSpPr/>
      </xdr:nvSpPr>
      <xdr:spPr>
        <a:xfrm>
          <a:off x="186055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109855</xdr:rowOff>
    </xdr:from>
    <xdr:ext cx="534035" cy="258445"/>
    <xdr:sp macro="" textlink="">
      <xdr:nvSpPr>
        <xdr:cNvPr id="890" name="テキスト ボックス 889"/>
        <xdr:cNvSpPr txBox="1"/>
      </xdr:nvSpPr>
      <xdr:spPr>
        <a:xfrm>
          <a:off x="18388965" y="12625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9" name="テキスト ボックス 89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902" name="テキスト ボックス 90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4" name="テキスト ボックス 90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6" name="直線コネクタ 90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6" name="テキスト ボックス 91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9" name="テキスト ボックス 91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22" name="テキスト ボックス 92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4" name="テキスト ボックス 92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5" name="テキスト ボックス 92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6" name="テキスト ボックス 92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7" name="テキスト ボックス 92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8" name="テキスト ボックス 92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9" name="テキスト ボックス 92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3" name="テキスト ボックス 93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5" name="テキスト ボックス 93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7" name="テキスト ボックス 93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9" name="テキスト ボックス 93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人件費は、これまで類似団体と比較して同水準または低い水準で推移していたが、令和</a:t>
          </a:r>
          <a:r>
            <a:rPr kumimoji="1" lang="en-US" altLang="ja-JP" sz="950">
              <a:latin typeface="ＭＳ Ｐゴシック"/>
              <a:ea typeface="ＭＳ Ｐゴシック"/>
            </a:rPr>
            <a:t>2</a:t>
          </a:r>
          <a:r>
            <a:rPr kumimoji="1" lang="ja-JP" altLang="en-US" sz="950">
              <a:latin typeface="ＭＳ Ｐゴシック"/>
              <a:ea typeface="ＭＳ Ｐゴシック"/>
            </a:rPr>
            <a:t>年度より会計年度任用職員制度が始まり、物件費（賃金）から人件費（報酬）に移行したため、大幅に増加した。また、当町においては、以前より会計年度任用職員数が類似団体に比べ多い傾向にあったことから、物件費から人件費への移行が、より大きな影響を及ぼしている。令和</a:t>
          </a:r>
          <a:r>
            <a:rPr kumimoji="1" lang="en-US" altLang="ja-JP" sz="950">
              <a:latin typeface="ＭＳ Ｐゴシック"/>
              <a:ea typeface="ＭＳ Ｐゴシック"/>
            </a:rPr>
            <a:t>4</a:t>
          </a:r>
          <a:r>
            <a:rPr kumimoji="1" lang="ja-JP" altLang="en-US" sz="950">
              <a:latin typeface="ＭＳ Ｐゴシック"/>
              <a:ea typeface="ＭＳ Ｐゴシック"/>
            </a:rPr>
            <a:t>年度については、市町村退職手当負担割合の減に伴い、一般職退職手当負担金が減となったため、前年度から</a:t>
          </a:r>
          <a:r>
            <a:rPr kumimoji="1" lang="en-US" altLang="ja-JP" sz="950">
              <a:latin typeface="ＭＳ Ｐゴシック"/>
              <a:ea typeface="ＭＳ Ｐゴシック"/>
            </a:rPr>
            <a:t>938</a:t>
          </a:r>
          <a:r>
            <a:rPr kumimoji="1" lang="ja-JP" altLang="en-US" sz="950">
              <a:latin typeface="ＭＳ Ｐゴシック"/>
              <a:ea typeface="ＭＳ Ｐゴシック"/>
            </a:rPr>
            <a:t>円減少している。</a:t>
          </a:r>
          <a:endParaRPr kumimoji="1" lang="en-US" altLang="ja-JP" sz="950">
            <a:latin typeface="ＭＳ Ｐゴシック"/>
            <a:ea typeface="ＭＳ Ｐゴシック"/>
          </a:endParaRPr>
        </a:p>
        <a:p>
          <a:r>
            <a:rPr kumimoji="1" lang="ja-JP" altLang="en-US" sz="950">
              <a:latin typeface="ＭＳ Ｐゴシック"/>
              <a:ea typeface="ＭＳ Ｐゴシック"/>
            </a:rPr>
            <a:t>　物件費は、物価高騰により光熱水費などが増加した一方で、令和</a:t>
          </a:r>
          <a:r>
            <a:rPr kumimoji="1" lang="en-US" altLang="ja-JP" sz="950">
              <a:latin typeface="ＭＳ Ｐゴシック"/>
              <a:ea typeface="ＭＳ Ｐゴシック"/>
            </a:rPr>
            <a:t>3</a:t>
          </a:r>
          <a:r>
            <a:rPr kumimoji="1" lang="ja-JP" altLang="en-US" sz="950">
              <a:latin typeface="ＭＳ Ｐゴシック"/>
              <a:ea typeface="ＭＳ Ｐゴシック"/>
            </a:rPr>
            <a:t>年度に実施した天狗荘リニューアル事業による物品購入やシステム導入などが皆減となったため、前年度から</a:t>
          </a:r>
          <a:r>
            <a:rPr kumimoji="1" lang="en-US" altLang="ja-JP" sz="950">
              <a:latin typeface="ＭＳ Ｐゴシック"/>
              <a:ea typeface="ＭＳ Ｐゴシック"/>
            </a:rPr>
            <a:t>14,756</a:t>
          </a:r>
          <a:r>
            <a:rPr kumimoji="1" lang="ja-JP" altLang="en-US" sz="950">
              <a:latin typeface="ＭＳ Ｐゴシック"/>
              <a:ea typeface="ＭＳ Ｐゴシック"/>
            </a:rPr>
            <a:t>円減少している。</a:t>
          </a:r>
          <a:endParaRPr kumimoji="1" lang="en-US" altLang="ja-JP" sz="950">
            <a:latin typeface="ＭＳ Ｐゴシック"/>
            <a:ea typeface="ＭＳ Ｐゴシック"/>
          </a:endParaRPr>
        </a:p>
        <a:p>
          <a:r>
            <a:rPr kumimoji="1" lang="ja-JP" altLang="en-US" sz="950">
              <a:latin typeface="ＭＳ Ｐゴシック"/>
              <a:ea typeface="ＭＳ Ｐゴシック"/>
            </a:rPr>
            <a:t>　扶助費は、物価高騰による経済対策の一環として価格高騰緊急支援給付金により</a:t>
          </a:r>
          <a:r>
            <a:rPr kumimoji="1" lang="en-US" altLang="ja-JP" sz="950">
              <a:latin typeface="ＭＳ Ｐゴシック"/>
              <a:ea typeface="ＭＳ Ｐゴシック"/>
            </a:rPr>
            <a:t>1</a:t>
          </a:r>
          <a:r>
            <a:rPr kumimoji="1" lang="ja-JP" altLang="en-US" sz="950">
              <a:latin typeface="ＭＳ Ｐゴシック"/>
              <a:ea typeface="ＭＳ Ｐゴシック"/>
            </a:rPr>
            <a:t>世帯あたり</a:t>
          </a:r>
          <a:r>
            <a:rPr kumimoji="1" lang="en-US" altLang="ja-JP" sz="950">
              <a:latin typeface="ＭＳ Ｐゴシック"/>
              <a:ea typeface="ＭＳ Ｐゴシック"/>
            </a:rPr>
            <a:t>5</a:t>
          </a:r>
          <a:r>
            <a:rPr kumimoji="1" lang="ja-JP" altLang="en-US" sz="950">
              <a:latin typeface="ＭＳ Ｐゴシック"/>
              <a:ea typeface="ＭＳ Ｐゴシック"/>
            </a:rPr>
            <a:t>万円の給付事業を実施したが、令和</a:t>
          </a:r>
          <a:r>
            <a:rPr kumimoji="1" lang="en-US" altLang="ja-JP" sz="950">
              <a:latin typeface="ＭＳ Ｐゴシック"/>
              <a:ea typeface="ＭＳ Ｐゴシック"/>
            </a:rPr>
            <a:t>3</a:t>
          </a:r>
          <a:r>
            <a:rPr kumimoji="1" lang="ja-JP" altLang="en-US" sz="950">
              <a:latin typeface="ＭＳ Ｐゴシック"/>
              <a:ea typeface="ＭＳ Ｐゴシック"/>
            </a:rPr>
            <a:t>年度に実施した住民税非課税世帯等臨時特別給付金事業や子育て世帯臨時特別給付金事業が皆減となったため、前年度から</a:t>
          </a:r>
          <a:r>
            <a:rPr kumimoji="1" lang="en-US" altLang="ja-JP" sz="950">
              <a:latin typeface="ＭＳ Ｐゴシック"/>
              <a:ea typeface="ＭＳ Ｐゴシック"/>
            </a:rPr>
            <a:t>15,859</a:t>
          </a:r>
          <a:r>
            <a:rPr kumimoji="1" lang="ja-JP" altLang="en-US" sz="950">
              <a:latin typeface="ＭＳ Ｐゴシック"/>
              <a:ea typeface="ＭＳ Ｐゴシック"/>
            </a:rPr>
            <a:t>円減少している。</a:t>
          </a:r>
          <a:endParaRPr kumimoji="1" lang="en-US" altLang="ja-JP" sz="950">
            <a:latin typeface="ＭＳ Ｐゴシック"/>
            <a:ea typeface="ＭＳ Ｐゴシック"/>
          </a:endParaRPr>
        </a:p>
        <a:p>
          <a:r>
            <a:rPr kumimoji="1" lang="ja-JP" altLang="en-US" sz="950">
              <a:latin typeface="ＭＳ Ｐゴシック"/>
              <a:ea typeface="ＭＳ Ｐゴシック"/>
            </a:rPr>
            <a:t>　補助費等は、クリーンセンター四万十の解体により津野山広域事務組合負担金が増となった一方で、固形燃料施設整備の完了による高幡東部清掃組合負担金や、前年度に水槽車の購入があったことによる高幡消防組合負担金の減などにより、前年度から</a:t>
          </a:r>
          <a:r>
            <a:rPr kumimoji="1" lang="en-US" altLang="ja-JP" sz="950">
              <a:latin typeface="ＭＳ Ｐゴシック"/>
              <a:ea typeface="ＭＳ Ｐゴシック"/>
            </a:rPr>
            <a:t>3,948</a:t>
          </a:r>
          <a:r>
            <a:rPr kumimoji="1" lang="ja-JP" altLang="en-US" sz="950">
              <a:latin typeface="ＭＳ Ｐゴシック"/>
              <a:ea typeface="ＭＳ Ｐゴシック"/>
            </a:rPr>
            <a:t>円減少している。</a:t>
          </a:r>
          <a:endParaRPr kumimoji="1" lang="en-US" altLang="ja-JP" sz="950">
            <a:latin typeface="ＭＳ Ｐゴシック"/>
            <a:ea typeface="ＭＳ Ｐゴシック"/>
          </a:endParaRPr>
        </a:p>
        <a:p>
          <a:r>
            <a:rPr kumimoji="1" lang="ja-JP" altLang="en-US" sz="950">
              <a:latin typeface="ＭＳ Ｐゴシック"/>
              <a:ea typeface="ＭＳ Ｐゴシック"/>
            </a:rPr>
            <a:t>　普通建設事業費は、近年、デジタル防災行政無線整備事業、天狗荘リニューアル事業、せいらんの里整備事業や地域優良賃貸住宅整備事業などの大型事業が集中し、類似団体と比較して高い水準を推移している。令和</a:t>
          </a:r>
          <a:r>
            <a:rPr kumimoji="1" lang="en-US" altLang="ja-JP" sz="950">
              <a:latin typeface="ＭＳ Ｐゴシック"/>
              <a:ea typeface="ＭＳ Ｐゴシック"/>
            </a:rPr>
            <a:t>3</a:t>
          </a:r>
          <a:r>
            <a:rPr kumimoji="1" lang="ja-JP" altLang="en-US" sz="950">
              <a:latin typeface="ＭＳ Ｐゴシック"/>
              <a:ea typeface="ＭＳ Ｐゴシック"/>
            </a:rPr>
            <a:t>年度にはこれらの事業が完了したため、令和</a:t>
          </a:r>
          <a:r>
            <a:rPr kumimoji="1" lang="en-US" altLang="ja-JP" sz="950">
              <a:latin typeface="ＭＳ Ｐゴシック"/>
              <a:ea typeface="ＭＳ Ｐゴシック"/>
            </a:rPr>
            <a:t>4</a:t>
          </a:r>
          <a:r>
            <a:rPr kumimoji="1" lang="ja-JP" altLang="en-US" sz="950">
              <a:latin typeface="ＭＳ Ｐゴシック"/>
              <a:ea typeface="ＭＳ Ｐゴシック"/>
            </a:rPr>
            <a:t>年度は大きく減少しているが、今後も本庁舎建設事業や総合保健福祉センター里楽の大規模改修など大型事業が続くため、大幅に増加する見込みである。</a:t>
          </a:r>
          <a:endParaRPr kumimoji="1" lang="en-US" altLang="ja-JP" sz="950">
            <a:latin typeface="ＭＳ Ｐゴシック"/>
            <a:ea typeface="ＭＳ Ｐゴシック"/>
          </a:endParaRPr>
        </a:p>
        <a:p>
          <a:r>
            <a:rPr kumimoji="1" lang="ja-JP" altLang="en-US" sz="950">
              <a:latin typeface="ＭＳ Ｐゴシック"/>
              <a:ea typeface="ＭＳ Ｐゴシック"/>
            </a:rPr>
            <a:t>　公債費は、中長期財政計画により計画的な繰上償還を実施しており、類似団体と比較しても高い水準にある。令和</a:t>
          </a:r>
          <a:r>
            <a:rPr kumimoji="1" lang="en-US" altLang="ja-JP" sz="950">
              <a:latin typeface="ＭＳ Ｐゴシック"/>
              <a:ea typeface="ＭＳ Ｐゴシック"/>
            </a:rPr>
            <a:t>4</a:t>
          </a:r>
          <a:r>
            <a:rPr kumimoji="1" lang="ja-JP" altLang="en-US" sz="950">
              <a:latin typeface="ＭＳ Ｐゴシック"/>
              <a:ea typeface="ＭＳ Ｐゴシック"/>
            </a:rPr>
            <a:t>年度は繰上償還額が前年度より減少したため、公債費は</a:t>
          </a:r>
          <a:r>
            <a:rPr kumimoji="1" lang="en-US" altLang="ja-JP" sz="950">
              <a:latin typeface="ＭＳ Ｐゴシック"/>
              <a:ea typeface="ＭＳ Ｐゴシック"/>
            </a:rPr>
            <a:t>17,961</a:t>
          </a:r>
          <a:r>
            <a:rPr kumimoji="1" lang="ja-JP" altLang="en-US" sz="950">
              <a:latin typeface="ＭＳ Ｐゴシック"/>
              <a:ea typeface="ＭＳ Ｐゴシック"/>
            </a:rPr>
            <a:t>円減となっている。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5,456
5,436
197.85
6,666,358
6,479,268
145,187
3,947,593
6,185,566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6725" cy="259080"/>
    <xdr:sp macro="" textlink="">
      <xdr:nvSpPr>
        <xdr:cNvPr id="48" name="テキスト ボックス 47"/>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31495" cy="258445"/>
    <xdr:sp macro="" textlink="">
      <xdr:nvSpPr>
        <xdr:cNvPr id="50" name="テキスト ボックス 49"/>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6" name="テキスト ボックス 55"/>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163830</xdr:rowOff>
    </xdr:from>
    <xdr:to>
      <xdr:col>24</xdr:col>
      <xdr:colOff>62865</xdr:colOff>
      <xdr:row>38</xdr:row>
      <xdr:rowOff>63500</xdr:rowOff>
    </xdr:to>
    <xdr:cxnSp macro="">
      <xdr:nvCxnSpPr>
        <xdr:cNvPr id="58" name="直線コネクタ 57"/>
        <xdr:cNvCxnSpPr/>
      </xdr:nvCxnSpPr>
      <xdr:spPr>
        <a:xfrm flipV="1">
          <a:off x="4633595" y="53073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66675</xdr:rowOff>
    </xdr:from>
    <xdr:ext cx="469900" cy="258445"/>
    <xdr:sp macro="" textlink="">
      <xdr:nvSpPr>
        <xdr:cNvPr id="59" name="議会費最小値テキスト"/>
        <xdr:cNvSpPr txBox="1"/>
      </xdr:nvSpPr>
      <xdr:spPr>
        <a:xfrm>
          <a:off x="4686300" y="6581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60" name="直線コネクタ 59"/>
        <xdr:cNvCxnSpPr/>
      </xdr:nvCxnSpPr>
      <xdr:spPr>
        <a:xfrm>
          <a:off x="4546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110490</xdr:rowOff>
    </xdr:from>
    <xdr:ext cx="534670" cy="258445"/>
    <xdr:sp macro="" textlink="">
      <xdr:nvSpPr>
        <xdr:cNvPr id="61" name="議会費最大値テキスト"/>
        <xdr:cNvSpPr txBox="1"/>
      </xdr:nvSpPr>
      <xdr:spPr>
        <a:xfrm>
          <a:off x="4686300" y="5082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16,576</a:t>
          </a:r>
          <a:endParaRPr kumimoji="1" lang="ja-JP" altLang="en-US" sz="1000" b="1">
            <a:latin typeface="ＭＳ Ｐゴシック"/>
          </a:endParaRPr>
        </a:p>
      </xdr:txBody>
    </xdr:sp>
    <xdr:clientData/>
  </xdr:oneCellAnchor>
  <xdr:twoCellAnchor>
    <xdr:from>
      <xdr:col>23</xdr:col>
      <xdr:colOff>165100</xdr:colOff>
      <xdr:row>30</xdr:row>
      <xdr:rowOff>163830</xdr:rowOff>
    </xdr:from>
    <xdr:to>
      <xdr:col>24</xdr:col>
      <xdr:colOff>152400</xdr:colOff>
      <xdr:row>30</xdr:row>
      <xdr:rowOff>163830</xdr:rowOff>
    </xdr:to>
    <xdr:cxnSp macro="">
      <xdr:nvCxnSpPr>
        <xdr:cNvPr id="62" name="直線コネクタ 61"/>
        <xdr:cNvCxnSpPr/>
      </xdr:nvCxnSpPr>
      <xdr:spPr>
        <a:xfrm>
          <a:off x="4546600" y="530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43815</xdr:rowOff>
    </xdr:from>
    <xdr:to>
      <xdr:col>24</xdr:col>
      <xdr:colOff>63500</xdr:colOff>
      <xdr:row>35</xdr:row>
      <xdr:rowOff>113665</xdr:rowOff>
    </xdr:to>
    <xdr:cxnSp macro="">
      <xdr:nvCxnSpPr>
        <xdr:cNvPr id="63" name="直線コネクタ 62"/>
        <xdr:cNvCxnSpPr/>
      </xdr:nvCxnSpPr>
      <xdr:spPr>
        <a:xfrm flipV="1">
          <a:off x="3797300" y="6044565"/>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14605</xdr:rowOff>
    </xdr:from>
    <xdr:ext cx="469900" cy="259080"/>
    <xdr:sp macro="" textlink="">
      <xdr:nvSpPr>
        <xdr:cNvPr id="64" name="議会費平均値テキスト"/>
        <xdr:cNvSpPr txBox="1"/>
      </xdr:nvSpPr>
      <xdr:spPr>
        <a:xfrm>
          <a:off x="4686300" y="58439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163195</xdr:rowOff>
    </xdr:from>
    <xdr:to>
      <xdr:col>24</xdr:col>
      <xdr:colOff>114300</xdr:colOff>
      <xdr:row>35</xdr:row>
      <xdr:rowOff>93345</xdr:rowOff>
    </xdr:to>
    <xdr:sp macro="" textlink="">
      <xdr:nvSpPr>
        <xdr:cNvPr id="65" name="フローチャート: 判断 64"/>
        <xdr:cNvSpPr/>
      </xdr:nvSpPr>
      <xdr:spPr>
        <a:xfrm>
          <a:off x="4584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113665</xdr:rowOff>
    </xdr:from>
    <xdr:to>
      <xdr:col>19</xdr:col>
      <xdr:colOff>177800</xdr:colOff>
      <xdr:row>36</xdr:row>
      <xdr:rowOff>3175</xdr:rowOff>
    </xdr:to>
    <xdr:cxnSp macro="">
      <xdr:nvCxnSpPr>
        <xdr:cNvPr id="66" name="直線コネクタ 65"/>
        <xdr:cNvCxnSpPr/>
      </xdr:nvCxnSpPr>
      <xdr:spPr>
        <a:xfrm flipV="1">
          <a:off x="2908300" y="611441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29210</xdr:rowOff>
    </xdr:from>
    <xdr:to>
      <xdr:col>20</xdr:col>
      <xdr:colOff>38100</xdr:colOff>
      <xdr:row>35</xdr:row>
      <xdr:rowOff>130810</xdr:rowOff>
    </xdr:to>
    <xdr:sp macro="" textlink="">
      <xdr:nvSpPr>
        <xdr:cNvPr id="67" name="フローチャート: 判断 66"/>
        <xdr:cNvSpPr/>
      </xdr:nvSpPr>
      <xdr:spPr>
        <a:xfrm>
          <a:off x="3746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147320</xdr:rowOff>
    </xdr:from>
    <xdr:ext cx="469265" cy="259080"/>
    <xdr:sp macro="" textlink="">
      <xdr:nvSpPr>
        <xdr:cNvPr id="68" name="テキスト ボックス 67"/>
        <xdr:cNvSpPr txBox="1"/>
      </xdr:nvSpPr>
      <xdr:spPr>
        <a:xfrm>
          <a:off x="3562350" y="5805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118745</xdr:rowOff>
    </xdr:from>
    <xdr:to>
      <xdr:col>15</xdr:col>
      <xdr:colOff>50800</xdr:colOff>
      <xdr:row>36</xdr:row>
      <xdr:rowOff>3175</xdr:rowOff>
    </xdr:to>
    <xdr:cxnSp macro="">
      <xdr:nvCxnSpPr>
        <xdr:cNvPr id="69" name="直線コネクタ 68"/>
        <xdr:cNvCxnSpPr/>
      </xdr:nvCxnSpPr>
      <xdr:spPr>
        <a:xfrm>
          <a:off x="2019300" y="611949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132715</xdr:rowOff>
    </xdr:from>
    <xdr:to>
      <xdr:col>15</xdr:col>
      <xdr:colOff>101600</xdr:colOff>
      <xdr:row>35</xdr:row>
      <xdr:rowOff>63500</xdr:rowOff>
    </xdr:to>
    <xdr:sp macro="" textlink="">
      <xdr:nvSpPr>
        <xdr:cNvPr id="70" name="フローチャート: 判断 69"/>
        <xdr:cNvSpPr/>
      </xdr:nvSpPr>
      <xdr:spPr>
        <a:xfrm>
          <a:off x="2857500" y="5962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79375</xdr:rowOff>
    </xdr:from>
    <xdr:ext cx="534035" cy="258445"/>
    <xdr:sp macro="" textlink="">
      <xdr:nvSpPr>
        <xdr:cNvPr id="71" name="テキスト ボックス 70"/>
        <xdr:cNvSpPr txBox="1"/>
      </xdr:nvSpPr>
      <xdr:spPr>
        <a:xfrm>
          <a:off x="2640965" y="5737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118745</xdr:rowOff>
    </xdr:from>
    <xdr:to>
      <xdr:col>10</xdr:col>
      <xdr:colOff>114300</xdr:colOff>
      <xdr:row>35</xdr:row>
      <xdr:rowOff>145415</xdr:rowOff>
    </xdr:to>
    <xdr:cxnSp macro="">
      <xdr:nvCxnSpPr>
        <xdr:cNvPr id="72" name="直線コネクタ 71"/>
        <xdr:cNvCxnSpPr/>
      </xdr:nvCxnSpPr>
      <xdr:spPr>
        <a:xfrm flipV="1">
          <a:off x="1130300" y="61194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81280</xdr:rowOff>
    </xdr:from>
    <xdr:to>
      <xdr:col>10</xdr:col>
      <xdr:colOff>165100</xdr:colOff>
      <xdr:row>35</xdr:row>
      <xdr:rowOff>11430</xdr:rowOff>
    </xdr:to>
    <xdr:sp macro="" textlink="">
      <xdr:nvSpPr>
        <xdr:cNvPr id="73" name="フローチャート: 判断 72"/>
        <xdr:cNvSpPr/>
      </xdr:nvSpPr>
      <xdr:spPr>
        <a:xfrm>
          <a:off x="1968500" y="591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27940</xdr:rowOff>
    </xdr:from>
    <xdr:ext cx="534035" cy="259080"/>
    <xdr:sp macro="" textlink="">
      <xdr:nvSpPr>
        <xdr:cNvPr id="74" name="テキスト ボックス 73"/>
        <xdr:cNvSpPr txBox="1"/>
      </xdr:nvSpPr>
      <xdr:spPr>
        <a:xfrm>
          <a:off x="1751965" y="5685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88265</xdr:rowOff>
    </xdr:from>
    <xdr:to>
      <xdr:col>6</xdr:col>
      <xdr:colOff>38100</xdr:colOff>
      <xdr:row>35</xdr:row>
      <xdr:rowOff>18415</xdr:rowOff>
    </xdr:to>
    <xdr:sp macro="" textlink="">
      <xdr:nvSpPr>
        <xdr:cNvPr id="75" name="フローチャート: 判断 74"/>
        <xdr:cNvSpPr/>
      </xdr:nvSpPr>
      <xdr:spPr>
        <a:xfrm>
          <a:off x="1079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34925</xdr:rowOff>
    </xdr:from>
    <xdr:ext cx="534035" cy="259080"/>
    <xdr:sp macro="" textlink="">
      <xdr:nvSpPr>
        <xdr:cNvPr id="76" name="テキスト ボックス 75"/>
        <xdr:cNvSpPr txBox="1"/>
      </xdr:nvSpPr>
      <xdr:spPr>
        <a:xfrm>
          <a:off x="862965" y="5692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164465</xdr:rowOff>
    </xdr:from>
    <xdr:to>
      <xdr:col>24</xdr:col>
      <xdr:colOff>114300</xdr:colOff>
      <xdr:row>35</xdr:row>
      <xdr:rowOff>94615</xdr:rowOff>
    </xdr:to>
    <xdr:sp macro="" textlink="">
      <xdr:nvSpPr>
        <xdr:cNvPr id="82" name="楕円 81"/>
        <xdr:cNvSpPr/>
      </xdr:nvSpPr>
      <xdr:spPr>
        <a:xfrm>
          <a:off x="45847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143510</xdr:rowOff>
    </xdr:from>
    <xdr:ext cx="469900" cy="258445"/>
    <xdr:sp macro="" textlink="">
      <xdr:nvSpPr>
        <xdr:cNvPr id="83" name="議会費該当値テキスト"/>
        <xdr:cNvSpPr txBox="1"/>
      </xdr:nvSpPr>
      <xdr:spPr>
        <a:xfrm>
          <a:off x="4686300" y="59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63500</xdr:rowOff>
    </xdr:from>
    <xdr:to>
      <xdr:col>20</xdr:col>
      <xdr:colOff>38100</xdr:colOff>
      <xdr:row>35</xdr:row>
      <xdr:rowOff>164465</xdr:rowOff>
    </xdr:to>
    <xdr:sp macro="" textlink="">
      <xdr:nvSpPr>
        <xdr:cNvPr id="84" name="楕円 83"/>
        <xdr:cNvSpPr/>
      </xdr:nvSpPr>
      <xdr:spPr>
        <a:xfrm>
          <a:off x="37465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155575</xdr:rowOff>
    </xdr:from>
    <xdr:ext cx="469265" cy="258445"/>
    <xdr:sp macro="" textlink="">
      <xdr:nvSpPr>
        <xdr:cNvPr id="85" name="テキスト ボックス 84"/>
        <xdr:cNvSpPr txBox="1"/>
      </xdr:nvSpPr>
      <xdr:spPr>
        <a:xfrm>
          <a:off x="3562350" y="6156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123825</xdr:rowOff>
    </xdr:from>
    <xdr:to>
      <xdr:col>15</xdr:col>
      <xdr:colOff>101600</xdr:colOff>
      <xdr:row>36</xdr:row>
      <xdr:rowOff>53975</xdr:rowOff>
    </xdr:to>
    <xdr:sp macro="" textlink="">
      <xdr:nvSpPr>
        <xdr:cNvPr id="86" name="楕円 85"/>
        <xdr:cNvSpPr/>
      </xdr:nvSpPr>
      <xdr:spPr>
        <a:xfrm>
          <a:off x="28575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45085</xdr:rowOff>
    </xdr:from>
    <xdr:ext cx="469265" cy="258445"/>
    <xdr:sp macro="" textlink="">
      <xdr:nvSpPr>
        <xdr:cNvPr id="87" name="テキスト ボックス 86"/>
        <xdr:cNvSpPr txBox="1"/>
      </xdr:nvSpPr>
      <xdr:spPr>
        <a:xfrm>
          <a:off x="2673350" y="6217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67945</xdr:rowOff>
    </xdr:from>
    <xdr:to>
      <xdr:col>10</xdr:col>
      <xdr:colOff>165100</xdr:colOff>
      <xdr:row>35</xdr:row>
      <xdr:rowOff>169545</xdr:rowOff>
    </xdr:to>
    <xdr:sp macro="" textlink="">
      <xdr:nvSpPr>
        <xdr:cNvPr id="88" name="楕円 87"/>
        <xdr:cNvSpPr/>
      </xdr:nvSpPr>
      <xdr:spPr>
        <a:xfrm>
          <a:off x="19685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160655</xdr:rowOff>
    </xdr:from>
    <xdr:ext cx="469265" cy="259080"/>
    <xdr:sp macro="" textlink="">
      <xdr:nvSpPr>
        <xdr:cNvPr id="89" name="テキスト ボックス 88"/>
        <xdr:cNvSpPr txBox="1"/>
      </xdr:nvSpPr>
      <xdr:spPr>
        <a:xfrm>
          <a:off x="1784350" y="6161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90" name="楕円 89"/>
        <xdr:cNvSpPr/>
      </xdr:nvSpPr>
      <xdr:spPr>
        <a:xfrm>
          <a:off x="1079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15875</xdr:rowOff>
    </xdr:from>
    <xdr:ext cx="469265" cy="259080"/>
    <xdr:sp macro="" textlink="">
      <xdr:nvSpPr>
        <xdr:cNvPr id="91" name="テキスト ボックス 90"/>
        <xdr:cNvSpPr txBox="1"/>
      </xdr:nvSpPr>
      <xdr:spPr>
        <a:xfrm>
          <a:off x="895350" y="6188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3" name="テキスト ボックス 102"/>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5" name="テキスト ボックス 104"/>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168910</xdr:rowOff>
    </xdr:from>
    <xdr:ext cx="685165" cy="258445"/>
    <xdr:sp macro="" textlink="">
      <xdr:nvSpPr>
        <xdr:cNvPr id="107" name="テキスト ボックス 106"/>
        <xdr:cNvSpPr txBox="1"/>
      </xdr:nvSpPr>
      <xdr:spPr>
        <a:xfrm>
          <a:off x="76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130810</xdr:rowOff>
    </xdr:from>
    <xdr:ext cx="685165" cy="259080"/>
    <xdr:sp macro="" textlink="">
      <xdr:nvSpPr>
        <xdr:cNvPr id="109" name="テキスト ボックス 108"/>
        <xdr:cNvSpPr txBox="1"/>
      </xdr:nvSpPr>
      <xdr:spPr>
        <a:xfrm>
          <a:off x="76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5165" cy="259080"/>
    <xdr:sp macro="" textlink="">
      <xdr:nvSpPr>
        <xdr:cNvPr id="111" name="テキスト ボックス 110"/>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72390</xdr:rowOff>
    </xdr:from>
    <xdr:to>
      <xdr:col>24</xdr:col>
      <xdr:colOff>62865</xdr:colOff>
      <xdr:row>58</xdr:row>
      <xdr:rowOff>155575</xdr:rowOff>
    </xdr:to>
    <xdr:cxnSp macro="">
      <xdr:nvCxnSpPr>
        <xdr:cNvPr id="115" name="直線コネクタ 114"/>
        <xdr:cNvCxnSpPr/>
      </xdr:nvCxnSpPr>
      <xdr:spPr>
        <a:xfrm flipV="1">
          <a:off x="4633595" y="8644890"/>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159385</xdr:rowOff>
    </xdr:from>
    <xdr:ext cx="534670" cy="258445"/>
    <xdr:sp macro="" textlink="">
      <xdr:nvSpPr>
        <xdr:cNvPr id="116" name="総務費最小値テキスト"/>
        <xdr:cNvSpPr txBox="1"/>
      </xdr:nvSpPr>
      <xdr:spPr>
        <a:xfrm>
          <a:off x="4686300" y="10103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79,261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155575</xdr:rowOff>
    </xdr:from>
    <xdr:to>
      <xdr:col>24</xdr:col>
      <xdr:colOff>152400</xdr:colOff>
      <xdr:row>58</xdr:row>
      <xdr:rowOff>155575</xdr:rowOff>
    </xdr:to>
    <xdr:cxnSp macro="">
      <xdr:nvCxnSpPr>
        <xdr:cNvPr id="117" name="直線コネクタ 116"/>
        <xdr:cNvCxnSpPr/>
      </xdr:nvCxnSpPr>
      <xdr:spPr>
        <a:xfrm>
          <a:off x="4546600" y="10099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19050</xdr:rowOff>
    </xdr:from>
    <xdr:ext cx="690245" cy="258445"/>
    <xdr:sp macro="" textlink="">
      <xdr:nvSpPr>
        <xdr:cNvPr id="118" name="総務費最大値テキスト"/>
        <xdr:cNvSpPr txBox="1"/>
      </xdr:nvSpPr>
      <xdr:spPr>
        <a:xfrm>
          <a:off x="4686300" y="842010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1,988,366</a:t>
          </a:r>
          <a:endParaRPr kumimoji="1" lang="ja-JP" altLang="en-US" sz="1000" b="1">
            <a:latin typeface="ＭＳ Ｐゴシック"/>
          </a:endParaRPr>
        </a:p>
      </xdr:txBody>
    </xdr:sp>
    <xdr:clientData/>
  </xdr:oneCellAnchor>
  <xdr:twoCellAnchor>
    <xdr:from>
      <xdr:col>23</xdr:col>
      <xdr:colOff>165100</xdr:colOff>
      <xdr:row>50</xdr:row>
      <xdr:rowOff>72390</xdr:rowOff>
    </xdr:from>
    <xdr:to>
      <xdr:col>24</xdr:col>
      <xdr:colOff>152400</xdr:colOff>
      <xdr:row>50</xdr:row>
      <xdr:rowOff>72390</xdr:rowOff>
    </xdr:to>
    <xdr:cxnSp macro="">
      <xdr:nvCxnSpPr>
        <xdr:cNvPr id="119" name="直線コネクタ 118"/>
        <xdr:cNvCxnSpPr/>
      </xdr:nvCxnSpPr>
      <xdr:spPr>
        <a:xfrm>
          <a:off x="4546600" y="8644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29210</xdr:rowOff>
    </xdr:from>
    <xdr:to>
      <xdr:col>24</xdr:col>
      <xdr:colOff>63500</xdr:colOff>
      <xdr:row>58</xdr:row>
      <xdr:rowOff>54610</xdr:rowOff>
    </xdr:to>
    <xdr:cxnSp macro="">
      <xdr:nvCxnSpPr>
        <xdr:cNvPr id="120" name="直線コネクタ 119"/>
        <xdr:cNvCxnSpPr/>
      </xdr:nvCxnSpPr>
      <xdr:spPr>
        <a:xfrm>
          <a:off x="3797300" y="997331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170815</xdr:rowOff>
    </xdr:from>
    <xdr:ext cx="598805" cy="258445"/>
    <xdr:sp macro="" textlink="">
      <xdr:nvSpPr>
        <xdr:cNvPr id="121" name="総務費平均値テキスト"/>
        <xdr:cNvSpPr txBox="1"/>
      </xdr:nvSpPr>
      <xdr:spPr>
        <a:xfrm>
          <a:off x="4686300" y="99434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189,216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20955</xdr:rowOff>
    </xdr:from>
    <xdr:to>
      <xdr:col>24</xdr:col>
      <xdr:colOff>114300</xdr:colOff>
      <xdr:row>58</xdr:row>
      <xdr:rowOff>122555</xdr:rowOff>
    </xdr:to>
    <xdr:sp macro="" textlink="">
      <xdr:nvSpPr>
        <xdr:cNvPr id="122" name="フローチャート: 判断 121"/>
        <xdr:cNvSpPr/>
      </xdr:nvSpPr>
      <xdr:spPr>
        <a:xfrm>
          <a:off x="45847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118745</xdr:rowOff>
    </xdr:from>
    <xdr:to>
      <xdr:col>19</xdr:col>
      <xdr:colOff>177800</xdr:colOff>
      <xdr:row>58</xdr:row>
      <xdr:rowOff>29210</xdr:rowOff>
    </xdr:to>
    <xdr:cxnSp macro="">
      <xdr:nvCxnSpPr>
        <xdr:cNvPr id="123" name="直線コネクタ 122"/>
        <xdr:cNvCxnSpPr/>
      </xdr:nvCxnSpPr>
      <xdr:spPr>
        <a:xfrm>
          <a:off x="2908300" y="98913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13335</xdr:rowOff>
    </xdr:from>
    <xdr:to>
      <xdr:col>20</xdr:col>
      <xdr:colOff>38100</xdr:colOff>
      <xdr:row>58</xdr:row>
      <xdr:rowOff>114935</xdr:rowOff>
    </xdr:to>
    <xdr:sp macro="" textlink="">
      <xdr:nvSpPr>
        <xdr:cNvPr id="124" name="フローチャート: 判断 123"/>
        <xdr:cNvSpPr/>
      </xdr:nvSpPr>
      <xdr:spPr>
        <a:xfrm>
          <a:off x="3746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106045</xdr:rowOff>
    </xdr:from>
    <xdr:ext cx="598170" cy="259080"/>
    <xdr:sp macro="" textlink="">
      <xdr:nvSpPr>
        <xdr:cNvPr id="125" name="テキスト ボックス 124"/>
        <xdr:cNvSpPr txBox="1"/>
      </xdr:nvSpPr>
      <xdr:spPr>
        <a:xfrm>
          <a:off x="3497580" y="10050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118745</xdr:rowOff>
    </xdr:from>
    <xdr:to>
      <xdr:col>15</xdr:col>
      <xdr:colOff>50800</xdr:colOff>
      <xdr:row>58</xdr:row>
      <xdr:rowOff>59690</xdr:rowOff>
    </xdr:to>
    <xdr:cxnSp macro="">
      <xdr:nvCxnSpPr>
        <xdr:cNvPr id="126" name="直線コネクタ 125"/>
        <xdr:cNvCxnSpPr/>
      </xdr:nvCxnSpPr>
      <xdr:spPr>
        <a:xfrm flipV="1">
          <a:off x="2019300" y="989139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78740</xdr:rowOff>
    </xdr:from>
    <xdr:to>
      <xdr:col>15</xdr:col>
      <xdr:colOff>101600</xdr:colOff>
      <xdr:row>58</xdr:row>
      <xdr:rowOff>8890</xdr:rowOff>
    </xdr:to>
    <xdr:sp macro="" textlink="">
      <xdr:nvSpPr>
        <xdr:cNvPr id="127" name="フローチャート: 判断 126"/>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171450</xdr:rowOff>
    </xdr:from>
    <xdr:ext cx="598170" cy="259080"/>
    <xdr:sp macro="" textlink="">
      <xdr:nvSpPr>
        <xdr:cNvPr id="128" name="テキスト ボックス 127"/>
        <xdr:cNvSpPr txBox="1"/>
      </xdr:nvSpPr>
      <xdr:spPr>
        <a:xfrm>
          <a:off x="2608580" y="9944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59690</xdr:rowOff>
    </xdr:from>
    <xdr:to>
      <xdr:col>10</xdr:col>
      <xdr:colOff>114300</xdr:colOff>
      <xdr:row>58</xdr:row>
      <xdr:rowOff>77470</xdr:rowOff>
    </xdr:to>
    <xdr:cxnSp macro="">
      <xdr:nvCxnSpPr>
        <xdr:cNvPr id="129" name="直線コネクタ 128"/>
        <xdr:cNvCxnSpPr/>
      </xdr:nvCxnSpPr>
      <xdr:spPr>
        <a:xfrm flipV="1">
          <a:off x="1130300" y="100037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118745</xdr:rowOff>
    </xdr:to>
    <xdr:sp macro="" textlink="">
      <xdr:nvSpPr>
        <xdr:cNvPr id="130" name="フローチャート: 判断 129"/>
        <xdr:cNvSpPr/>
      </xdr:nvSpPr>
      <xdr:spPr>
        <a:xfrm>
          <a:off x="1968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109855</xdr:rowOff>
    </xdr:from>
    <xdr:ext cx="598170" cy="258445"/>
    <xdr:sp macro="" textlink="">
      <xdr:nvSpPr>
        <xdr:cNvPr id="131" name="テキスト ボックス 130"/>
        <xdr:cNvSpPr txBox="1"/>
      </xdr:nvSpPr>
      <xdr:spPr>
        <a:xfrm>
          <a:off x="1719580" y="10053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27305</xdr:rowOff>
    </xdr:from>
    <xdr:to>
      <xdr:col>6</xdr:col>
      <xdr:colOff>38100</xdr:colOff>
      <xdr:row>58</xdr:row>
      <xdr:rowOff>128905</xdr:rowOff>
    </xdr:to>
    <xdr:sp macro="" textlink="">
      <xdr:nvSpPr>
        <xdr:cNvPr id="132" name="フローチャート: 判断 131"/>
        <xdr:cNvSpPr/>
      </xdr:nvSpPr>
      <xdr:spPr>
        <a:xfrm>
          <a:off x="1079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120650</xdr:rowOff>
    </xdr:from>
    <xdr:ext cx="598170" cy="258445"/>
    <xdr:sp macro="" textlink="">
      <xdr:nvSpPr>
        <xdr:cNvPr id="133" name="テキスト ボックス 132"/>
        <xdr:cNvSpPr txBox="1"/>
      </xdr:nvSpPr>
      <xdr:spPr>
        <a:xfrm>
          <a:off x="830580" y="100647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58</xdr:row>
      <xdr:rowOff>3810</xdr:rowOff>
    </xdr:from>
    <xdr:to>
      <xdr:col>24</xdr:col>
      <xdr:colOff>114300</xdr:colOff>
      <xdr:row>58</xdr:row>
      <xdr:rowOff>105410</xdr:rowOff>
    </xdr:to>
    <xdr:sp macro="" textlink="">
      <xdr:nvSpPr>
        <xdr:cNvPr id="139" name="楕円 138"/>
        <xdr:cNvSpPr/>
      </xdr:nvSpPr>
      <xdr:spPr>
        <a:xfrm>
          <a:off x="45847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134620</xdr:rowOff>
    </xdr:from>
    <xdr:ext cx="598805" cy="258445"/>
    <xdr:sp macro="" textlink="">
      <xdr:nvSpPr>
        <xdr:cNvPr id="140" name="総務費該当値テキスト"/>
        <xdr:cNvSpPr txBox="1"/>
      </xdr:nvSpPr>
      <xdr:spPr>
        <a:xfrm>
          <a:off x="4686300" y="9735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211,678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149860</xdr:rowOff>
    </xdr:from>
    <xdr:to>
      <xdr:col>20</xdr:col>
      <xdr:colOff>38100</xdr:colOff>
      <xdr:row>58</xdr:row>
      <xdr:rowOff>80010</xdr:rowOff>
    </xdr:to>
    <xdr:sp macro="" textlink="">
      <xdr:nvSpPr>
        <xdr:cNvPr id="141" name="楕円 140"/>
        <xdr:cNvSpPr/>
      </xdr:nvSpPr>
      <xdr:spPr>
        <a:xfrm>
          <a:off x="3746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96520</xdr:rowOff>
    </xdr:from>
    <xdr:ext cx="598170" cy="259080"/>
    <xdr:sp macro="" textlink="">
      <xdr:nvSpPr>
        <xdr:cNvPr id="142" name="テキスト ボックス 141"/>
        <xdr:cNvSpPr txBox="1"/>
      </xdr:nvSpPr>
      <xdr:spPr>
        <a:xfrm>
          <a:off x="3497580" y="9697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67945</xdr:rowOff>
    </xdr:from>
    <xdr:to>
      <xdr:col>15</xdr:col>
      <xdr:colOff>101600</xdr:colOff>
      <xdr:row>57</xdr:row>
      <xdr:rowOff>169545</xdr:rowOff>
    </xdr:to>
    <xdr:sp macro="" textlink="">
      <xdr:nvSpPr>
        <xdr:cNvPr id="143" name="楕円 142"/>
        <xdr:cNvSpPr/>
      </xdr:nvSpPr>
      <xdr:spPr>
        <a:xfrm>
          <a:off x="28575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14605</xdr:rowOff>
    </xdr:from>
    <xdr:ext cx="598170" cy="259080"/>
    <xdr:sp macro="" textlink="">
      <xdr:nvSpPr>
        <xdr:cNvPr id="144" name="テキスト ボックス 143"/>
        <xdr:cNvSpPr txBox="1"/>
      </xdr:nvSpPr>
      <xdr:spPr>
        <a:xfrm>
          <a:off x="2608580" y="9615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352,113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8890</xdr:rowOff>
    </xdr:from>
    <xdr:to>
      <xdr:col>10</xdr:col>
      <xdr:colOff>165100</xdr:colOff>
      <xdr:row>58</xdr:row>
      <xdr:rowOff>110490</xdr:rowOff>
    </xdr:to>
    <xdr:sp macro="" textlink="">
      <xdr:nvSpPr>
        <xdr:cNvPr id="145" name="楕円 144"/>
        <xdr:cNvSpPr/>
      </xdr:nvSpPr>
      <xdr:spPr>
        <a:xfrm>
          <a:off x="1968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127000</xdr:rowOff>
    </xdr:from>
    <xdr:ext cx="598170" cy="259080"/>
    <xdr:sp macro="" textlink="">
      <xdr:nvSpPr>
        <xdr:cNvPr id="146" name="テキスト ボックス 145"/>
        <xdr:cNvSpPr txBox="1"/>
      </xdr:nvSpPr>
      <xdr:spPr>
        <a:xfrm>
          <a:off x="1719580" y="9728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26670</xdr:rowOff>
    </xdr:from>
    <xdr:to>
      <xdr:col>6</xdr:col>
      <xdr:colOff>38100</xdr:colOff>
      <xdr:row>58</xdr:row>
      <xdr:rowOff>128270</xdr:rowOff>
    </xdr:to>
    <xdr:sp macro="" textlink="">
      <xdr:nvSpPr>
        <xdr:cNvPr id="147" name="楕円 146"/>
        <xdr:cNvSpPr/>
      </xdr:nvSpPr>
      <xdr:spPr>
        <a:xfrm>
          <a:off x="1079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144780</xdr:rowOff>
    </xdr:from>
    <xdr:ext cx="598170" cy="258445"/>
    <xdr:sp macro="" textlink="">
      <xdr:nvSpPr>
        <xdr:cNvPr id="148" name="テキスト ボックス 147"/>
        <xdr:cNvSpPr txBox="1"/>
      </xdr:nvSpPr>
      <xdr:spPr>
        <a:xfrm>
          <a:off x="830580" y="9745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57785</xdr:rowOff>
    </xdr:from>
    <xdr:to>
      <xdr:col>24</xdr:col>
      <xdr:colOff>62865</xdr:colOff>
      <xdr:row>78</xdr:row>
      <xdr:rowOff>132715</xdr:rowOff>
    </xdr:to>
    <xdr:cxnSp macro="">
      <xdr:nvCxnSpPr>
        <xdr:cNvPr id="173" name="直線コネクタ 172"/>
        <xdr:cNvCxnSpPr/>
      </xdr:nvCxnSpPr>
      <xdr:spPr>
        <a:xfrm flipV="1">
          <a:off x="4633595" y="12059285"/>
          <a:ext cx="127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136525</xdr:rowOff>
    </xdr:from>
    <xdr:ext cx="598805" cy="258445"/>
    <xdr:sp macro="" textlink="">
      <xdr:nvSpPr>
        <xdr:cNvPr id="174" name="民生費最小値テキスト"/>
        <xdr:cNvSpPr txBox="1"/>
      </xdr:nvSpPr>
      <xdr:spPr>
        <a:xfrm>
          <a:off x="4686300" y="13509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110,949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132715</xdr:rowOff>
    </xdr:from>
    <xdr:to>
      <xdr:col>24</xdr:col>
      <xdr:colOff>152400</xdr:colOff>
      <xdr:row>78</xdr:row>
      <xdr:rowOff>132715</xdr:rowOff>
    </xdr:to>
    <xdr:cxnSp macro="">
      <xdr:nvCxnSpPr>
        <xdr:cNvPr id="175" name="直線コネクタ 174"/>
        <xdr:cNvCxnSpPr/>
      </xdr:nvCxnSpPr>
      <xdr:spPr>
        <a:xfrm>
          <a:off x="4546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4445</xdr:rowOff>
    </xdr:from>
    <xdr:ext cx="598805" cy="259080"/>
    <xdr:sp macro="" textlink="">
      <xdr:nvSpPr>
        <xdr:cNvPr id="176" name="民生費最大値テキスト"/>
        <xdr:cNvSpPr txBox="1"/>
      </xdr:nvSpPr>
      <xdr:spPr>
        <a:xfrm>
          <a:off x="4686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300,761</a:t>
          </a:r>
          <a:endParaRPr kumimoji="1" lang="ja-JP" altLang="en-US" sz="1000" b="1">
            <a:latin typeface="ＭＳ Ｐゴシック"/>
          </a:endParaRPr>
        </a:p>
      </xdr:txBody>
    </xdr:sp>
    <xdr:clientData/>
  </xdr:oneCellAnchor>
  <xdr:twoCellAnchor>
    <xdr:from>
      <xdr:col>23</xdr:col>
      <xdr:colOff>165100</xdr:colOff>
      <xdr:row>70</xdr:row>
      <xdr:rowOff>57785</xdr:rowOff>
    </xdr:from>
    <xdr:to>
      <xdr:col>24</xdr:col>
      <xdr:colOff>152400</xdr:colOff>
      <xdr:row>70</xdr:row>
      <xdr:rowOff>57785</xdr:rowOff>
    </xdr:to>
    <xdr:cxnSp macro="">
      <xdr:nvCxnSpPr>
        <xdr:cNvPr id="177" name="直線コネクタ 176"/>
        <xdr:cNvCxnSpPr/>
      </xdr:nvCxnSpPr>
      <xdr:spPr>
        <a:xfrm>
          <a:off x="4546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66040</xdr:rowOff>
    </xdr:from>
    <xdr:to>
      <xdr:col>24</xdr:col>
      <xdr:colOff>63500</xdr:colOff>
      <xdr:row>74</xdr:row>
      <xdr:rowOff>5080</xdr:rowOff>
    </xdr:to>
    <xdr:cxnSp macro="">
      <xdr:nvCxnSpPr>
        <xdr:cNvPr id="178" name="直線コネクタ 177"/>
        <xdr:cNvCxnSpPr/>
      </xdr:nvCxnSpPr>
      <xdr:spPr>
        <a:xfrm>
          <a:off x="3797300" y="1258189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26670</xdr:rowOff>
    </xdr:from>
    <xdr:ext cx="598805" cy="259080"/>
    <xdr:sp macro="" textlink="">
      <xdr:nvSpPr>
        <xdr:cNvPr id="179" name="民生費平均値テキスト"/>
        <xdr:cNvSpPr txBox="1"/>
      </xdr:nvSpPr>
      <xdr:spPr>
        <a:xfrm>
          <a:off x="4686300" y="12885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182,812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48260</xdr:rowOff>
    </xdr:from>
    <xdr:to>
      <xdr:col>24</xdr:col>
      <xdr:colOff>114300</xdr:colOff>
      <xdr:row>75</xdr:row>
      <xdr:rowOff>149860</xdr:rowOff>
    </xdr:to>
    <xdr:sp macro="" textlink="">
      <xdr:nvSpPr>
        <xdr:cNvPr id="180" name="フローチャート: 判断 179"/>
        <xdr:cNvSpPr/>
      </xdr:nvSpPr>
      <xdr:spPr>
        <a:xfrm>
          <a:off x="4584700" y="1290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66040</xdr:rowOff>
    </xdr:from>
    <xdr:to>
      <xdr:col>19</xdr:col>
      <xdr:colOff>177800</xdr:colOff>
      <xdr:row>75</xdr:row>
      <xdr:rowOff>33020</xdr:rowOff>
    </xdr:to>
    <xdr:cxnSp macro="">
      <xdr:nvCxnSpPr>
        <xdr:cNvPr id="181" name="直線コネクタ 180"/>
        <xdr:cNvCxnSpPr/>
      </xdr:nvCxnSpPr>
      <xdr:spPr>
        <a:xfrm flipV="1">
          <a:off x="2908300" y="12581890"/>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9525</xdr:rowOff>
    </xdr:from>
    <xdr:to>
      <xdr:col>20</xdr:col>
      <xdr:colOff>38100</xdr:colOff>
      <xdr:row>75</xdr:row>
      <xdr:rowOff>111125</xdr:rowOff>
    </xdr:to>
    <xdr:sp macro="" textlink="">
      <xdr:nvSpPr>
        <xdr:cNvPr id="182" name="フローチャート: 判断 181"/>
        <xdr:cNvSpPr/>
      </xdr:nvSpPr>
      <xdr:spPr>
        <a:xfrm>
          <a:off x="37465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102235</xdr:rowOff>
    </xdr:from>
    <xdr:ext cx="598170" cy="258445"/>
    <xdr:sp macro="" textlink="">
      <xdr:nvSpPr>
        <xdr:cNvPr id="183" name="テキスト ボックス 182"/>
        <xdr:cNvSpPr txBox="1"/>
      </xdr:nvSpPr>
      <xdr:spPr>
        <a:xfrm>
          <a:off x="3497580" y="12960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33020</xdr:rowOff>
    </xdr:from>
    <xdr:to>
      <xdr:col>15</xdr:col>
      <xdr:colOff>50800</xdr:colOff>
      <xdr:row>75</xdr:row>
      <xdr:rowOff>104775</xdr:rowOff>
    </xdr:to>
    <xdr:cxnSp macro="">
      <xdr:nvCxnSpPr>
        <xdr:cNvPr id="184" name="直線コネクタ 183"/>
        <xdr:cNvCxnSpPr/>
      </xdr:nvCxnSpPr>
      <xdr:spPr>
        <a:xfrm flipV="1">
          <a:off x="2019300" y="128917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57785</xdr:rowOff>
    </xdr:from>
    <xdr:to>
      <xdr:col>15</xdr:col>
      <xdr:colOff>101600</xdr:colOff>
      <xdr:row>74</xdr:row>
      <xdr:rowOff>159385</xdr:rowOff>
    </xdr:to>
    <xdr:sp macro="" textlink="">
      <xdr:nvSpPr>
        <xdr:cNvPr id="185" name="フローチャート: 判断 184"/>
        <xdr:cNvSpPr/>
      </xdr:nvSpPr>
      <xdr:spPr>
        <a:xfrm>
          <a:off x="2857500" y="1274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4445</xdr:rowOff>
    </xdr:from>
    <xdr:ext cx="598170" cy="259080"/>
    <xdr:sp macro="" textlink="">
      <xdr:nvSpPr>
        <xdr:cNvPr id="186" name="テキスト ボックス 185"/>
        <xdr:cNvSpPr txBox="1"/>
      </xdr:nvSpPr>
      <xdr:spPr>
        <a:xfrm>
          <a:off x="2608580" y="12520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104775</xdr:rowOff>
    </xdr:from>
    <xdr:to>
      <xdr:col>10</xdr:col>
      <xdr:colOff>114300</xdr:colOff>
      <xdr:row>75</xdr:row>
      <xdr:rowOff>144780</xdr:rowOff>
    </xdr:to>
    <xdr:cxnSp macro="">
      <xdr:nvCxnSpPr>
        <xdr:cNvPr id="187" name="直線コネクタ 186"/>
        <xdr:cNvCxnSpPr/>
      </xdr:nvCxnSpPr>
      <xdr:spPr>
        <a:xfrm flipV="1">
          <a:off x="1130300" y="129635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143510</xdr:rowOff>
    </xdr:from>
    <xdr:to>
      <xdr:col>10</xdr:col>
      <xdr:colOff>165100</xdr:colOff>
      <xdr:row>75</xdr:row>
      <xdr:rowOff>73660</xdr:rowOff>
    </xdr:to>
    <xdr:sp macro="" textlink="">
      <xdr:nvSpPr>
        <xdr:cNvPr id="188" name="フローチャート: 判断 187"/>
        <xdr:cNvSpPr/>
      </xdr:nvSpPr>
      <xdr:spPr>
        <a:xfrm>
          <a:off x="1968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90170</xdr:rowOff>
    </xdr:from>
    <xdr:ext cx="598170" cy="259080"/>
    <xdr:sp macro="" textlink="">
      <xdr:nvSpPr>
        <xdr:cNvPr id="189" name="テキスト ボックス 188"/>
        <xdr:cNvSpPr txBox="1"/>
      </xdr:nvSpPr>
      <xdr:spPr>
        <a:xfrm>
          <a:off x="1719580" y="12606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14605</xdr:rowOff>
    </xdr:from>
    <xdr:to>
      <xdr:col>6</xdr:col>
      <xdr:colOff>38100</xdr:colOff>
      <xdr:row>75</xdr:row>
      <xdr:rowOff>116205</xdr:rowOff>
    </xdr:to>
    <xdr:sp macro="" textlink="">
      <xdr:nvSpPr>
        <xdr:cNvPr id="190" name="フローチャート: 判断 189"/>
        <xdr:cNvSpPr/>
      </xdr:nvSpPr>
      <xdr:spPr>
        <a:xfrm>
          <a:off x="1079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132715</xdr:rowOff>
    </xdr:from>
    <xdr:ext cx="598170" cy="258445"/>
    <xdr:sp macro="" textlink="">
      <xdr:nvSpPr>
        <xdr:cNvPr id="191" name="テキスト ボックス 190"/>
        <xdr:cNvSpPr txBox="1"/>
      </xdr:nvSpPr>
      <xdr:spPr>
        <a:xfrm>
          <a:off x="830580" y="12648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73</xdr:row>
      <xdr:rowOff>125730</xdr:rowOff>
    </xdr:from>
    <xdr:to>
      <xdr:col>24</xdr:col>
      <xdr:colOff>114300</xdr:colOff>
      <xdr:row>74</xdr:row>
      <xdr:rowOff>55880</xdr:rowOff>
    </xdr:to>
    <xdr:sp macro="" textlink="">
      <xdr:nvSpPr>
        <xdr:cNvPr id="197" name="楕円 196"/>
        <xdr:cNvSpPr/>
      </xdr:nvSpPr>
      <xdr:spPr>
        <a:xfrm>
          <a:off x="45847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148590</xdr:rowOff>
    </xdr:from>
    <xdr:ext cx="598805" cy="259080"/>
    <xdr:sp macro="" textlink="">
      <xdr:nvSpPr>
        <xdr:cNvPr id="198" name="民生費該当値テキスト"/>
        <xdr:cNvSpPr txBox="1"/>
      </xdr:nvSpPr>
      <xdr:spPr>
        <a:xfrm>
          <a:off x="4686300" y="12492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217,650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73</xdr:row>
      <xdr:rowOff>15240</xdr:rowOff>
    </xdr:from>
    <xdr:to>
      <xdr:col>20</xdr:col>
      <xdr:colOff>38100</xdr:colOff>
      <xdr:row>73</xdr:row>
      <xdr:rowOff>116840</xdr:rowOff>
    </xdr:to>
    <xdr:sp macro="" textlink="">
      <xdr:nvSpPr>
        <xdr:cNvPr id="199" name="楕円 198"/>
        <xdr:cNvSpPr/>
      </xdr:nvSpPr>
      <xdr:spPr>
        <a:xfrm>
          <a:off x="37465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71</xdr:row>
      <xdr:rowOff>133350</xdr:rowOff>
    </xdr:from>
    <xdr:ext cx="598170" cy="258445"/>
    <xdr:sp macro="" textlink="">
      <xdr:nvSpPr>
        <xdr:cNvPr id="200" name="テキスト ボックス 199"/>
        <xdr:cNvSpPr txBox="1"/>
      </xdr:nvSpPr>
      <xdr:spPr>
        <a:xfrm>
          <a:off x="3497580" y="12306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232,164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153670</xdr:rowOff>
    </xdr:from>
    <xdr:to>
      <xdr:col>15</xdr:col>
      <xdr:colOff>101600</xdr:colOff>
      <xdr:row>75</xdr:row>
      <xdr:rowOff>83820</xdr:rowOff>
    </xdr:to>
    <xdr:sp macro="" textlink="">
      <xdr:nvSpPr>
        <xdr:cNvPr id="201" name="楕円 200"/>
        <xdr:cNvSpPr/>
      </xdr:nvSpPr>
      <xdr:spPr>
        <a:xfrm>
          <a:off x="28575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74930</xdr:rowOff>
    </xdr:from>
    <xdr:ext cx="598170" cy="258445"/>
    <xdr:sp macro="" textlink="">
      <xdr:nvSpPr>
        <xdr:cNvPr id="202" name="テキスト ボックス 201"/>
        <xdr:cNvSpPr txBox="1"/>
      </xdr:nvSpPr>
      <xdr:spPr>
        <a:xfrm>
          <a:off x="2608580" y="12933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53975</xdr:rowOff>
    </xdr:from>
    <xdr:to>
      <xdr:col>10</xdr:col>
      <xdr:colOff>165100</xdr:colOff>
      <xdr:row>75</xdr:row>
      <xdr:rowOff>155575</xdr:rowOff>
    </xdr:to>
    <xdr:sp macro="" textlink="">
      <xdr:nvSpPr>
        <xdr:cNvPr id="203" name="楕円 202"/>
        <xdr:cNvSpPr/>
      </xdr:nvSpPr>
      <xdr:spPr>
        <a:xfrm>
          <a:off x="1968500" y="129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146685</xdr:rowOff>
    </xdr:from>
    <xdr:ext cx="598170" cy="258445"/>
    <xdr:sp macro="" textlink="">
      <xdr:nvSpPr>
        <xdr:cNvPr id="204" name="テキスト ボックス 203"/>
        <xdr:cNvSpPr txBox="1"/>
      </xdr:nvSpPr>
      <xdr:spPr>
        <a:xfrm>
          <a:off x="1719580" y="13005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93980</xdr:rowOff>
    </xdr:from>
    <xdr:to>
      <xdr:col>6</xdr:col>
      <xdr:colOff>38100</xdr:colOff>
      <xdr:row>76</xdr:row>
      <xdr:rowOff>24130</xdr:rowOff>
    </xdr:to>
    <xdr:sp macro="" textlink="">
      <xdr:nvSpPr>
        <xdr:cNvPr id="205" name="楕円 204"/>
        <xdr:cNvSpPr/>
      </xdr:nvSpPr>
      <xdr:spPr>
        <a:xfrm>
          <a:off x="1079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15240</xdr:rowOff>
    </xdr:from>
    <xdr:ext cx="598170" cy="259080"/>
    <xdr:sp macro="" textlink="">
      <xdr:nvSpPr>
        <xdr:cNvPr id="206" name="テキスト ボックス 205"/>
        <xdr:cNvSpPr txBox="1"/>
      </xdr:nvSpPr>
      <xdr:spPr>
        <a:xfrm>
          <a:off x="830580" y="13045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8" name="テキスト ボックス 217"/>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2" name="テキスト ボックス 221"/>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73025</xdr:rowOff>
    </xdr:from>
    <xdr:to>
      <xdr:col>24</xdr:col>
      <xdr:colOff>62865</xdr:colOff>
      <xdr:row>98</xdr:row>
      <xdr:rowOff>11430</xdr:rowOff>
    </xdr:to>
    <xdr:cxnSp macro="">
      <xdr:nvCxnSpPr>
        <xdr:cNvPr id="230" name="直線コネクタ 229"/>
        <xdr:cNvCxnSpPr/>
      </xdr:nvCxnSpPr>
      <xdr:spPr>
        <a:xfrm flipV="1">
          <a:off x="4633595" y="1550352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15240</xdr:rowOff>
    </xdr:from>
    <xdr:ext cx="534670" cy="259080"/>
    <xdr:sp macro="" textlink="">
      <xdr:nvSpPr>
        <xdr:cNvPr id="231" name="衛生費最小値テキスト"/>
        <xdr:cNvSpPr txBox="1"/>
      </xdr:nvSpPr>
      <xdr:spPr>
        <a:xfrm>
          <a:off x="4686300" y="16817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26,826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11430</xdr:rowOff>
    </xdr:from>
    <xdr:to>
      <xdr:col>24</xdr:col>
      <xdr:colOff>152400</xdr:colOff>
      <xdr:row>98</xdr:row>
      <xdr:rowOff>11430</xdr:rowOff>
    </xdr:to>
    <xdr:cxnSp macro="">
      <xdr:nvCxnSpPr>
        <xdr:cNvPr id="232" name="直線コネクタ 231"/>
        <xdr:cNvCxnSpPr/>
      </xdr:nvCxnSpPr>
      <xdr:spPr>
        <a:xfrm>
          <a:off x="4546600" y="16813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19685</xdr:rowOff>
    </xdr:from>
    <xdr:ext cx="598805" cy="258445"/>
    <xdr:sp macro="" textlink="">
      <xdr:nvSpPr>
        <xdr:cNvPr id="233" name="衛生費最大値テキスト"/>
        <xdr:cNvSpPr txBox="1"/>
      </xdr:nvSpPr>
      <xdr:spPr>
        <a:xfrm>
          <a:off x="4686300" y="15278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198,720</a:t>
          </a:r>
          <a:endParaRPr kumimoji="1" lang="ja-JP" altLang="en-US" sz="1000" b="1">
            <a:latin typeface="ＭＳ Ｐゴシック"/>
          </a:endParaRPr>
        </a:p>
      </xdr:txBody>
    </xdr:sp>
    <xdr:clientData/>
  </xdr:oneCellAnchor>
  <xdr:twoCellAnchor>
    <xdr:from>
      <xdr:col>23</xdr:col>
      <xdr:colOff>165100</xdr:colOff>
      <xdr:row>90</xdr:row>
      <xdr:rowOff>73025</xdr:rowOff>
    </xdr:from>
    <xdr:to>
      <xdr:col>24</xdr:col>
      <xdr:colOff>152400</xdr:colOff>
      <xdr:row>90</xdr:row>
      <xdr:rowOff>73025</xdr:rowOff>
    </xdr:to>
    <xdr:cxnSp macro="">
      <xdr:nvCxnSpPr>
        <xdr:cNvPr id="234" name="直線コネクタ 233"/>
        <xdr:cNvCxnSpPr/>
      </xdr:nvCxnSpPr>
      <xdr:spPr>
        <a:xfrm>
          <a:off x="4546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168275</xdr:rowOff>
    </xdr:from>
    <xdr:to>
      <xdr:col>24</xdr:col>
      <xdr:colOff>63500</xdr:colOff>
      <xdr:row>96</xdr:row>
      <xdr:rowOff>71120</xdr:rowOff>
    </xdr:to>
    <xdr:cxnSp macro="">
      <xdr:nvCxnSpPr>
        <xdr:cNvPr id="235" name="直線コネクタ 234"/>
        <xdr:cNvCxnSpPr/>
      </xdr:nvCxnSpPr>
      <xdr:spPr>
        <a:xfrm>
          <a:off x="3797300" y="16456025"/>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112395</xdr:rowOff>
    </xdr:from>
    <xdr:ext cx="534670" cy="258445"/>
    <xdr:sp macro="" textlink="">
      <xdr:nvSpPr>
        <xdr:cNvPr id="236" name="衛生費平均値テキスト"/>
        <xdr:cNvSpPr txBox="1"/>
      </xdr:nvSpPr>
      <xdr:spPr>
        <a:xfrm>
          <a:off x="4686300" y="16228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77,444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89535</xdr:rowOff>
    </xdr:from>
    <xdr:to>
      <xdr:col>24</xdr:col>
      <xdr:colOff>114300</xdr:colOff>
      <xdr:row>96</xdr:row>
      <xdr:rowOff>19685</xdr:rowOff>
    </xdr:to>
    <xdr:sp macro="" textlink="">
      <xdr:nvSpPr>
        <xdr:cNvPr id="237" name="フローチャート: 判断 236"/>
        <xdr:cNvSpPr/>
      </xdr:nvSpPr>
      <xdr:spPr>
        <a:xfrm>
          <a:off x="45847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168275</xdr:rowOff>
    </xdr:from>
    <xdr:to>
      <xdr:col>19</xdr:col>
      <xdr:colOff>177800</xdr:colOff>
      <xdr:row>96</xdr:row>
      <xdr:rowOff>125730</xdr:rowOff>
    </xdr:to>
    <xdr:cxnSp macro="">
      <xdr:nvCxnSpPr>
        <xdr:cNvPr id="238" name="直線コネクタ 237"/>
        <xdr:cNvCxnSpPr/>
      </xdr:nvCxnSpPr>
      <xdr:spPr>
        <a:xfrm flipV="1">
          <a:off x="2908300" y="1645602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109855</xdr:rowOff>
    </xdr:from>
    <xdr:to>
      <xdr:col>20</xdr:col>
      <xdr:colOff>38100</xdr:colOff>
      <xdr:row>96</xdr:row>
      <xdr:rowOff>40640</xdr:rowOff>
    </xdr:to>
    <xdr:sp macro="" textlink="">
      <xdr:nvSpPr>
        <xdr:cNvPr id="239" name="フローチャート: 判断 238"/>
        <xdr:cNvSpPr/>
      </xdr:nvSpPr>
      <xdr:spPr>
        <a:xfrm>
          <a:off x="3746500" y="16397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56515</xdr:rowOff>
    </xdr:from>
    <xdr:ext cx="534035" cy="258445"/>
    <xdr:sp macro="" textlink="">
      <xdr:nvSpPr>
        <xdr:cNvPr id="240" name="テキスト ボックス 239"/>
        <xdr:cNvSpPr txBox="1"/>
      </xdr:nvSpPr>
      <xdr:spPr>
        <a:xfrm>
          <a:off x="3529965" y="16172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35560</xdr:rowOff>
    </xdr:from>
    <xdr:to>
      <xdr:col>15</xdr:col>
      <xdr:colOff>50800</xdr:colOff>
      <xdr:row>96</xdr:row>
      <xdr:rowOff>125730</xdr:rowOff>
    </xdr:to>
    <xdr:cxnSp macro="">
      <xdr:nvCxnSpPr>
        <xdr:cNvPr id="241" name="直線コネクタ 240"/>
        <xdr:cNvCxnSpPr/>
      </xdr:nvCxnSpPr>
      <xdr:spPr>
        <a:xfrm>
          <a:off x="2019300" y="1649476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149860</xdr:rowOff>
    </xdr:from>
    <xdr:to>
      <xdr:col>15</xdr:col>
      <xdr:colOff>101600</xdr:colOff>
      <xdr:row>95</xdr:row>
      <xdr:rowOff>80010</xdr:rowOff>
    </xdr:to>
    <xdr:sp macro="" textlink="">
      <xdr:nvSpPr>
        <xdr:cNvPr id="242" name="フローチャート: 判断 241"/>
        <xdr:cNvSpPr/>
      </xdr:nvSpPr>
      <xdr:spPr>
        <a:xfrm>
          <a:off x="2857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96520</xdr:rowOff>
    </xdr:from>
    <xdr:ext cx="534035" cy="259080"/>
    <xdr:sp macro="" textlink="">
      <xdr:nvSpPr>
        <xdr:cNvPr id="243" name="テキスト ボックス 242"/>
        <xdr:cNvSpPr txBox="1"/>
      </xdr:nvSpPr>
      <xdr:spPr>
        <a:xfrm>
          <a:off x="2640965" y="16041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35560</xdr:rowOff>
    </xdr:from>
    <xdr:to>
      <xdr:col>10</xdr:col>
      <xdr:colOff>114300</xdr:colOff>
      <xdr:row>97</xdr:row>
      <xdr:rowOff>10160</xdr:rowOff>
    </xdr:to>
    <xdr:cxnSp macro="">
      <xdr:nvCxnSpPr>
        <xdr:cNvPr id="244" name="直線コネクタ 243"/>
        <xdr:cNvCxnSpPr/>
      </xdr:nvCxnSpPr>
      <xdr:spPr>
        <a:xfrm flipV="1">
          <a:off x="1130300" y="1649476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9525</xdr:rowOff>
    </xdr:from>
    <xdr:to>
      <xdr:col>10</xdr:col>
      <xdr:colOff>165100</xdr:colOff>
      <xdr:row>95</xdr:row>
      <xdr:rowOff>111125</xdr:rowOff>
    </xdr:to>
    <xdr:sp macro="" textlink="">
      <xdr:nvSpPr>
        <xdr:cNvPr id="245" name="フローチャート: 判断 244"/>
        <xdr:cNvSpPr/>
      </xdr:nvSpPr>
      <xdr:spPr>
        <a:xfrm>
          <a:off x="1968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127635</xdr:rowOff>
    </xdr:from>
    <xdr:ext cx="534035" cy="259080"/>
    <xdr:sp macro="" textlink="">
      <xdr:nvSpPr>
        <xdr:cNvPr id="246" name="テキスト ボックス 245"/>
        <xdr:cNvSpPr txBox="1"/>
      </xdr:nvSpPr>
      <xdr:spPr>
        <a:xfrm>
          <a:off x="1751965" y="16072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47625</xdr:rowOff>
    </xdr:from>
    <xdr:to>
      <xdr:col>6</xdr:col>
      <xdr:colOff>38100</xdr:colOff>
      <xdr:row>95</xdr:row>
      <xdr:rowOff>149225</xdr:rowOff>
    </xdr:to>
    <xdr:sp macro="" textlink="">
      <xdr:nvSpPr>
        <xdr:cNvPr id="247" name="フローチャート: 判断 246"/>
        <xdr:cNvSpPr/>
      </xdr:nvSpPr>
      <xdr:spPr>
        <a:xfrm>
          <a:off x="1079500" y="163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166370</xdr:rowOff>
    </xdr:from>
    <xdr:ext cx="534035" cy="258445"/>
    <xdr:sp macro="" textlink="">
      <xdr:nvSpPr>
        <xdr:cNvPr id="248" name="テキスト ボックス 247"/>
        <xdr:cNvSpPr txBox="1"/>
      </xdr:nvSpPr>
      <xdr:spPr>
        <a:xfrm>
          <a:off x="862965" y="16111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20320</xdr:rowOff>
    </xdr:from>
    <xdr:to>
      <xdr:col>24</xdr:col>
      <xdr:colOff>114300</xdr:colOff>
      <xdr:row>96</xdr:row>
      <xdr:rowOff>121920</xdr:rowOff>
    </xdr:to>
    <xdr:sp macro="" textlink="">
      <xdr:nvSpPr>
        <xdr:cNvPr id="254" name="楕円 253"/>
        <xdr:cNvSpPr/>
      </xdr:nvSpPr>
      <xdr:spPr>
        <a:xfrm>
          <a:off x="45847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170180</xdr:rowOff>
    </xdr:from>
    <xdr:ext cx="534670" cy="259080"/>
    <xdr:sp macro="" textlink="">
      <xdr:nvSpPr>
        <xdr:cNvPr id="255" name="衛生費該当値テキスト"/>
        <xdr:cNvSpPr txBox="1"/>
      </xdr:nvSpPr>
      <xdr:spPr>
        <a:xfrm>
          <a:off x="4686300" y="16457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117475</xdr:rowOff>
    </xdr:from>
    <xdr:to>
      <xdr:col>20</xdr:col>
      <xdr:colOff>38100</xdr:colOff>
      <xdr:row>96</xdr:row>
      <xdr:rowOff>47625</xdr:rowOff>
    </xdr:to>
    <xdr:sp macro="" textlink="">
      <xdr:nvSpPr>
        <xdr:cNvPr id="256" name="楕円 255"/>
        <xdr:cNvSpPr/>
      </xdr:nvSpPr>
      <xdr:spPr>
        <a:xfrm>
          <a:off x="37465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38735</xdr:rowOff>
    </xdr:from>
    <xdr:ext cx="534035" cy="259080"/>
    <xdr:sp macro="" textlink="">
      <xdr:nvSpPr>
        <xdr:cNvPr id="257" name="テキスト ボックス 256"/>
        <xdr:cNvSpPr txBox="1"/>
      </xdr:nvSpPr>
      <xdr:spPr>
        <a:xfrm>
          <a:off x="3529965" y="16497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74930</xdr:rowOff>
    </xdr:from>
    <xdr:to>
      <xdr:col>15</xdr:col>
      <xdr:colOff>101600</xdr:colOff>
      <xdr:row>97</xdr:row>
      <xdr:rowOff>5080</xdr:rowOff>
    </xdr:to>
    <xdr:sp macro="" textlink="">
      <xdr:nvSpPr>
        <xdr:cNvPr id="258" name="楕円 257"/>
        <xdr:cNvSpPr/>
      </xdr:nvSpPr>
      <xdr:spPr>
        <a:xfrm>
          <a:off x="2857500" y="16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167640</xdr:rowOff>
    </xdr:from>
    <xdr:ext cx="534035" cy="258445"/>
    <xdr:sp macro="" textlink="">
      <xdr:nvSpPr>
        <xdr:cNvPr id="259" name="テキスト ボックス 258"/>
        <xdr:cNvSpPr txBox="1"/>
      </xdr:nvSpPr>
      <xdr:spPr>
        <a:xfrm>
          <a:off x="2640965" y="16626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156210</xdr:rowOff>
    </xdr:from>
    <xdr:to>
      <xdr:col>10</xdr:col>
      <xdr:colOff>165100</xdr:colOff>
      <xdr:row>96</xdr:row>
      <xdr:rowOff>86360</xdr:rowOff>
    </xdr:to>
    <xdr:sp macro="" textlink="">
      <xdr:nvSpPr>
        <xdr:cNvPr id="260" name="楕円 259"/>
        <xdr:cNvSpPr/>
      </xdr:nvSpPr>
      <xdr:spPr>
        <a:xfrm>
          <a:off x="196850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77470</xdr:rowOff>
    </xdr:from>
    <xdr:ext cx="534035" cy="258445"/>
    <xdr:sp macro="" textlink="">
      <xdr:nvSpPr>
        <xdr:cNvPr id="261" name="テキスト ボックス 260"/>
        <xdr:cNvSpPr txBox="1"/>
      </xdr:nvSpPr>
      <xdr:spPr>
        <a:xfrm>
          <a:off x="1751965" y="16536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130810</xdr:rowOff>
    </xdr:from>
    <xdr:to>
      <xdr:col>6</xdr:col>
      <xdr:colOff>38100</xdr:colOff>
      <xdr:row>97</xdr:row>
      <xdr:rowOff>60960</xdr:rowOff>
    </xdr:to>
    <xdr:sp macro="" textlink="">
      <xdr:nvSpPr>
        <xdr:cNvPr id="262" name="楕円 261"/>
        <xdr:cNvSpPr/>
      </xdr:nvSpPr>
      <xdr:spPr>
        <a:xfrm>
          <a:off x="10795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52070</xdr:rowOff>
    </xdr:from>
    <xdr:ext cx="534035" cy="258445"/>
    <xdr:sp macro="" textlink="">
      <xdr:nvSpPr>
        <xdr:cNvPr id="263" name="テキスト ボックス 262"/>
        <xdr:cNvSpPr txBox="1"/>
      </xdr:nvSpPr>
      <xdr:spPr>
        <a:xfrm>
          <a:off x="862965" y="16682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5" name="テキスト ボックス 274"/>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77" name="テキスト ボックス 276"/>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8445"/>
    <xdr:sp macro="" textlink="">
      <xdr:nvSpPr>
        <xdr:cNvPr id="279" name="テキスト ボックス 278"/>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6725" cy="258445"/>
    <xdr:sp macro="" textlink="">
      <xdr:nvSpPr>
        <xdr:cNvPr id="281" name="テキスト ボックス 280"/>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3" name="テキスト ボックス 282"/>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109220</xdr:rowOff>
    </xdr:from>
    <xdr:to>
      <xdr:col>54</xdr:col>
      <xdr:colOff>189865</xdr:colOff>
      <xdr:row>38</xdr:row>
      <xdr:rowOff>139700</xdr:rowOff>
    </xdr:to>
    <xdr:cxnSp macro="">
      <xdr:nvCxnSpPr>
        <xdr:cNvPr id="285" name="直線コネクタ 284"/>
        <xdr:cNvCxnSpPr/>
      </xdr:nvCxnSpPr>
      <xdr:spPr>
        <a:xfrm flipV="1">
          <a:off x="10475595" y="525272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6"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55245</xdr:rowOff>
    </xdr:from>
    <xdr:ext cx="469900" cy="258445"/>
    <xdr:sp macro="" textlink="">
      <xdr:nvSpPr>
        <xdr:cNvPr id="288" name="労働費最大値テキスト"/>
        <xdr:cNvSpPr txBox="1"/>
      </xdr:nvSpPr>
      <xdr:spPr>
        <a:xfrm>
          <a:off x="10528300" y="5027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3,068</a:t>
          </a:r>
          <a:endParaRPr kumimoji="1" lang="ja-JP" altLang="en-US" sz="1000" b="1">
            <a:latin typeface="ＭＳ Ｐゴシック"/>
          </a:endParaRPr>
        </a:p>
      </xdr:txBody>
    </xdr:sp>
    <xdr:clientData/>
  </xdr:oneCellAnchor>
  <xdr:twoCellAnchor>
    <xdr:from>
      <xdr:col>54</xdr:col>
      <xdr:colOff>101600</xdr:colOff>
      <xdr:row>30</xdr:row>
      <xdr:rowOff>109220</xdr:rowOff>
    </xdr:from>
    <xdr:to>
      <xdr:col>55</xdr:col>
      <xdr:colOff>88900</xdr:colOff>
      <xdr:row>30</xdr:row>
      <xdr:rowOff>109220</xdr:rowOff>
    </xdr:to>
    <xdr:cxnSp macro="">
      <xdr:nvCxnSpPr>
        <xdr:cNvPr id="289" name="直線コネクタ 288"/>
        <xdr:cNvCxnSpPr/>
      </xdr:nvCxnSpPr>
      <xdr:spPr>
        <a:xfrm>
          <a:off x="10388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114300</xdr:rowOff>
    </xdr:from>
    <xdr:ext cx="378460" cy="259080"/>
    <xdr:sp macro="" textlink="">
      <xdr:nvSpPr>
        <xdr:cNvPr id="291" name="労働費平均値テキスト"/>
        <xdr:cNvSpPr txBox="1"/>
      </xdr:nvSpPr>
      <xdr:spPr>
        <a:xfrm>
          <a:off x="10528300" y="62865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91440</xdr:rowOff>
    </xdr:from>
    <xdr:to>
      <xdr:col>55</xdr:col>
      <xdr:colOff>50800</xdr:colOff>
      <xdr:row>38</xdr:row>
      <xdr:rowOff>21590</xdr:rowOff>
    </xdr:to>
    <xdr:sp macro="" textlink="">
      <xdr:nvSpPr>
        <xdr:cNvPr id="292" name="フローチャート: 判断 291"/>
        <xdr:cNvSpPr/>
      </xdr:nvSpPr>
      <xdr:spPr>
        <a:xfrm>
          <a:off x="104267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70485</xdr:rowOff>
    </xdr:from>
    <xdr:to>
      <xdr:col>50</xdr:col>
      <xdr:colOff>165100</xdr:colOff>
      <xdr:row>38</xdr:row>
      <xdr:rowOff>635</xdr:rowOff>
    </xdr:to>
    <xdr:sp macro="" textlink="">
      <xdr:nvSpPr>
        <xdr:cNvPr id="294" name="フローチャート: 判断 293"/>
        <xdr:cNvSpPr/>
      </xdr:nvSpPr>
      <xdr:spPr>
        <a:xfrm>
          <a:off x="9588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17780</xdr:rowOff>
    </xdr:from>
    <xdr:ext cx="378460" cy="258445"/>
    <xdr:sp macro="" textlink="">
      <xdr:nvSpPr>
        <xdr:cNvPr id="295" name="テキスト ボックス 294"/>
        <xdr:cNvSpPr txBox="1"/>
      </xdr:nvSpPr>
      <xdr:spPr>
        <a:xfrm>
          <a:off x="9450070" y="6189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73660</xdr:rowOff>
    </xdr:from>
    <xdr:to>
      <xdr:col>46</xdr:col>
      <xdr:colOff>38100</xdr:colOff>
      <xdr:row>38</xdr:row>
      <xdr:rowOff>3810</xdr:rowOff>
    </xdr:to>
    <xdr:sp macro="" textlink="">
      <xdr:nvSpPr>
        <xdr:cNvPr id="297" name="フローチャート: 判断 296"/>
        <xdr:cNvSpPr/>
      </xdr:nvSpPr>
      <xdr:spPr>
        <a:xfrm>
          <a:off x="8699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20320</xdr:rowOff>
    </xdr:from>
    <xdr:ext cx="378460" cy="258445"/>
    <xdr:sp macro="" textlink="">
      <xdr:nvSpPr>
        <xdr:cNvPr id="298" name="テキスト ボックス 297"/>
        <xdr:cNvSpPr txBox="1"/>
      </xdr:nvSpPr>
      <xdr:spPr>
        <a:xfrm>
          <a:off x="8561070" y="61925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29210</xdr:rowOff>
    </xdr:from>
    <xdr:to>
      <xdr:col>41</xdr:col>
      <xdr:colOff>101600</xdr:colOff>
      <xdr:row>37</xdr:row>
      <xdr:rowOff>130175</xdr:rowOff>
    </xdr:to>
    <xdr:sp macro="" textlink="">
      <xdr:nvSpPr>
        <xdr:cNvPr id="300" name="フローチャート: 判断 299"/>
        <xdr:cNvSpPr/>
      </xdr:nvSpPr>
      <xdr:spPr>
        <a:xfrm>
          <a:off x="7810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146685</xdr:rowOff>
    </xdr:from>
    <xdr:ext cx="378460" cy="258445"/>
    <xdr:sp macro="" textlink="">
      <xdr:nvSpPr>
        <xdr:cNvPr id="301" name="テキスト ボックス 300"/>
        <xdr:cNvSpPr txBox="1"/>
      </xdr:nvSpPr>
      <xdr:spPr>
        <a:xfrm>
          <a:off x="7672070" y="61474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20955</xdr:rowOff>
    </xdr:from>
    <xdr:to>
      <xdr:col>36</xdr:col>
      <xdr:colOff>165100</xdr:colOff>
      <xdr:row>37</xdr:row>
      <xdr:rowOff>122555</xdr:rowOff>
    </xdr:to>
    <xdr:sp macro="" textlink="">
      <xdr:nvSpPr>
        <xdr:cNvPr id="302" name="フローチャート: 判断 301"/>
        <xdr:cNvSpPr/>
      </xdr:nvSpPr>
      <xdr:spPr>
        <a:xfrm>
          <a:off x="69215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139065</xdr:rowOff>
    </xdr:from>
    <xdr:ext cx="378460" cy="259080"/>
    <xdr:sp macro="" textlink="">
      <xdr:nvSpPr>
        <xdr:cNvPr id="303" name="テキスト ボックス 302"/>
        <xdr:cNvSpPr txBox="1"/>
      </xdr:nvSpPr>
      <xdr:spPr>
        <a:xfrm>
          <a:off x="6783070" y="6139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0"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8920" cy="259080"/>
    <xdr:sp macro="" textlink="">
      <xdr:nvSpPr>
        <xdr:cNvPr id="312" name="テキスト ボックス 311"/>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8920" cy="259080"/>
    <xdr:sp macro="" textlink="">
      <xdr:nvSpPr>
        <xdr:cNvPr id="314" name="テキスト ボックス 313"/>
        <xdr:cNvSpPr txBox="1"/>
      </xdr:nvSpPr>
      <xdr:spPr>
        <a:xfrm>
          <a:off x="8625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8920" cy="259080"/>
    <xdr:sp macro="" textlink="">
      <xdr:nvSpPr>
        <xdr:cNvPr id="316" name="テキスト ボックス 315"/>
        <xdr:cNvSpPr txBox="1"/>
      </xdr:nvSpPr>
      <xdr:spPr>
        <a:xfrm>
          <a:off x="773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8920" cy="259080"/>
    <xdr:sp macro="" textlink="">
      <xdr:nvSpPr>
        <xdr:cNvPr id="318" name="テキスト ボックス 317"/>
        <xdr:cNvSpPr txBox="1"/>
      </xdr:nvSpPr>
      <xdr:spPr>
        <a:xfrm>
          <a:off x="684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0" name="テキスト ボックス 329"/>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9080"/>
    <xdr:sp macro="" textlink="">
      <xdr:nvSpPr>
        <xdr:cNvPr id="332" name="テキスト ボックス 331"/>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4" name="テキスト ボックス 333"/>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6" name="テキスト ボックス 335"/>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8" name="テキスト ボックス 337"/>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0" name="テキスト ボックス 339"/>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86995</xdr:rowOff>
    </xdr:from>
    <xdr:to>
      <xdr:col>54</xdr:col>
      <xdr:colOff>189865</xdr:colOff>
      <xdr:row>59</xdr:row>
      <xdr:rowOff>20320</xdr:rowOff>
    </xdr:to>
    <xdr:cxnSp macro="">
      <xdr:nvCxnSpPr>
        <xdr:cNvPr id="342" name="直線コネクタ 341"/>
        <xdr:cNvCxnSpPr/>
      </xdr:nvCxnSpPr>
      <xdr:spPr>
        <a:xfrm flipV="1">
          <a:off x="10475595" y="8659495"/>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24130</xdr:rowOff>
    </xdr:from>
    <xdr:ext cx="469900" cy="259080"/>
    <xdr:sp macro="" textlink="">
      <xdr:nvSpPr>
        <xdr:cNvPr id="343" name="農林水産業費最小値テキスト"/>
        <xdr:cNvSpPr txBox="1"/>
      </xdr:nvSpPr>
      <xdr:spPr>
        <a:xfrm>
          <a:off x="10528300" y="10139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6,274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20320</xdr:rowOff>
    </xdr:from>
    <xdr:to>
      <xdr:col>55</xdr:col>
      <xdr:colOff>88900</xdr:colOff>
      <xdr:row>59</xdr:row>
      <xdr:rowOff>20320</xdr:rowOff>
    </xdr:to>
    <xdr:cxnSp macro="">
      <xdr:nvCxnSpPr>
        <xdr:cNvPr id="344" name="直線コネクタ 343"/>
        <xdr:cNvCxnSpPr/>
      </xdr:nvCxnSpPr>
      <xdr:spPr>
        <a:xfrm>
          <a:off x="10388600" y="1013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33655</xdr:rowOff>
    </xdr:from>
    <xdr:ext cx="598805" cy="258445"/>
    <xdr:sp macro="" textlink="">
      <xdr:nvSpPr>
        <xdr:cNvPr id="345" name="農林水産業費最大値テキスト"/>
        <xdr:cNvSpPr txBox="1"/>
      </xdr:nvSpPr>
      <xdr:spPr>
        <a:xfrm>
          <a:off x="10528300" y="8434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393,831</a:t>
          </a:r>
          <a:endParaRPr kumimoji="1" lang="ja-JP" altLang="en-US" sz="1000" b="1">
            <a:latin typeface="ＭＳ Ｐゴシック"/>
          </a:endParaRPr>
        </a:p>
      </xdr:txBody>
    </xdr:sp>
    <xdr:clientData/>
  </xdr:oneCellAnchor>
  <xdr:twoCellAnchor>
    <xdr:from>
      <xdr:col>54</xdr:col>
      <xdr:colOff>101600</xdr:colOff>
      <xdr:row>50</xdr:row>
      <xdr:rowOff>86995</xdr:rowOff>
    </xdr:from>
    <xdr:to>
      <xdr:col>55</xdr:col>
      <xdr:colOff>88900</xdr:colOff>
      <xdr:row>50</xdr:row>
      <xdr:rowOff>86995</xdr:rowOff>
    </xdr:to>
    <xdr:cxnSp macro="">
      <xdr:nvCxnSpPr>
        <xdr:cNvPr id="346" name="直線コネクタ 345"/>
        <xdr:cNvCxnSpPr/>
      </xdr:nvCxnSpPr>
      <xdr:spPr>
        <a:xfrm>
          <a:off x="10388600" y="865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97790</xdr:rowOff>
    </xdr:from>
    <xdr:to>
      <xdr:col>55</xdr:col>
      <xdr:colOff>0</xdr:colOff>
      <xdr:row>57</xdr:row>
      <xdr:rowOff>128905</xdr:rowOff>
    </xdr:to>
    <xdr:cxnSp macro="">
      <xdr:nvCxnSpPr>
        <xdr:cNvPr id="347" name="直線コネクタ 346"/>
        <xdr:cNvCxnSpPr/>
      </xdr:nvCxnSpPr>
      <xdr:spPr>
        <a:xfrm>
          <a:off x="9639300" y="987044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93345</xdr:rowOff>
    </xdr:from>
    <xdr:ext cx="534670" cy="259080"/>
    <xdr:sp macro="" textlink="">
      <xdr:nvSpPr>
        <xdr:cNvPr id="348" name="農林水産業費平均値テキスト"/>
        <xdr:cNvSpPr txBox="1"/>
      </xdr:nvSpPr>
      <xdr:spPr>
        <a:xfrm>
          <a:off x="10528300" y="9865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114935</xdr:rowOff>
    </xdr:from>
    <xdr:to>
      <xdr:col>55</xdr:col>
      <xdr:colOff>50800</xdr:colOff>
      <xdr:row>58</xdr:row>
      <xdr:rowOff>45085</xdr:rowOff>
    </xdr:to>
    <xdr:sp macro="" textlink="">
      <xdr:nvSpPr>
        <xdr:cNvPr id="349" name="フローチャート: 判断 348"/>
        <xdr:cNvSpPr/>
      </xdr:nvSpPr>
      <xdr:spPr>
        <a:xfrm>
          <a:off x="104267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22225</xdr:rowOff>
    </xdr:from>
    <xdr:to>
      <xdr:col>50</xdr:col>
      <xdr:colOff>114300</xdr:colOff>
      <xdr:row>57</xdr:row>
      <xdr:rowOff>97790</xdr:rowOff>
    </xdr:to>
    <xdr:cxnSp macro="">
      <xdr:nvCxnSpPr>
        <xdr:cNvPr id="350" name="直線コネクタ 349"/>
        <xdr:cNvCxnSpPr/>
      </xdr:nvCxnSpPr>
      <xdr:spPr>
        <a:xfrm>
          <a:off x="8750300" y="979487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116205</xdr:rowOff>
    </xdr:from>
    <xdr:to>
      <xdr:col>50</xdr:col>
      <xdr:colOff>165100</xdr:colOff>
      <xdr:row>58</xdr:row>
      <xdr:rowOff>46355</xdr:rowOff>
    </xdr:to>
    <xdr:sp macro="" textlink="">
      <xdr:nvSpPr>
        <xdr:cNvPr id="351" name="フローチャート: 判断 350"/>
        <xdr:cNvSpPr/>
      </xdr:nvSpPr>
      <xdr:spPr>
        <a:xfrm>
          <a:off x="9588500" y="98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37465</xdr:rowOff>
    </xdr:from>
    <xdr:ext cx="534035" cy="259080"/>
    <xdr:sp macro="" textlink="">
      <xdr:nvSpPr>
        <xdr:cNvPr id="352" name="テキスト ボックス 351"/>
        <xdr:cNvSpPr txBox="1"/>
      </xdr:nvSpPr>
      <xdr:spPr>
        <a:xfrm>
          <a:off x="9371965" y="9981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22225</xdr:rowOff>
    </xdr:from>
    <xdr:to>
      <xdr:col>45</xdr:col>
      <xdr:colOff>177800</xdr:colOff>
      <xdr:row>57</xdr:row>
      <xdr:rowOff>127635</xdr:rowOff>
    </xdr:to>
    <xdr:cxnSp macro="">
      <xdr:nvCxnSpPr>
        <xdr:cNvPr id="353" name="直線コネクタ 352"/>
        <xdr:cNvCxnSpPr/>
      </xdr:nvCxnSpPr>
      <xdr:spPr>
        <a:xfrm flipV="1">
          <a:off x="7861300" y="979487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125095</xdr:rowOff>
    </xdr:from>
    <xdr:to>
      <xdr:col>46</xdr:col>
      <xdr:colOff>38100</xdr:colOff>
      <xdr:row>57</xdr:row>
      <xdr:rowOff>55245</xdr:rowOff>
    </xdr:to>
    <xdr:sp macro="" textlink="">
      <xdr:nvSpPr>
        <xdr:cNvPr id="354" name="フローチャート: 判断 353"/>
        <xdr:cNvSpPr/>
      </xdr:nvSpPr>
      <xdr:spPr>
        <a:xfrm>
          <a:off x="8699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71755</xdr:rowOff>
    </xdr:from>
    <xdr:ext cx="598170" cy="259080"/>
    <xdr:sp macro="" textlink="">
      <xdr:nvSpPr>
        <xdr:cNvPr id="355" name="テキスト ボックス 354"/>
        <xdr:cNvSpPr txBox="1"/>
      </xdr:nvSpPr>
      <xdr:spPr>
        <a:xfrm>
          <a:off x="8450580" y="9501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127635</xdr:rowOff>
    </xdr:from>
    <xdr:to>
      <xdr:col>41</xdr:col>
      <xdr:colOff>50800</xdr:colOff>
      <xdr:row>57</xdr:row>
      <xdr:rowOff>132080</xdr:rowOff>
    </xdr:to>
    <xdr:cxnSp macro="">
      <xdr:nvCxnSpPr>
        <xdr:cNvPr id="356" name="直線コネクタ 355"/>
        <xdr:cNvCxnSpPr/>
      </xdr:nvCxnSpPr>
      <xdr:spPr>
        <a:xfrm flipV="1">
          <a:off x="6972300" y="9900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106045</xdr:rowOff>
    </xdr:from>
    <xdr:to>
      <xdr:col>41</xdr:col>
      <xdr:colOff>101600</xdr:colOff>
      <xdr:row>57</xdr:row>
      <xdr:rowOff>36195</xdr:rowOff>
    </xdr:to>
    <xdr:sp macro="" textlink="">
      <xdr:nvSpPr>
        <xdr:cNvPr id="357" name="フローチャート: 判断 356"/>
        <xdr:cNvSpPr/>
      </xdr:nvSpPr>
      <xdr:spPr>
        <a:xfrm>
          <a:off x="7810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52705</xdr:rowOff>
    </xdr:from>
    <xdr:ext cx="598170" cy="258445"/>
    <xdr:sp macro="" textlink="">
      <xdr:nvSpPr>
        <xdr:cNvPr id="358" name="テキスト ボックス 357"/>
        <xdr:cNvSpPr txBox="1"/>
      </xdr:nvSpPr>
      <xdr:spPr>
        <a:xfrm>
          <a:off x="7561580" y="9482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128905</xdr:rowOff>
    </xdr:from>
    <xdr:to>
      <xdr:col>36</xdr:col>
      <xdr:colOff>165100</xdr:colOff>
      <xdr:row>57</xdr:row>
      <xdr:rowOff>59055</xdr:rowOff>
    </xdr:to>
    <xdr:sp macro="" textlink="">
      <xdr:nvSpPr>
        <xdr:cNvPr id="359" name="フローチャート: 判断 358"/>
        <xdr:cNvSpPr/>
      </xdr:nvSpPr>
      <xdr:spPr>
        <a:xfrm>
          <a:off x="6921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75565</xdr:rowOff>
    </xdr:from>
    <xdr:ext cx="534035" cy="258445"/>
    <xdr:sp macro="" textlink="">
      <xdr:nvSpPr>
        <xdr:cNvPr id="360" name="テキスト ボックス 359"/>
        <xdr:cNvSpPr txBox="1"/>
      </xdr:nvSpPr>
      <xdr:spPr>
        <a:xfrm>
          <a:off x="6704965" y="9505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78105</xdr:rowOff>
    </xdr:from>
    <xdr:to>
      <xdr:col>55</xdr:col>
      <xdr:colOff>50800</xdr:colOff>
      <xdr:row>58</xdr:row>
      <xdr:rowOff>8255</xdr:rowOff>
    </xdr:to>
    <xdr:sp macro="" textlink="">
      <xdr:nvSpPr>
        <xdr:cNvPr id="366" name="楕円 365"/>
        <xdr:cNvSpPr/>
      </xdr:nvSpPr>
      <xdr:spPr>
        <a:xfrm>
          <a:off x="104267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100965</xdr:rowOff>
    </xdr:from>
    <xdr:ext cx="534670" cy="258445"/>
    <xdr:sp macro="" textlink="">
      <xdr:nvSpPr>
        <xdr:cNvPr id="367" name="農林水産業費該当値テキスト"/>
        <xdr:cNvSpPr txBox="1"/>
      </xdr:nvSpPr>
      <xdr:spPr>
        <a:xfrm>
          <a:off x="10528300" y="9702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46355</xdr:rowOff>
    </xdr:from>
    <xdr:to>
      <xdr:col>50</xdr:col>
      <xdr:colOff>165100</xdr:colOff>
      <xdr:row>57</xdr:row>
      <xdr:rowOff>147955</xdr:rowOff>
    </xdr:to>
    <xdr:sp macro="" textlink="">
      <xdr:nvSpPr>
        <xdr:cNvPr id="368" name="楕円 367"/>
        <xdr:cNvSpPr/>
      </xdr:nvSpPr>
      <xdr:spPr>
        <a:xfrm>
          <a:off x="9588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164465</xdr:rowOff>
    </xdr:from>
    <xdr:ext cx="534035" cy="259080"/>
    <xdr:sp macro="" textlink="">
      <xdr:nvSpPr>
        <xdr:cNvPr id="369" name="テキスト ボックス 368"/>
        <xdr:cNvSpPr txBox="1"/>
      </xdr:nvSpPr>
      <xdr:spPr>
        <a:xfrm>
          <a:off x="9371965" y="9594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143510</xdr:rowOff>
    </xdr:from>
    <xdr:to>
      <xdr:col>46</xdr:col>
      <xdr:colOff>38100</xdr:colOff>
      <xdr:row>57</xdr:row>
      <xdr:rowOff>73025</xdr:rowOff>
    </xdr:to>
    <xdr:sp macro="" textlink="">
      <xdr:nvSpPr>
        <xdr:cNvPr id="370" name="楕円 369"/>
        <xdr:cNvSpPr/>
      </xdr:nvSpPr>
      <xdr:spPr>
        <a:xfrm>
          <a:off x="8699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64135</xdr:rowOff>
    </xdr:from>
    <xdr:ext cx="534035" cy="258445"/>
    <xdr:sp macro="" textlink="">
      <xdr:nvSpPr>
        <xdr:cNvPr id="371" name="テキスト ボックス 370"/>
        <xdr:cNvSpPr txBox="1"/>
      </xdr:nvSpPr>
      <xdr:spPr>
        <a:xfrm>
          <a:off x="8482965" y="9836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76835</xdr:rowOff>
    </xdr:from>
    <xdr:to>
      <xdr:col>41</xdr:col>
      <xdr:colOff>101600</xdr:colOff>
      <xdr:row>58</xdr:row>
      <xdr:rowOff>6985</xdr:rowOff>
    </xdr:to>
    <xdr:sp macro="" textlink="">
      <xdr:nvSpPr>
        <xdr:cNvPr id="372" name="楕円 371"/>
        <xdr:cNvSpPr/>
      </xdr:nvSpPr>
      <xdr:spPr>
        <a:xfrm>
          <a:off x="7810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169545</xdr:rowOff>
    </xdr:from>
    <xdr:ext cx="534035" cy="258445"/>
    <xdr:sp macro="" textlink="">
      <xdr:nvSpPr>
        <xdr:cNvPr id="373" name="テキスト ボックス 372"/>
        <xdr:cNvSpPr txBox="1"/>
      </xdr:nvSpPr>
      <xdr:spPr>
        <a:xfrm>
          <a:off x="7593965" y="9942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80645</xdr:rowOff>
    </xdr:from>
    <xdr:to>
      <xdr:col>36</xdr:col>
      <xdr:colOff>165100</xdr:colOff>
      <xdr:row>58</xdr:row>
      <xdr:rowOff>10795</xdr:rowOff>
    </xdr:to>
    <xdr:sp macro="" textlink="">
      <xdr:nvSpPr>
        <xdr:cNvPr id="374" name="楕円 373"/>
        <xdr:cNvSpPr/>
      </xdr:nvSpPr>
      <xdr:spPr>
        <a:xfrm>
          <a:off x="6921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1905</xdr:rowOff>
    </xdr:from>
    <xdr:ext cx="534035" cy="259080"/>
    <xdr:sp macro="" textlink="">
      <xdr:nvSpPr>
        <xdr:cNvPr id="375" name="テキスト ボックス 374"/>
        <xdr:cNvSpPr txBox="1"/>
      </xdr:nvSpPr>
      <xdr:spPr>
        <a:xfrm>
          <a:off x="6704965" y="9946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7" name="テキスト ボックス 386"/>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1" name="テキスト ボックス 390"/>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3" name="テキスト ボックス 392"/>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5" name="テキスト ボックス 394"/>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132080</xdr:rowOff>
    </xdr:from>
    <xdr:to>
      <xdr:col>54</xdr:col>
      <xdr:colOff>189865</xdr:colOff>
      <xdr:row>79</xdr:row>
      <xdr:rowOff>33655</xdr:rowOff>
    </xdr:to>
    <xdr:cxnSp macro="">
      <xdr:nvCxnSpPr>
        <xdr:cNvPr id="399" name="直線コネクタ 398"/>
        <xdr:cNvCxnSpPr/>
      </xdr:nvCxnSpPr>
      <xdr:spPr>
        <a:xfrm flipV="1">
          <a:off x="10475595" y="12476480"/>
          <a:ext cx="127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37465</xdr:rowOff>
    </xdr:from>
    <xdr:ext cx="469900" cy="259080"/>
    <xdr:sp macro="" textlink="">
      <xdr:nvSpPr>
        <xdr:cNvPr id="400" name="商工費最小値テキスト"/>
        <xdr:cNvSpPr txBox="1"/>
      </xdr:nvSpPr>
      <xdr:spPr>
        <a:xfrm>
          <a:off x="10528300" y="1358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33655</xdr:rowOff>
    </xdr:from>
    <xdr:to>
      <xdr:col>55</xdr:col>
      <xdr:colOff>88900</xdr:colOff>
      <xdr:row>79</xdr:row>
      <xdr:rowOff>33655</xdr:rowOff>
    </xdr:to>
    <xdr:cxnSp macro="">
      <xdr:nvCxnSpPr>
        <xdr:cNvPr id="401" name="直線コネクタ 400"/>
        <xdr:cNvCxnSpPr/>
      </xdr:nvCxnSpPr>
      <xdr:spPr>
        <a:xfrm>
          <a:off x="10388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78105</xdr:rowOff>
    </xdr:from>
    <xdr:ext cx="598805" cy="258445"/>
    <xdr:sp macro="" textlink="">
      <xdr:nvSpPr>
        <xdr:cNvPr id="402" name="商工費最大値テキスト"/>
        <xdr:cNvSpPr txBox="1"/>
      </xdr:nvSpPr>
      <xdr:spPr>
        <a:xfrm>
          <a:off x="10528300" y="12251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146,124</a:t>
          </a:r>
          <a:endParaRPr kumimoji="1" lang="ja-JP" altLang="en-US" sz="1000" b="1">
            <a:latin typeface="ＭＳ Ｐゴシック"/>
          </a:endParaRPr>
        </a:p>
      </xdr:txBody>
    </xdr:sp>
    <xdr:clientData/>
  </xdr:oneCellAnchor>
  <xdr:twoCellAnchor>
    <xdr:from>
      <xdr:col>54</xdr:col>
      <xdr:colOff>101600</xdr:colOff>
      <xdr:row>72</xdr:row>
      <xdr:rowOff>132080</xdr:rowOff>
    </xdr:from>
    <xdr:to>
      <xdr:col>55</xdr:col>
      <xdr:colOff>88900</xdr:colOff>
      <xdr:row>72</xdr:row>
      <xdr:rowOff>132080</xdr:rowOff>
    </xdr:to>
    <xdr:cxnSp macro="">
      <xdr:nvCxnSpPr>
        <xdr:cNvPr id="403" name="直線コネクタ 402"/>
        <xdr:cNvCxnSpPr/>
      </xdr:nvCxnSpPr>
      <xdr:spPr>
        <a:xfrm>
          <a:off x="10388600" y="1247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98425</xdr:rowOff>
    </xdr:from>
    <xdr:to>
      <xdr:col>55</xdr:col>
      <xdr:colOff>0</xdr:colOff>
      <xdr:row>77</xdr:row>
      <xdr:rowOff>77470</xdr:rowOff>
    </xdr:to>
    <xdr:cxnSp macro="">
      <xdr:nvCxnSpPr>
        <xdr:cNvPr id="404" name="直線コネクタ 403"/>
        <xdr:cNvCxnSpPr/>
      </xdr:nvCxnSpPr>
      <xdr:spPr>
        <a:xfrm>
          <a:off x="9639300" y="12271375"/>
          <a:ext cx="838200" cy="1007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53340</xdr:rowOff>
    </xdr:from>
    <xdr:ext cx="534670" cy="258445"/>
    <xdr:sp macro="" textlink="">
      <xdr:nvSpPr>
        <xdr:cNvPr id="405" name="商工費平均値テキスト"/>
        <xdr:cNvSpPr txBox="1"/>
      </xdr:nvSpPr>
      <xdr:spPr>
        <a:xfrm>
          <a:off x="10528300" y="132549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74930</xdr:rowOff>
    </xdr:from>
    <xdr:to>
      <xdr:col>55</xdr:col>
      <xdr:colOff>50800</xdr:colOff>
      <xdr:row>78</xdr:row>
      <xdr:rowOff>5080</xdr:rowOff>
    </xdr:to>
    <xdr:sp macro="" textlink="">
      <xdr:nvSpPr>
        <xdr:cNvPr id="406" name="フローチャート: 判断 405"/>
        <xdr:cNvSpPr/>
      </xdr:nvSpPr>
      <xdr:spPr>
        <a:xfrm>
          <a:off x="104267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98425</xdr:rowOff>
    </xdr:from>
    <xdr:to>
      <xdr:col>50</xdr:col>
      <xdr:colOff>114300</xdr:colOff>
      <xdr:row>72</xdr:row>
      <xdr:rowOff>12700</xdr:rowOff>
    </xdr:to>
    <xdr:cxnSp macro="">
      <xdr:nvCxnSpPr>
        <xdr:cNvPr id="407" name="直線コネクタ 406"/>
        <xdr:cNvCxnSpPr/>
      </xdr:nvCxnSpPr>
      <xdr:spPr>
        <a:xfrm flipV="1">
          <a:off x="8750300" y="1227137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88900</xdr:rowOff>
    </xdr:from>
    <xdr:to>
      <xdr:col>50</xdr:col>
      <xdr:colOff>165100</xdr:colOff>
      <xdr:row>78</xdr:row>
      <xdr:rowOff>19050</xdr:rowOff>
    </xdr:to>
    <xdr:sp macro="" textlink="">
      <xdr:nvSpPr>
        <xdr:cNvPr id="408" name="フローチャート: 判断 407"/>
        <xdr:cNvSpPr/>
      </xdr:nvSpPr>
      <xdr:spPr>
        <a:xfrm>
          <a:off x="9588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10160</xdr:rowOff>
    </xdr:from>
    <xdr:ext cx="534035" cy="259080"/>
    <xdr:sp macro="" textlink="">
      <xdr:nvSpPr>
        <xdr:cNvPr id="409" name="テキスト ボックス 408"/>
        <xdr:cNvSpPr txBox="1"/>
      </xdr:nvSpPr>
      <xdr:spPr>
        <a:xfrm>
          <a:off x="9371965" y="1338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72</xdr:row>
      <xdr:rowOff>12700</xdr:rowOff>
    </xdr:from>
    <xdr:to>
      <xdr:col>45</xdr:col>
      <xdr:colOff>177800</xdr:colOff>
      <xdr:row>78</xdr:row>
      <xdr:rowOff>43180</xdr:rowOff>
    </xdr:to>
    <xdr:cxnSp macro="">
      <xdr:nvCxnSpPr>
        <xdr:cNvPr id="410" name="直線コネクタ 409"/>
        <xdr:cNvCxnSpPr/>
      </xdr:nvCxnSpPr>
      <xdr:spPr>
        <a:xfrm flipV="1">
          <a:off x="7861300" y="12357100"/>
          <a:ext cx="889000" cy="1059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150495</xdr:rowOff>
    </xdr:from>
    <xdr:to>
      <xdr:col>46</xdr:col>
      <xdr:colOff>38100</xdr:colOff>
      <xdr:row>77</xdr:row>
      <xdr:rowOff>80645</xdr:rowOff>
    </xdr:to>
    <xdr:sp macro="" textlink="">
      <xdr:nvSpPr>
        <xdr:cNvPr id="411" name="フローチャート: 判断 410"/>
        <xdr:cNvSpPr/>
      </xdr:nvSpPr>
      <xdr:spPr>
        <a:xfrm>
          <a:off x="8699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71755</xdr:rowOff>
    </xdr:from>
    <xdr:ext cx="534035" cy="259080"/>
    <xdr:sp macro="" textlink="">
      <xdr:nvSpPr>
        <xdr:cNvPr id="412" name="テキスト ボックス 411"/>
        <xdr:cNvSpPr txBox="1"/>
      </xdr:nvSpPr>
      <xdr:spPr>
        <a:xfrm>
          <a:off x="8482965" y="13273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43180</xdr:rowOff>
    </xdr:from>
    <xdr:to>
      <xdr:col>41</xdr:col>
      <xdr:colOff>50800</xdr:colOff>
      <xdr:row>78</xdr:row>
      <xdr:rowOff>127000</xdr:rowOff>
    </xdr:to>
    <xdr:cxnSp macro="">
      <xdr:nvCxnSpPr>
        <xdr:cNvPr id="413" name="直線コネクタ 412"/>
        <xdr:cNvCxnSpPr/>
      </xdr:nvCxnSpPr>
      <xdr:spPr>
        <a:xfrm flipV="1">
          <a:off x="6972300" y="134162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122555</xdr:rowOff>
    </xdr:from>
    <xdr:to>
      <xdr:col>41</xdr:col>
      <xdr:colOff>101600</xdr:colOff>
      <xdr:row>78</xdr:row>
      <xdr:rowOff>52705</xdr:rowOff>
    </xdr:to>
    <xdr:sp macro="" textlink="">
      <xdr:nvSpPr>
        <xdr:cNvPr id="414" name="フローチャート: 判断 413"/>
        <xdr:cNvSpPr/>
      </xdr:nvSpPr>
      <xdr:spPr>
        <a:xfrm>
          <a:off x="7810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69215</xdr:rowOff>
    </xdr:from>
    <xdr:ext cx="534035" cy="259080"/>
    <xdr:sp macro="" textlink="">
      <xdr:nvSpPr>
        <xdr:cNvPr id="415" name="テキスト ボックス 414"/>
        <xdr:cNvSpPr txBox="1"/>
      </xdr:nvSpPr>
      <xdr:spPr>
        <a:xfrm>
          <a:off x="7593965" y="13099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125730</xdr:rowOff>
    </xdr:from>
    <xdr:to>
      <xdr:col>36</xdr:col>
      <xdr:colOff>165100</xdr:colOff>
      <xdr:row>78</xdr:row>
      <xdr:rowOff>55880</xdr:rowOff>
    </xdr:to>
    <xdr:sp macro="" textlink="">
      <xdr:nvSpPr>
        <xdr:cNvPr id="416" name="フローチャート: 判断 415"/>
        <xdr:cNvSpPr/>
      </xdr:nvSpPr>
      <xdr:spPr>
        <a:xfrm>
          <a:off x="6921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72390</xdr:rowOff>
    </xdr:from>
    <xdr:ext cx="534035" cy="259080"/>
    <xdr:sp macro="" textlink="">
      <xdr:nvSpPr>
        <xdr:cNvPr id="417" name="テキスト ボックス 416"/>
        <xdr:cNvSpPr txBox="1"/>
      </xdr:nvSpPr>
      <xdr:spPr>
        <a:xfrm>
          <a:off x="6704965" y="13102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26670</xdr:rowOff>
    </xdr:from>
    <xdr:to>
      <xdr:col>55</xdr:col>
      <xdr:colOff>50800</xdr:colOff>
      <xdr:row>77</xdr:row>
      <xdr:rowOff>128270</xdr:rowOff>
    </xdr:to>
    <xdr:sp macro="" textlink="">
      <xdr:nvSpPr>
        <xdr:cNvPr id="423" name="楕円 422"/>
        <xdr:cNvSpPr/>
      </xdr:nvSpPr>
      <xdr:spPr>
        <a:xfrm>
          <a:off x="104267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49530</xdr:rowOff>
    </xdr:from>
    <xdr:ext cx="534670" cy="259080"/>
    <xdr:sp macro="" textlink="">
      <xdr:nvSpPr>
        <xdr:cNvPr id="424" name="商工費該当値テキスト"/>
        <xdr:cNvSpPr txBox="1"/>
      </xdr:nvSpPr>
      <xdr:spPr>
        <a:xfrm>
          <a:off x="10528300" y="13079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71</xdr:row>
      <xdr:rowOff>47625</xdr:rowOff>
    </xdr:from>
    <xdr:to>
      <xdr:col>50</xdr:col>
      <xdr:colOff>165100</xdr:colOff>
      <xdr:row>71</xdr:row>
      <xdr:rowOff>149225</xdr:rowOff>
    </xdr:to>
    <xdr:sp macro="" textlink="">
      <xdr:nvSpPr>
        <xdr:cNvPr id="425" name="楕円 424"/>
        <xdr:cNvSpPr/>
      </xdr:nvSpPr>
      <xdr:spPr>
        <a:xfrm>
          <a:off x="9588500" y="1222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69</xdr:row>
      <xdr:rowOff>166370</xdr:rowOff>
    </xdr:from>
    <xdr:ext cx="598170" cy="258445"/>
    <xdr:sp macro="" textlink="">
      <xdr:nvSpPr>
        <xdr:cNvPr id="426" name="テキスト ボックス 425"/>
        <xdr:cNvSpPr txBox="1"/>
      </xdr:nvSpPr>
      <xdr:spPr>
        <a:xfrm>
          <a:off x="9339580" y="11996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71</xdr:row>
      <xdr:rowOff>133350</xdr:rowOff>
    </xdr:from>
    <xdr:to>
      <xdr:col>46</xdr:col>
      <xdr:colOff>38100</xdr:colOff>
      <xdr:row>72</xdr:row>
      <xdr:rowOff>63500</xdr:rowOff>
    </xdr:to>
    <xdr:sp macro="" textlink="">
      <xdr:nvSpPr>
        <xdr:cNvPr id="427" name="楕円 426"/>
        <xdr:cNvSpPr/>
      </xdr:nvSpPr>
      <xdr:spPr>
        <a:xfrm>
          <a:off x="86995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70</xdr:row>
      <xdr:rowOff>80010</xdr:rowOff>
    </xdr:from>
    <xdr:ext cx="598170" cy="259080"/>
    <xdr:sp macro="" textlink="">
      <xdr:nvSpPr>
        <xdr:cNvPr id="428" name="テキスト ボックス 427"/>
        <xdr:cNvSpPr txBox="1"/>
      </xdr:nvSpPr>
      <xdr:spPr>
        <a:xfrm>
          <a:off x="8450580" y="12081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163830</xdr:rowOff>
    </xdr:from>
    <xdr:to>
      <xdr:col>41</xdr:col>
      <xdr:colOff>101600</xdr:colOff>
      <xdr:row>78</xdr:row>
      <xdr:rowOff>93980</xdr:rowOff>
    </xdr:to>
    <xdr:sp macro="" textlink="">
      <xdr:nvSpPr>
        <xdr:cNvPr id="429" name="楕円 428"/>
        <xdr:cNvSpPr/>
      </xdr:nvSpPr>
      <xdr:spPr>
        <a:xfrm>
          <a:off x="7810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85090</xdr:rowOff>
    </xdr:from>
    <xdr:ext cx="534035" cy="259080"/>
    <xdr:sp macro="" textlink="">
      <xdr:nvSpPr>
        <xdr:cNvPr id="430" name="テキスト ボックス 429"/>
        <xdr:cNvSpPr txBox="1"/>
      </xdr:nvSpPr>
      <xdr:spPr>
        <a:xfrm>
          <a:off x="7593965" y="13458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76200</xdr:rowOff>
    </xdr:from>
    <xdr:to>
      <xdr:col>36</xdr:col>
      <xdr:colOff>165100</xdr:colOff>
      <xdr:row>79</xdr:row>
      <xdr:rowOff>6350</xdr:rowOff>
    </xdr:to>
    <xdr:sp macro="" textlink="">
      <xdr:nvSpPr>
        <xdr:cNvPr id="431" name="楕円 430"/>
        <xdr:cNvSpPr/>
      </xdr:nvSpPr>
      <xdr:spPr>
        <a:xfrm>
          <a:off x="6921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168910</xdr:rowOff>
    </xdr:from>
    <xdr:ext cx="534035" cy="258445"/>
    <xdr:sp macro="" textlink="">
      <xdr:nvSpPr>
        <xdr:cNvPr id="432" name="テキスト ボックス 431"/>
        <xdr:cNvSpPr txBox="1"/>
      </xdr:nvSpPr>
      <xdr:spPr>
        <a:xfrm>
          <a:off x="6704965" y="13542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4" name="テキスト ボックス 443"/>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46" name="テキスト ボックス 445"/>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8" name="テキスト ボックス 447"/>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50" name="テキスト ボックス 449"/>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2" name="テキスト ボックス 451"/>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12700</xdr:rowOff>
    </xdr:from>
    <xdr:to>
      <xdr:col>54</xdr:col>
      <xdr:colOff>189865</xdr:colOff>
      <xdr:row>98</xdr:row>
      <xdr:rowOff>109855</xdr:rowOff>
    </xdr:to>
    <xdr:cxnSp macro="">
      <xdr:nvCxnSpPr>
        <xdr:cNvPr id="456" name="直線コネクタ 455"/>
        <xdr:cNvCxnSpPr/>
      </xdr:nvCxnSpPr>
      <xdr:spPr>
        <a:xfrm flipV="1">
          <a:off x="10475595" y="15614650"/>
          <a:ext cx="1270" cy="1297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113665</xdr:rowOff>
    </xdr:from>
    <xdr:ext cx="534670" cy="258445"/>
    <xdr:sp macro="" textlink="">
      <xdr:nvSpPr>
        <xdr:cNvPr id="457" name="土木費最小値テキスト"/>
        <xdr:cNvSpPr txBox="1"/>
      </xdr:nvSpPr>
      <xdr:spPr>
        <a:xfrm>
          <a:off x="10528300" y="16915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27,798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109855</xdr:rowOff>
    </xdr:from>
    <xdr:to>
      <xdr:col>55</xdr:col>
      <xdr:colOff>88900</xdr:colOff>
      <xdr:row>98</xdr:row>
      <xdr:rowOff>109855</xdr:rowOff>
    </xdr:to>
    <xdr:cxnSp macro="">
      <xdr:nvCxnSpPr>
        <xdr:cNvPr id="458" name="直線コネクタ 457"/>
        <xdr:cNvCxnSpPr/>
      </xdr:nvCxnSpPr>
      <xdr:spPr>
        <a:xfrm>
          <a:off x="10388600" y="1691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130810</xdr:rowOff>
    </xdr:from>
    <xdr:ext cx="598805" cy="259080"/>
    <xdr:sp macro="" textlink="">
      <xdr:nvSpPr>
        <xdr:cNvPr id="459" name="土木費最大値テキスト"/>
        <xdr:cNvSpPr txBox="1"/>
      </xdr:nvSpPr>
      <xdr:spPr>
        <a:xfrm>
          <a:off x="10528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368,409</a:t>
          </a:r>
          <a:endParaRPr kumimoji="1" lang="ja-JP" altLang="en-US" sz="1000" b="1">
            <a:latin typeface="ＭＳ Ｐゴシック"/>
          </a:endParaRPr>
        </a:p>
      </xdr:txBody>
    </xdr:sp>
    <xdr:clientData/>
  </xdr:oneCellAnchor>
  <xdr:twoCellAnchor>
    <xdr:from>
      <xdr:col>54</xdr:col>
      <xdr:colOff>101600</xdr:colOff>
      <xdr:row>91</xdr:row>
      <xdr:rowOff>12700</xdr:rowOff>
    </xdr:from>
    <xdr:to>
      <xdr:col>55</xdr:col>
      <xdr:colOff>88900</xdr:colOff>
      <xdr:row>91</xdr:row>
      <xdr:rowOff>12700</xdr:rowOff>
    </xdr:to>
    <xdr:cxnSp macro="">
      <xdr:nvCxnSpPr>
        <xdr:cNvPr id="460" name="直線コネクタ 459"/>
        <xdr:cNvCxnSpPr/>
      </xdr:nvCxnSpPr>
      <xdr:spPr>
        <a:xfrm>
          <a:off x="10388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166370</xdr:rowOff>
    </xdr:from>
    <xdr:to>
      <xdr:col>55</xdr:col>
      <xdr:colOff>0</xdr:colOff>
      <xdr:row>96</xdr:row>
      <xdr:rowOff>71755</xdr:rowOff>
    </xdr:to>
    <xdr:cxnSp macro="">
      <xdr:nvCxnSpPr>
        <xdr:cNvPr id="461" name="直線コネクタ 460"/>
        <xdr:cNvCxnSpPr/>
      </xdr:nvCxnSpPr>
      <xdr:spPr>
        <a:xfrm>
          <a:off x="9639300" y="1645412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140970</xdr:rowOff>
    </xdr:from>
    <xdr:ext cx="534670" cy="259080"/>
    <xdr:sp macro="" textlink="">
      <xdr:nvSpPr>
        <xdr:cNvPr id="462" name="土木費平均値テキスト"/>
        <xdr:cNvSpPr txBox="1"/>
      </xdr:nvSpPr>
      <xdr:spPr>
        <a:xfrm>
          <a:off x="10528300" y="16600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162560</xdr:rowOff>
    </xdr:from>
    <xdr:to>
      <xdr:col>55</xdr:col>
      <xdr:colOff>50800</xdr:colOff>
      <xdr:row>97</xdr:row>
      <xdr:rowOff>92710</xdr:rowOff>
    </xdr:to>
    <xdr:sp macro="" textlink="">
      <xdr:nvSpPr>
        <xdr:cNvPr id="463" name="フローチャート: 判断 462"/>
        <xdr:cNvSpPr/>
      </xdr:nvSpPr>
      <xdr:spPr>
        <a:xfrm>
          <a:off x="104267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166370</xdr:rowOff>
    </xdr:from>
    <xdr:to>
      <xdr:col>50</xdr:col>
      <xdr:colOff>114300</xdr:colOff>
      <xdr:row>96</xdr:row>
      <xdr:rowOff>43180</xdr:rowOff>
    </xdr:to>
    <xdr:cxnSp macro="">
      <xdr:nvCxnSpPr>
        <xdr:cNvPr id="464" name="直線コネクタ 463"/>
        <xdr:cNvCxnSpPr/>
      </xdr:nvCxnSpPr>
      <xdr:spPr>
        <a:xfrm flipV="1">
          <a:off x="8750300" y="164541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148590</xdr:rowOff>
    </xdr:from>
    <xdr:to>
      <xdr:col>50</xdr:col>
      <xdr:colOff>165100</xdr:colOff>
      <xdr:row>97</xdr:row>
      <xdr:rowOff>78740</xdr:rowOff>
    </xdr:to>
    <xdr:sp macro="" textlink="">
      <xdr:nvSpPr>
        <xdr:cNvPr id="465" name="フローチャート: 判断 464"/>
        <xdr:cNvSpPr/>
      </xdr:nvSpPr>
      <xdr:spPr>
        <a:xfrm>
          <a:off x="9588500" y="1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69850</xdr:rowOff>
    </xdr:from>
    <xdr:ext cx="534035" cy="259080"/>
    <xdr:sp macro="" textlink="">
      <xdr:nvSpPr>
        <xdr:cNvPr id="466" name="テキスト ボックス 465"/>
        <xdr:cNvSpPr txBox="1"/>
      </xdr:nvSpPr>
      <xdr:spPr>
        <a:xfrm>
          <a:off x="9371965" y="1670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142240</xdr:rowOff>
    </xdr:from>
    <xdr:to>
      <xdr:col>45</xdr:col>
      <xdr:colOff>177800</xdr:colOff>
      <xdr:row>96</xdr:row>
      <xdr:rowOff>43180</xdr:rowOff>
    </xdr:to>
    <xdr:cxnSp macro="">
      <xdr:nvCxnSpPr>
        <xdr:cNvPr id="467" name="直線コネクタ 466"/>
        <xdr:cNvCxnSpPr/>
      </xdr:nvCxnSpPr>
      <xdr:spPr>
        <a:xfrm>
          <a:off x="7861300" y="1642999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127635</xdr:rowOff>
    </xdr:from>
    <xdr:to>
      <xdr:col>46</xdr:col>
      <xdr:colOff>38100</xdr:colOff>
      <xdr:row>97</xdr:row>
      <xdr:rowOff>57785</xdr:rowOff>
    </xdr:to>
    <xdr:sp macro="" textlink="">
      <xdr:nvSpPr>
        <xdr:cNvPr id="468" name="フローチャート: 判断 467"/>
        <xdr:cNvSpPr/>
      </xdr:nvSpPr>
      <xdr:spPr>
        <a:xfrm>
          <a:off x="8699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48895</xdr:rowOff>
    </xdr:from>
    <xdr:ext cx="534035" cy="259080"/>
    <xdr:sp macro="" textlink="">
      <xdr:nvSpPr>
        <xdr:cNvPr id="469" name="テキスト ボックス 468"/>
        <xdr:cNvSpPr txBox="1"/>
      </xdr:nvSpPr>
      <xdr:spPr>
        <a:xfrm>
          <a:off x="8482965" y="1667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142240</xdr:rowOff>
    </xdr:from>
    <xdr:to>
      <xdr:col>41</xdr:col>
      <xdr:colOff>50800</xdr:colOff>
      <xdr:row>96</xdr:row>
      <xdr:rowOff>159385</xdr:rowOff>
    </xdr:to>
    <xdr:cxnSp macro="">
      <xdr:nvCxnSpPr>
        <xdr:cNvPr id="470" name="直線コネクタ 469"/>
        <xdr:cNvCxnSpPr/>
      </xdr:nvCxnSpPr>
      <xdr:spPr>
        <a:xfrm flipV="1">
          <a:off x="6972300" y="16429990"/>
          <a:ext cx="8890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133350</xdr:rowOff>
    </xdr:from>
    <xdr:to>
      <xdr:col>41</xdr:col>
      <xdr:colOff>101600</xdr:colOff>
      <xdr:row>97</xdr:row>
      <xdr:rowOff>63500</xdr:rowOff>
    </xdr:to>
    <xdr:sp macro="" textlink="">
      <xdr:nvSpPr>
        <xdr:cNvPr id="471" name="フローチャート: 判断 470"/>
        <xdr:cNvSpPr/>
      </xdr:nvSpPr>
      <xdr:spPr>
        <a:xfrm>
          <a:off x="7810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54610</xdr:rowOff>
    </xdr:from>
    <xdr:ext cx="534035" cy="258445"/>
    <xdr:sp macro="" textlink="">
      <xdr:nvSpPr>
        <xdr:cNvPr id="472" name="テキスト ボックス 471"/>
        <xdr:cNvSpPr txBox="1"/>
      </xdr:nvSpPr>
      <xdr:spPr>
        <a:xfrm>
          <a:off x="7593965" y="16685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143510</xdr:rowOff>
    </xdr:from>
    <xdr:to>
      <xdr:col>36</xdr:col>
      <xdr:colOff>165100</xdr:colOff>
      <xdr:row>97</xdr:row>
      <xdr:rowOff>73025</xdr:rowOff>
    </xdr:to>
    <xdr:sp macro="" textlink="">
      <xdr:nvSpPr>
        <xdr:cNvPr id="473" name="フローチャート: 判断 472"/>
        <xdr:cNvSpPr/>
      </xdr:nvSpPr>
      <xdr:spPr>
        <a:xfrm>
          <a:off x="6921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64135</xdr:rowOff>
    </xdr:from>
    <xdr:ext cx="534035" cy="258445"/>
    <xdr:sp macro="" textlink="">
      <xdr:nvSpPr>
        <xdr:cNvPr id="474" name="テキスト ボックス 473"/>
        <xdr:cNvSpPr txBox="1"/>
      </xdr:nvSpPr>
      <xdr:spPr>
        <a:xfrm>
          <a:off x="6704965" y="16694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20955</xdr:rowOff>
    </xdr:from>
    <xdr:to>
      <xdr:col>55</xdr:col>
      <xdr:colOff>50800</xdr:colOff>
      <xdr:row>96</xdr:row>
      <xdr:rowOff>122555</xdr:rowOff>
    </xdr:to>
    <xdr:sp macro="" textlink="">
      <xdr:nvSpPr>
        <xdr:cNvPr id="480" name="楕円 479"/>
        <xdr:cNvSpPr/>
      </xdr:nvSpPr>
      <xdr:spPr>
        <a:xfrm>
          <a:off x="104267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43815</xdr:rowOff>
    </xdr:from>
    <xdr:ext cx="598805" cy="258445"/>
    <xdr:sp macro="" textlink="">
      <xdr:nvSpPr>
        <xdr:cNvPr id="481" name="土木費該当値テキスト"/>
        <xdr:cNvSpPr txBox="1"/>
      </xdr:nvSpPr>
      <xdr:spPr>
        <a:xfrm>
          <a:off x="10528300" y="16331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127,763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114935</xdr:rowOff>
    </xdr:from>
    <xdr:to>
      <xdr:col>50</xdr:col>
      <xdr:colOff>165100</xdr:colOff>
      <xdr:row>96</xdr:row>
      <xdr:rowOff>45085</xdr:rowOff>
    </xdr:to>
    <xdr:sp macro="" textlink="">
      <xdr:nvSpPr>
        <xdr:cNvPr id="482" name="楕円 481"/>
        <xdr:cNvSpPr/>
      </xdr:nvSpPr>
      <xdr:spPr>
        <a:xfrm>
          <a:off x="9588500" y="164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61595</xdr:rowOff>
    </xdr:from>
    <xdr:ext cx="598170" cy="259080"/>
    <xdr:sp macro="" textlink="">
      <xdr:nvSpPr>
        <xdr:cNvPr id="483" name="テキスト ボックス 482"/>
        <xdr:cNvSpPr txBox="1"/>
      </xdr:nvSpPr>
      <xdr:spPr>
        <a:xfrm>
          <a:off x="9339580" y="16177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163830</xdr:rowOff>
    </xdr:from>
    <xdr:to>
      <xdr:col>46</xdr:col>
      <xdr:colOff>38100</xdr:colOff>
      <xdr:row>96</xdr:row>
      <xdr:rowOff>93980</xdr:rowOff>
    </xdr:to>
    <xdr:sp macro="" textlink="">
      <xdr:nvSpPr>
        <xdr:cNvPr id="484" name="楕円 483"/>
        <xdr:cNvSpPr/>
      </xdr:nvSpPr>
      <xdr:spPr>
        <a:xfrm>
          <a:off x="86995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110490</xdr:rowOff>
    </xdr:from>
    <xdr:ext cx="598170" cy="258445"/>
    <xdr:sp macro="" textlink="">
      <xdr:nvSpPr>
        <xdr:cNvPr id="485" name="テキスト ボックス 484"/>
        <xdr:cNvSpPr txBox="1"/>
      </xdr:nvSpPr>
      <xdr:spPr>
        <a:xfrm>
          <a:off x="8450580" y="16226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91440</xdr:rowOff>
    </xdr:from>
    <xdr:to>
      <xdr:col>41</xdr:col>
      <xdr:colOff>101600</xdr:colOff>
      <xdr:row>96</xdr:row>
      <xdr:rowOff>21590</xdr:rowOff>
    </xdr:to>
    <xdr:sp macro="" textlink="">
      <xdr:nvSpPr>
        <xdr:cNvPr id="486" name="楕円 485"/>
        <xdr:cNvSpPr/>
      </xdr:nvSpPr>
      <xdr:spPr>
        <a:xfrm>
          <a:off x="7810500" y="1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94</xdr:row>
      <xdr:rowOff>38100</xdr:rowOff>
    </xdr:from>
    <xdr:ext cx="598170" cy="259080"/>
    <xdr:sp macro="" textlink="">
      <xdr:nvSpPr>
        <xdr:cNvPr id="487" name="テキスト ボックス 486"/>
        <xdr:cNvSpPr txBox="1"/>
      </xdr:nvSpPr>
      <xdr:spPr>
        <a:xfrm>
          <a:off x="7561580" y="16154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109220</xdr:rowOff>
    </xdr:from>
    <xdr:to>
      <xdr:col>36</xdr:col>
      <xdr:colOff>165100</xdr:colOff>
      <xdr:row>97</xdr:row>
      <xdr:rowOff>38735</xdr:rowOff>
    </xdr:to>
    <xdr:sp macro="" textlink="">
      <xdr:nvSpPr>
        <xdr:cNvPr id="488" name="楕円 487"/>
        <xdr:cNvSpPr/>
      </xdr:nvSpPr>
      <xdr:spPr>
        <a:xfrm>
          <a:off x="69215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55245</xdr:rowOff>
    </xdr:from>
    <xdr:ext cx="598170" cy="258445"/>
    <xdr:sp macro="" textlink="">
      <xdr:nvSpPr>
        <xdr:cNvPr id="489" name="テキスト ボックス 488"/>
        <xdr:cNvSpPr txBox="1"/>
      </xdr:nvSpPr>
      <xdr:spPr>
        <a:xfrm>
          <a:off x="6672580" y="16342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0" name="テキスト ボックス 499"/>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502" name="テキスト ボックス 501"/>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4" name="テキスト ボックス 503"/>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06" name="テキスト ボックス 505"/>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08" name="テキスト ボックス 507"/>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0" name="テキスト ボックス 509"/>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71755</xdr:rowOff>
    </xdr:from>
    <xdr:to>
      <xdr:col>85</xdr:col>
      <xdr:colOff>126365</xdr:colOff>
      <xdr:row>39</xdr:row>
      <xdr:rowOff>12700</xdr:rowOff>
    </xdr:to>
    <xdr:cxnSp macro="">
      <xdr:nvCxnSpPr>
        <xdr:cNvPr id="512" name="直線コネクタ 511"/>
        <xdr:cNvCxnSpPr/>
      </xdr:nvCxnSpPr>
      <xdr:spPr>
        <a:xfrm flipV="1">
          <a:off x="16317595" y="5386705"/>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16510</xdr:rowOff>
    </xdr:from>
    <xdr:ext cx="534670" cy="259080"/>
    <xdr:sp macro="" textlink="">
      <xdr:nvSpPr>
        <xdr:cNvPr id="513" name="消防費最小値テキスト"/>
        <xdr:cNvSpPr txBox="1"/>
      </xdr:nvSpPr>
      <xdr:spPr>
        <a:xfrm>
          <a:off x="16370300" y="670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18,066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12700</xdr:rowOff>
    </xdr:from>
    <xdr:to>
      <xdr:col>86</xdr:col>
      <xdr:colOff>25400</xdr:colOff>
      <xdr:row>39</xdr:row>
      <xdr:rowOff>12700</xdr:rowOff>
    </xdr:to>
    <xdr:cxnSp macro="">
      <xdr:nvCxnSpPr>
        <xdr:cNvPr id="514" name="直線コネクタ 513"/>
        <xdr:cNvCxnSpPr/>
      </xdr:nvCxnSpPr>
      <xdr:spPr>
        <a:xfrm>
          <a:off x="16230600" y="669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18415</xdr:rowOff>
    </xdr:from>
    <xdr:ext cx="534670" cy="258445"/>
    <xdr:sp macro="" textlink="">
      <xdr:nvSpPr>
        <xdr:cNvPr id="515" name="消防費最大値テキスト"/>
        <xdr:cNvSpPr txBox="1"/>
      </xdr:nvSpPr>
      <xdr:spPr>
        <a:xfrm>
          <a:off x="16370300" y="5161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75,463</a:t>
          </a:r>
          <a:endParaRPr kumimoji="1" lang="ja-JP" altLang="en-US" sz="1000" b="1">
            <a:latin typeface="ＭＳ Ｐゴシック"/>
          </a:endParaRPr>
        </a:p>
      </xdr:txBody>
    </xdr:sp>
    <xdr:clientData/>
  </xdr:oneCellAnchor>
  <xdr:twoCellAnchor>
    <xdr:from>
      <xdr:col>85</xdr:col>
      <xdr:colOff>38100</xdr:colOff>
      <xdr:row>31</xdr:row>
      <xdr:rowOff>71755</xdr:rowOff>
    </xdr:from>
    <xdr:to>
      <xdr:col>86</xdr:col>
      <xdr:colOff>25400</xdr:colOff>
      <xdr:row>31</xdr:row>
      <xdr:rowOff>71755</xdr:rowOff>
    </xdr:to>
    <xdr:cxnSp macro="">
      <xdr:nvCxnSpPr>
        <xdr:cNvPr id="516" name="直線コネクタ 515"/>
        <xdr:cNvCxnSpPr/>
      </xdr:nvCxnSpPr>
      <xdr:spPr>
        <a:xfrm>
          <a:off x="16230600" y="538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26670</xdr:rowOff>
    </xdr:from>
    <xdr:to>
      <xdr:col>85</xdr:col>
      <xdr:colOff>127000</xdr:colOff>
      <xdr:row>35</xdr:row>
      <xdr:rowOff>41275</xdr:rowOff>
    </xdr:to>
    <xdr:cxnSp macro="">
      <xdr:nvCxnSpPr>
        <xdr:cNvPr id="517" name="直線コネクタ 516"/>
        <xdr:cNvCxnSpPr/>
      </xdr:nvCxnSpPr>
      <xdr:spPr>
        <a:xfrm>
          <a:off x="15481300" y="60274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71755</xdr:rowOff>
    </xdr:from>
    <xdr:ext cx="534670" cy="259080"/>
    <xdr:sp macro="" textlink="">
      <xdr:nvSpPr>
        <xdr:cNvPr id="518" name="消防費平均値テキスト"/>
        <xdr:cNvSpPr txBox="1"/>
      </xdr:nvSpPr>
      <xdr:spPr>
        <a:xfrm>
          <a:off x="16370300" y="624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93345</xdr:rowOff>
    </xdr:from>
    <xdr:to>
      <xdr:col>85</xdr:col>
      <xdr:colOff>177800</xdr:colOff>
      <xdr:row>37</xdr:row>
      <xdr:rowOff>23495</xdr:rowOff>
    </xdr:to>
    <xdr:sp macro="" textlink="">
      <xdr:nvSpPr>
        <xdr:cNvPr id="519" name="フローチャート: 判断 518"/>
        <xdr:cNvSpPr/>
      </xdr:nvSpPr>
      <xdr:spPr>
        <a:xfrm>
          <a:off x="162687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26670</xdr:rowOff>
    </xdr:from>
    <xdr:to>
      <xdr:col>81</xdr:col>
      <xdr:colOff>50800</xdr:colOff>
      <xdr:row>35</xdr:row>
      <xdr:rowOff>128905</xdr:rowOff>
    </xdr:to>
    <xdr:cxnSp macro="">
      <xdr:nvCxnSpPr>
        <xdr:cNvPr id="520" name="直線コネクタ 519"/>
        <xdr:cNvCxnSpPr/>
      </xdr:nvCxnSpPr>
      <xdr:spPr>
        <a:xfrm flipV="1">
          <a:off x="14592300" y="602742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137795</xdr:rowOff>
    </xdr:from>
    <xdr:to>
      <xdr:col>81</xdr:col>
      <xdr:colOff>101600</xdr:colOff>
      <xdr:row>37</xdr:row>
      <xdr:rowOff>67945</xdr:rowOff>
    </xdr:to>
    <xdr:sp macro="" textlink="">
      <xdr:nvSpPr>
        <xdr:cNvPr id="521" name="フローチャート: 判断 520"/>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59055</xdr:rowOff>
    </xdr:from>
    <xdr:ext cx="534035" cy="259080"/>
    <xdr:sp macro="" textlink="">
      <xdr:nvSpPr>
        <xdr:cNvPr id="522" name="テキスト ボックス 521"/>
        <xdr:cNvSpPr txBox="1"/>
      </xdr:nvSpPr>
      <xdr:spPr>
        <a:xfrm>
          <a:off x="15213965" y="6402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128905</xdr:rowOff>
    </xdr:from>
    <xdr:to>
      <xdr:col>76</xdr:col>
      <xdr:colOff>114300</xdr:colOff>
      <xdr:row>36</xdr:row>
      <xdr:rowOff>109855</xdr:rowOff>
    </xdr:to>
    <xdr:cxnSp macro="">
      <xdr:nvCxnSpPr>
        <xdr:cNvPr id="523" name="直線コネクタ 522"/>
        <xdr:cNvCxnSpPr/>
      </xdr:nvCxnSpPr>
      <xdr:spPr>
        <a:xfrm flipV="1">
          <a:off x="13703300" y="612965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38100</xdr:rowOff>
    </xdr:from>
    <xdr:to>
      <xdr:col>76</xdr:col>
      <xdr:colOff>165100</xdr:colOff>
      <xdr:row>34</xdr:row>
      <xdr:rowOff>139700</xdr:rowOff>
    </xdr:to>
    <xdr:sp macro="" textlink="">
      <xdr:nvSpPr>
        <xdr:cNvPr id="524" name="フローチャート: 判断 523"/>
        <xdr:cNvSpPr/>
      </xdr:nvSpPr>
      <xdr:spPr>
        <a:xfrm>
          <a:off x="145415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156210</xdr:rowOff>
    </xdr:from>
    <xdr:ext cx="534035" cy="258445"/>
    <xdr:sp macro="" textlink="">
      <xdr:nvSpPr>
        <xdr:cNvPr id="525" name="テキスト ボックス 524"/>
        <xdr:cNvSpPr txBox="1"/>
      </xdr:nvSpPr>
      <xdr:spPr>
        <a:xfrm>
          <a:off x="14324965" y="5642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109855</xdr:rowOff>
    </xdr:from>
    <xdr:to>
      <xdr:col>71</xdr:col>
      <xdr:colOff>177800</xdr:colOff>
      <xdr:row>36</xdr:row>
      <xdr:rowOff>159385</xdr:rowOff>
    </xdr:to>
    <xdr:cxnSp macro="">
      <xdr:nvCxnSpPr>
        <xdr:cNvPr id="526" name="直線コネクタ 525"/>
        <xdr:cNvCxnSpPr/>
      </xdr:nvCxnSpPr>
      <xdr:spPr>
        <a:xfrm flipV="1">
          <a:off x="12814300" y="62820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15875</xdr:rowOff>
    </xdr:from>
    <xdr:to>
      <xdr:col>72</xdr:col>
      <xdr:colOff>38100</xdr:colOff>
      <xdr:row>35</xdr:row>
      <xdr:rowOff>117475</xdr:rowOff>
    </xdr:to>
    <xdr:sp macro="" textlink="">
      <xdr:nvSpPr>
        <xdr:cNvPr id="527" name="フローチャート: 判断 526"/>
        <xdr:cNvSpPr/>
      </xdr:nvSpPr>
      <xdr:spPr>
        <a:xfrm>
          <a:off x="13652500"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133985</xdr:rowOff>
    </xdr:from>
    <xdr:ext cx="534035" cy="258445"/>
    <xdr:sp macro="" textlink="">
      <xdr:nvSpPr>
        <xdr:cNvPr id="528" name="テキスト ボックス 527"/>
        <xdr:cNvSpPr txBox="1"/>
      </xdr:nvSpPr>
      <xdr:spPr>
        <a:xfrm>
          <a:off x="13435965" y="5791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109220</xdr:rowOff>
    </xdr:from>
    <xdr:to>
      <xdr:col>67</xdr:col>
      <xdr:colOff>101600</xdr:colOff>
      <xdr:row>36</xdr:row>
      <xdr:rowOff>39370</xdr:rowOff>
    </xdr:to>
    <xdr:sp macro="" textlink="">
      <xdr:nvSpPr>
        <xdr:cNvPr id="529" name="フローチャート: 判断 528"/>
        <xdr:cNvSpPr/>
      </xdr:nvSpPr>
      <xdr:spPr>
        <a:xfrm>
          <a:off x="12763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55880</xdr:rowOff>
    </xdr:from>
    <xdr:ext cx="534035" cy="259080"/>
    <xdr:sp macro="" textlink="">
      <xdr:nvSpPr>
        <xdr:cNvPr id="530" name="テキスト ボックス 529"/>
        <xdr:cNvSpPr txBox="1"/>
      </xdr:nvSpPr>
      <xdr:spPr>
        <a:xfrm>
          <a:off x="12546965" y="5885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161925</xdr:rowOff>
    </xdr:from>
    <xdr:to>
      <xdr:col>85</xdr:col>
      <xdr:colOff>177800</xdr:colOff>
      <xdr:row>35</xdr:row>
      <xdr:rowOff>92075</xdr:rowOff>
    </xdr:to>
    <xdr:sp macro="" textlink="">
      <xdr:nvSpPr>
        <xdr:cNvPr id="536" name="楕円 535"/>
        <xdr:cNvSpPr/>
      </xdr:nvSpPr>
      <xdr:spPr>
        <a:xfrm>
          <a:off x="162687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13335</xdr:rowOff>
    </xdr:from>
    <xdr:ext cx="534670" cy="259080"/>
    <xdr:sp macro="" textlink="">
      <xdr:nvSpPr>
        <xdr:cNvPr id="537" name="消防費該当値テキスト"/>
        <xdr:cNvSpPr txBox="1"/>
      </xdr:nvSpPr>
      <xdr:spPr>
        <a:xfrm>
          <a:off x="16370300" y="5842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147320</xdr:rowOff>
    </xdr:from>
    <xdr:to>
      <xdr:col>81</xdr:col>
      <xdr:colOff>101600</xdr:colOff>
      <xdr:row>35</xdr:row>
      <xdr:rowOff>77470</xdr:rowOff>
    </xdr:to>
    <xdr:sp macro="" textlink="">
      <xdr:nvSpPr>
        <xdr:cNvPr id="538" name="楕円 537"/>
        <xdr:cNvSpPr/>
      </xdr:nvSpPr>
      <xdr:spPr>
        <a:xfrm>
          <a:off x="15430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93980</xdr:rowOff>
    </xdr:from>
    <xdr:ext cx="534035" cy="259080"/>
    <xdr:sp macro="" textlink="">
      <xdr:nvSpPr>
        <xdr:cNvPr id="539" name="テキスト ボックス 538"/>
        <xdr:cNvSpPr txBox="1"/>
      </xdr:nvSpPr>
      <xdr:spPr>
        <a:xfrm>
          <a:off x="15213965" y="5751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78105</xdr:rowOff>
    </xdr:from>
    <xdr:to>
      <xdr:col>76</xdr:col>
      <xdr:colOff>165100</xdr:colOff>
      <xdr:row>36</xdr:row>
      <xdr:rowOff>8255</xdr:rowOff>
    </xdr:to>
    <xdr:sp macro="" textlink="">
      <xdr:nvSpPr>
        <xdr:cNvPr id="540" name="楕円 539"/>
        <xdr:cNvSpPr/>
      </xdr:nvSpPr>
      <xdr:spPr>
        <a:xfrm>
          <a:off x="14541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170815</xdr:rowOff>
    </xdr:from>
    <xdr:ext cx="534035" cy="258445"/>
    <xdr:sp macro="" textlink="">
      <xdr:nvSpPr>
        <xdr:cNvPr id="541" name="テキスト ボックス 540"/>
        <xdr:cNvSpPr txBox="1"/>
      </xdr:nvSpPr>
      <xdr:spPr>
        <a:xfrm>
          <a:off x="14324965" y="6171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59055</xdr:rowOff>
    </xdr:from>
    <xdr:to>
      <xdr:col>72</xdr:col>
      <xdr:colOff>38100</xdr:colOff>
      <xdr:row>36</xdr:row>
      <xdr:rowOff>160655</xdr:rowOff>
    </xdr:to>
    <xdr:sp macro="" textlink="">
      <xdr:nvSpPr>
        <xdr:cNvPr id="542" name="楕円 541"/>
        <xdr:cNvSpPr/>
      </xdr:nvSpPr>
      <xdr:spPr>
        <a:xfrm>
          <a:off x="136525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151765</xdr:rowOff>
    </xdr:from>
    <xdr:ext cx="534035" cy="259080"/>
    <xdr:sp macro="" textlink="">
      <xdr:nvSpPr>
        <xdr:cNvPr id="543" name="テキスト ボックス 542"/>
        <xdr:cNvSpPr txBox="1"/>
      </xdr:nvSpPr>
      <xdr:spPr>
        <a:xfrm>
          <a:off x="13435965" y="6323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109220</xdr:rowOff>
    </xdr:from>
    <xdr:to>
      <xdr:col>67</xdr:col>
      <xdr:colOff>101600</xdr:colOff>
      <xdr:row>37</xdr:row>
      <xdr:rowOff>38735</xdr:rowOff>
    </xdr:to>
    <xdr:sp macro="" textlink="">
      <xdr:nvSpPr>
        <xdr:cNvPr id="544" name="楕円 543"/>
        <xdr:cNvSpPr/>
      </xdr:nvSpPr>
      <xdr:spPr>
        <a:xfrm>
          <a:off x="12763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29845</xdr:rowOff>
    </xdr:from>
    <xdr:ext cx="534035" cy="258445"/>
    <xdr:sp macro="" textlink="">
      <xdr:nvSpPr>
        <xdr:cNvPr id="545" name="テキスト ボックス 544"/>
        <xdr:cNvSpPr txBox="1"/>
      </xdr:nvSpPr>
      <xdr:spPr>
        <a:xfrm>
          <a:off x="12546965" y="6373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8285" cy="258445"/>
    <xdr:sp macro="" textlink="">
      <xdr:nvSpPr>
        <xdr:cNvPr id="557" name="テキスト ボックス 556"/>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4995" cy="258445"/>
    <xdr:sp macro="" textlink="">
      <xdr:nvSpPr>
        <xdr:cNvPr id="559" name="テキスト ボックス 558"/>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4995" cy="258445"/>
    <xdr:sp macro="" textlink="">
      <xdr:nvSpPr>
        <xdr:cNvPr id="561" name="テキスト ボックス 560"/>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4995" cy="258445"/>
    <xdr:sp macro="" textlink="">
      <xdr:nvSpPr>
        <xdr:cNvPr id="563" name="テキスト ボックス 562"/>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5" name="テキスト ボックス 564"/>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70485</xdr:rowOff>
    </xdr:from>
    <xdr:to>
      <xdr:col>85</xdr:col>
      <xdr:colOff>126365</xdr:colOff>
      <xdr:row>58</xdr:row>
      <xdr:rowOff>52070</xdr:rowOff>
    </xdr:to>
    <xdr:cxnSp macro="">
      <xdr:nvCxnSpPr>
        <xdr:cNvPr id="567" name="直線コネクタ 566"/>
        <xdr:cNvCxnSpPr/>
      </xdr:nvCxnSpPr>
      <xdr:spPr>
        <a:xfrm flipV="1">
          <a:off x="16317595" y="8814435"/>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55245</xdr:rowOff>
    </xdr:from>
    <xdr:ext cx="534670" cy="258445"/>
    <xdr:sp macro="" textlink="">
      <xdr:nvSpPr>
        <xdr:cNvPr id="568" name="教育費最小値テキスト"/>
        <xdr:cNvSpPr txBox="1"/>
      </xdr:nvSpPr>
      <xdr:spPr>
        <a:xfrm>
          <a:off x="16370300" y="9999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38,534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52070</xdr:rowOff>
    </xdr:from>
    <xdr:to>
      <xdr:col>86</xdr:col>
      <xdr:colOff>25400</xdr:colOff>
      <xdr:row>58</xdr:row>
      <xdr:rowOff>52070</xdr:rowOff>
    </xdr:to>
    <xdr:cxnSp macro="">
      <xdr:nvCxnSpPr>
        <xdr:cNvPr id="569" name="直線コネクタ 568"/>
        <xdr:cNvCxnSpPr/>
      </xdr:nvCxnSpPr>
      <xdr:spPr>
        <a:xfrm>
          <a:off x="16230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17780</xdr:rowOff>
    </xdr:from>
    <xdr:ext cx="598805" cy="258445"/>
    <xdr:sp macro="" textlink="">
      <xdr:nvSpPr>
        <xdr:cNvPr id="570" name="教育費最大値テキスト"/>
        <xdr:cNvSpPr txBox="1"/>
      </xdr:nvSpPr>
      <xdr:spPr>
        <a:xfrm>
          <a:off x="16370300" y="8590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555,371</a:t>
          </a:r>
          <a:endParaRPr kumimoji="1" lang="ja-JP" altLang="en-US" sz="1000" b="1">
            <a:latin typeface="ＭＳ Ｐゴシック"/>
          </a:endParaRPr>
        </a:p>
      </xdr:txBody>
    </xdr:sp>
    <xdr:clientData/>
  </xdr:oneCellAnchor>
  <xdr:twoCellAnchor>
    <xdr:from>
      <xdr:col>85</xdr:col>
      <xdr:colOff>38100</xdr:colOff>
      <xdr:row>51</xdr:row>
      <xdr:rowOff>70485</xdr:rowOff>
    </xdr:from>
    <xdr:to>
      <xdr:col>86</xdr:col>
      <xdr:colOff>25400</xdr:colOff>
      <xdr:row>51</xdr:row>
      <xdr:rowOff>70485</xdr:rowOff>
    </xdr:to>
    <xdr:cxnSp macro="">
      <xdr:nvCxnSpPr>
        <xdr:cNvPr id="571" name="直線コネクタ 570"/>
        <xdr:cNvCxnSpPr/>
      </xdr:nvCxnSpPr>
      <xdr:spPr>
        <a:xfrm>
          <a:off x="16230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45085</xdr:rowOff>
    </xdr:from>
    <xdr:to>
      <xdr:col>85</xdr:col>
      <xdr:colOff>127000</xdr:colOff>
      <xdr:row>57</xdr:row>
      <xdr:rowOff>46990</xdr:rowOff>
    </xdr:to>
    <xdr:cxnSp macro="">
      <xdr:nvCxnSpPr>
        <xdr:cNvPr id="572" name="直線コネクタ 571"/>
        <xdr:cNvCxnSpPr/>
      </xdr:nvCxnSpPr>
      <xdr:spPr>
        <a:xfrm>
          <a:off x="15481300" y="98177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32385</xdr:rowOff>
    </xdr:from>
    <xdr:ext cx="534670" cy="258445"/>
    <xdr:sp macro="" textlink="">
      <xdr:nvSpPr>
        <xdr:cNvPr id="573" name="教育費平均値テキスト"/>
        <xdr:cNvSpPr txBox="1"/>
      </xdr:nvSpPr>
      <xdr:spPr>
        <a:xfrm>
          <a:off x="16370300" y="98050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53975</xdr:rowOff>
    </xdr:from>
    <xdr:to>
      <xdr:col>85</xdr:col>
      <xdr:colOff>177800</xdr:colOff>
      <xdr:row>57</xdr:row>
      <xdr:rowOff>155575</xdr:rowOff>
    </xdr:to>
    <xdr:sp macro="" textlink="">
      <xdr:nvSpPr>
        <xdr:cNvPr id="574" name="フローチャート: 判断 573"/>
        <xdr:cNvSpPr/>
      </xdr:nvSpPr>
      <xdr:spPr>
        <a:xfrm>
          <a:off x="162687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45085</xdr:rowOff>
    </xdr:from>
    <xdr:to>
      <xdr:col>81</xdr:col>
      <xdr:colOff>50800</xdr:colOff>
      <xdr:row>57</xdr:row>
      <xdr:rowOff>52070</xdr:rowOff>
    </xdr:to>
    <xdr:cxnSp macro="">
      <xdr:nvCxnSpPr>
        <xdr:cNvPr id="575" name="直線コネクタ 574"/>
        <xdr:cNvCxnSpPr/>
      </xdr:nvCxnSpPr>
      <xdr:spPr>
        <a:xfrm flipV="1">
          <a:off x="14592300" y="98177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69850</xdr:rowOff>
    </xdr:from>
    <xdr:to>
      <xdr:col>81</xdr:col>
      <xdr:colOff>101600</xdr:colOff>
      <xdr:row>57</xdr:row>
      <xdr:rowOff>171450</xdr:rowOff>
    </xdr:to>
    <xdr:sp macro="" textlink="">
      <xdr:nvSpPr>
        <xdr:cNvPr id="576" name="フローチャート: 判断 575"/>
        <xdr:cNvSpPr/>
      </xdr:nvSpPr>
      <xdr:spPr>
        <a:xfrm>
          <a:off x="15430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162560</xdr:rowOff>
    </xdr:from>
    <xdr:ext cx="534035" cy="259080"/>
    <xdr:sp macro="" textlink="">
      <xdr:nvSpPr>
        <xdr:cNvPr id="577" name="テキスト ボックス 576"/>
        <xdr:cNvSpPr txBox="1"/>
      </xdr:nvSpPr>
      <xdr:spPr>
        <a:xfrm>
          <a:off x="15213965" y="9935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52070</xdr:rowOff>
    </xdr:from>
    <xdr:to>
      <xdr:col>76</xdr:col>
      <xdr:colOff>114300</xdr:colOff>
      <xdr:row>57</xdr:row>
      <xdr:rowOff>83185</xdr:rowOff>
    </xdr:to>
    <xdr:cxnSp macro="">
      <xdr:nvCxnSpPr>
        <xdr:cNvPr id="578" name="直線コネクタ 577"/>
        <xdr:cNvCxnSpPr/>
      </xdr:nvCxnSpPr>
      <xdr:spPr>
        <a:xfrm flipV="1">
          <a:off x="13703300" y="98247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79" name="フローチャート: 判断 578"/>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57</xdr:row>
      <xdr:rowOff>121920</xdr:rowOff>
    </xdr:from>
    <xdr:ext cx="598170" cy="258445"/>
    <xdr:sp macro="" textlink="">
      <xdr:nvSpPr>
        <xdr:cNvPr id="580" name="テキスト ボックス 579"/>
        <xdr:cNvSpPr txBox="1"/>
      </xdr:nvSpPr>
      <xdr:spPr>
        <a:xfrm>
          <a:off x="14292580" y="9894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83185</xdr:rowOff>
    </xdr:from>
    <xdr:to>
      <xdr:col>71</xdr:col>
      <xdr:colOff>177800</xdr:colOff>
      <xdr:row>57</xdr:row>
      <xdr:rowOff>90805</xdr:rowOff>
    </xdr:to>
    <xdr:cxnSp macro="">
      <xdr:nvCxnSpPr>
        <xdr:cNvPr id="581" name="直線コネクタ 580"/>
        <xdr:cNvCxnSpPr/>
      </xdr:nvCxnSpPr>
      <xdr:spPr>
        <a:xfrm flipV="1">
          <a:off x="12814300" y="98558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33020</xdr:rowOff>
    </xdr:from>
    <xdr:to>
      <xdr:col>72</xdr:col>
      <xdr:colOff>38100</xdr:colOff>
      <xdr:row>57</xdr:row>
      <xdr:rowOff>134620</xdr:rowOff>
    </xdr:to>
    <xdr:sp macro="" textlink="">
      <xdr:nvSpPr>
        <xdr:cNvPr id="582" name="フローチャート: 判断 581"/>
        <xdr:cNvSpPr/>
      </xdr:nvSpPr>
      <xdr:spPr>
        <a:xfrm>
          <a:off x="13652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125730</xdr:rowOff>
    </xdr:from>
    <xdr:ext cx="534035" cy="259080"/>
    <xdr:sp macro="" textlink="">
      <xdr:nvSpPr>
        <xdr:cNvPr id="583" name="テキスト ボックス 582"/>
        <xdr:cNvSpPr txBox="1"/>
      </xdr:nvSpPr>
      <xdr:spPr>
        <a:xfrm>
          <a:off x="13435965" y="9898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45085</xdr:rowOff>
    </xdr:from>
    <xdr:to>
      <xdr:col>67</xdr:col>
      <xdr:colOff>101600</xdr:colOff>
      <xdr:row>57</xdr:row>
      <xdr:rowOff>146685</xdr:rowOff>
    </xdr:to>
    <xdr:sp macro="" textlink="">
      <xdr:nvSpPr>
        <xdr:cNvPr id="584" name="フローチャート: 判断 583"/>
        <xdr:cNvSpPr/>
      </xdr:nvSpPr>
      <xdr:spPr>
        <a:xfrm>
          <a:off x="12763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137795</xdr:rowOff>
    </xdr:from>
    <xdr:ext cx="534035" cy="259080"/>
    <xdr:sp macro="" textlink="">
      <xdr:nvSpPr>
        <xdr:cNvPr id="585" name="テキスト ボックス 584"/>
        <xdr:cNvSpPr txBox="1"/>
      </xdr:nvSpPr>
      <xdr:spPr>
        <a:xfrm>
          <a:off x="12546965" y="9910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167640</xdr:rowOff>
    </xdr:from>
    <xdr:to>
      <xdr:col>85</xdr:col>
      <xdr:colOff>177800</xdr:colOff>
      <xdr:row>57</xdr:row>
      <xdr:rowOff>97790</xdr:rowOff>
    </xdr:to>
    <xdr:sp macro="" textlink="">
      <xdr:nvSpPr>
        <xdr:cNvPr id="591" name="楕円 590"/>
        <xdr:cNvSpPr/>
      </xdr:nvSpPr>
      <xdr:spPr>
        <a:xfrm>
          <a:off x="162687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19050</xdr:rowOff>
    </xdr:from>
    <xdr:ext cx="598805" cy="258445"/>
    <xdr:sp macro="" textlink="">
      <xdr:nvSpPr>
        <xdr:cNvPr id="592" name="教育費該当値テキスト"/>
        <xdr:cNvSpPr txBox="1"/>
      </xdr:nvSpPr>
      <xdr:spPr>
        <a:xfrm>
          <a:off x="16370300" y="9620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115,569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166370</xdr:rowOff>
    </xdr:from>
    <xdr:to>
      <xdr:col>81</xdr:col>
      <xdr:colOff>101600</xdr:colOff>
      <xdr:row>57</xdr:row>
      <xdr:rowOff>95885</xdr:rowOff>
    </xdr:to>
    <xdr:sp macro="" textlink="">
      <xdr:nvSpPr>
        <xdr:cNvPr id="593" name="楕円 592"/>
        <xdr:cNvSpPr/>
      </xdr:nvSpPr>
      <xdr:spPr>
        <a:xfrm>
          <a:off x="15430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112395</xdr:rowOff>
    </xdr:from>
    <xdr:ext cx="598170" cy="258445"/>
    <xdr:sp macro="" textlink="">
      <xdr:nvSpPr>
        <xdr:cNvPr id="594" name="テキスト ボックス 593"/>
        <xdr:cNvSpPr txBox="1"/>
      </xdr:nvSpPr>
      <xdr:spPr>
        <a:xfrm>
          <a:off x="15181580" y="95421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1270</xdr:rowOff>
    </xdr:from>
    <xdr:to>
      <xdr:col>76</xdr:col>
      <xdr:colOff>165100</xdr:colOff>
      <xdr:row>57</xdr:row>
      <xdr:rowOff>102870</xdr:rowOff>
    </xdr:to>
    <xdr:sp macro="" textlink="">
      <xdr:nvSpPr>
        <xdr:cNvPr id="595" name="楕円 594"/>
        <xdr:cNvSpPr/>
      </xdr:nvSpPr>
      <xdr:spPr>
        <a:xfrm>
          <a:off x="14541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119380</xdr:rowOff>
    </xdr:from>
    <xdr:ext cx="598170" cy="259080"/>
    <xdr:sp macro="" textlink="">
      <xdr:nvSpPr>
        <xdr:cNvPr id="596" name="テキスト ボックス 595"/>
        <xdr:cNvSpPr txBox="1"/>
      </xdr:nvSpPr>
      <xdr:spPr>
        <a:xfrm>
          <a:off x="14292580" y="9549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32385</xdr:rowOff>
    </xdr:from>
    <xdr:to>
      <xdr:col>72</xdr:col>
      <xdr:colOff>38100</xdr:colOff>
      <xdr:row>57</xdr:row>
      <xdr:rowOff>133985</xdr:rowOff>
    </xdr:to>
    <xdr:sp macro="" textlink="">
      <xdr:nvSpPr>
        <xdr:cNvPr id="597" name="楕円 596"/>
        <xdr:cNvSpPr/>
      </xdr:nvSpPr>
      <xdr:spPr>
        <a:xfrm>
          <a:off x="13652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150495</xdr:rowOff>
    </xdr:from>
    <xdr:ext cx="534035" cy="259080"/>
    <xdr:sp macro="" textlink="">
      <xdr:nvSpPr>
        <xdr:cNvPr id="598" name="テキスト ボックス 597"/>
        <xdr:cNvSpPr txBox="1"/>
      </xdr:nvSpPr>
      <xdr:spPr>
        <a:xfrm>
          <a:off x="13435965" y="9580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40640</xdr:rowOff>
    </xdr:from>
    <xdr:to>
      <xdr:col>67</xdr:col>
      <xdr:colOff>101600</xdr:colOff>
      <xdr:row>57</xdr:row>
      <xdr:rowOff>141605</xdr:rowOff>
    </xdr:to>
    <xdr:sp macro="" textlink="">
      <xdr:nvSpPr>
        <xdr:cNvPr id="599" name="楕円 598"/>
        <xdr:cNvSpPr/>
      </xdr:nvSpPr>
      <xdr:spPr>
        <a:xfrm>
          <a:off x="127635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158115</xdr:rowOff>
    </xdr:from>
    <xdr:ext cx="534035" cy="258445"/>
    <xdr:sp macro="" textlink="">
      <xdr:nvSpPr>
        <xdr:cNvPr id="600" name="テキスト ボックス 599"/>
        <xdr:cNvSpPr txBox="1"/>
      </xdr:nvSpPr>
      <xdr:spPr>
        <a:xfrm>
          <a:off x="12546965" y="9587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9" name="テキスト ボックス 60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12" name="テキスト ボックス 611"/>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14" name="テキスト ボックス 613"/>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4995" cy="258445"/>
    <xdr:sp macro="" textlink="">
      <xdr:nvSpPr>
        <xdr:cNvPr id="616" name="テキスト ボックス 615"/>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4995" cy="258445"/>
    <xdr:sp macro="" textlink="">
      <xdr:nvSpPr>
        <xdr:cNvPr id="618" name="テキスト ボックス 617"/>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0" name="テキスト ボックス 61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111125</xdr:rowOff>
    </xdr:from>
    <xdr:to>
      <xdr:col>85</xdr:col>
      <xdr:colOff>126365</xdr:colOff>
      <xdr:row>78</xdr:row>
      <xdr:rowOff>139700</xdr:rowOff>
    </xdr:to>
    <xdr:cxnSp macro="">
      <xdr:nvCxnSpPr>
        <xdr:cNvPr id="622" name="直線コネクタ 621"/>
        <xdr:cNvCxnSpPr/>
      </xdr:nvCxnSpPr>
      <xdr:spPr>
        <a:xfrm flipV="1">
          <a:off x="16317595" y="1211262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8445"/>
    <xdr:sp macro="" textlink="">
      <xdr:nvSpPr>
        <xdr:cNvPr id="623"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57785</xdr:rowOff>
    </xdr:from>
    <xdr:ext cx="598805" cy="259080"/>
    <xdr:sp macro="" textlink="">
      <xdr:nvSpPr>
        <xdr:cNvPr id="625" name="災害復旧費最大値テキスト"/>
        <xdr:cNvSpPr txBox="1"/>
      </xdr:nvSpPr>
      <xdr:spPr>
        <a:xfrm>
          <a:off x="16370300" y="11887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153,148</a:t>
          </a:r>
          <a:endParaRPr kumimoji="1" lang="ja-JP" altLang="en-US" sz="1000" b="1">
            <a:latin typeface="ＭＳ Ｐゴシック"/>
          </a:endParaRPr>
        </a:p>
      </xdr:txBody>
    </xdr:sp>
    <xdr:clientData/>
  </xdr:oneCellAnchor>
  <xdr:twoCellAnchor>
    <xdr:from>
      <xdr:col>85</xdr:col>
      <xdr:colOff>38100</xdr:colOff>
      <xdr:row>70</xdr:row>
      <xdr:rowOff>111125</xdr:rowOff>
    </xdr:from>
    <xdr:to>
      <xdr:col>86</xdr:col>
      <xdr:colOff>25400</xdr:colOff>
      <xdr:row>70</xdr:row>
      <xdr:rowOff>111125</xdr:rowOff>
    </xdr:to>
    <xdr:cxnSp macro="">
      <xdr:nvCxnSpPr>
        <xdr:cNvPr id="626" name="直線コネクタ 625"/>
        <xdr:cNvCxnSpPr/>
      </xdr:nvCxnSpPr>
      <xdr:spPr>
        <a:xfrm>
          <a:off x="16230600" y="1211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8890</xdr:rowOff>
    </xdr:from>
    <xdr:to>
      <xdr:col>85</xdr:col>
      <xdr:colOff>127000</xdr:colOff>
      <xdr:row>78</xdr:row>
      <xdr:rowOff>64135</xdr:rowOff>
    </xdr:to>
    <xdr:cxnSp macro="">
      <xdr:nvCxnSpPr>
        <xdr:cNvPr id="627" name="直線コネクタ 626"/>
        <xdr:cNvCxnSpPr/>
      </xdr:nvCxnSpPr>
      <xdr:spPr>
        <a:xfrm>
          <a:off x="15481300" y="1338199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154940</xdr:rowOff>
    </xdr:from>
    <xdr:ext cx="534670" cy="258445"/>
    <xdr:sp macro="" textlink="">
      <xdr:nvSpPr>
        <xdr:cNvPr id="628" name="災害復旧費平均値テキスト"/>
        <xdr:cNvSpPr txBox="1"/>
      </xdr:nvSpPr>
      <xdr:spPr>
        <a:xfrm>
          <a:off x="16370300" y="131851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132080</xdr:rowOff>
    </xdr:from>
    <xdr:to>
      <xdr:col>85</xdr:col>
      <xdr:colOff>177800</xdr:colOff>
      <xdr:row>78</xdr:row>
      <xdr:rowOff>62230</xdr:rowOff>
    </xdr:to>
    <xdr:sp macro="" textlink="">
      <xdr:nvSpPr>
        <xdr:cNvPr id="629" name="フローチャート: 判断 628"/>
        <xdr:cNvSpPr/>
      </xdr:nvSpPr>
      <xdr:spPr>
        <a:xfrm>
          <a:off x="162687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139700</xdr:rowOff>
    </xdr:from>
    <xdr:to>
      <xdr:col>81</xdr:col>
      <xdr:colOff>50800</xdr:colOff>
      <xdr:row>78</xdr:row>
      <xdr:rowOff>8890</xdr:rowOff>
    </xdr:to>
    <xdr:cxnSp macro="">
      <xdr:nvCxnSpPr>
        <xdr:cNvPr id="630" name="直線コネクタ 629"/>
        <xdr:cNvCxnSpPr/>
      </xdr:nvCxnSpPr>
      <xdr:spPr>
        <a:xfrm>
          <a:off x="14592300" y="133413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160020</xdr:rowOff>
    </xdr:from>
    <xdr:to>
      <xdr:col>81</xdr:col>
      <xdr:colOff>101600</xdr:colOff>
      <xdr:row>78</xdr:row>
      <xdr:rowOff>90170</xdr:rowOff>
    </xdr:to>
    <xdr:sp macro="" textlink="">
      <xdr:nvSpPr>
        <xdr:cNvPr id="631" name="フローチャート: 判断 630"/>
        <xdr:cNvSpPr/>
      </xdr:nvSpPr>
      <xdr:spPr>
        <a:xfrm>
          <a:off x="15430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81280</xdr:rowOff>
    </xdr:from>
    <xdr:ext cx="534035" cy="259080"/>
    <xdr:sp macro="" textlink="">
      <xdr:nvSpPr>
        <xdr:cNvPr id="632" name="テキスト ボックス 631"/>
        <xdr:cNvSpPr txBox="1"/>
      </xdr:nvSpPr>
      <xdr:spPr>
        <a:xfrm>
          <a:off x="15213965" y="1345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29845</xdr:rowOff>
    </xdr:from>
    <xdr:to>
      <xdr:col>76</xdr:col>
      <xdr:colOff>114300</xdr:colOff>
      <xdr:row>77</xdr:row>
      <xdr:rowOff>139700</xdr:rowOff>
    </xdr:to>
    <xdr:cxnSp macro="">
      <xdr:nvCxnSpPr>
        <xdr:cNvPr id="633" name="直線コネクタ 632"/>
        <xdr:cNvCxnSpPr/>
      </xdr:nvCxnSpPr>
      <xdr:spPr>
        <a:xfrm>
          <a:off x="13703300" y="1323149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92075</xdr:rowOff>
    </xdr:from>
    <xdr:to>
      <xdr:col>76</xdr:col>
      <xdr:colOff>165100</xdr:colOff>
      <xdr:row>78</xdr:row>
      <xdr:rowOff>22225</xdr:rowOff>
    </xdr:to>
    <xdr:sp macro="" textlink="">
      <xdr:nvSpPr>
        <xdr:cNvPr id="634" name="フローチャート: 判断 633"/>
        <xdr:cNvSpPr/>
      </xdr:nvSpPr>
      <xdr:spPr>
        <a:xfrm>
          <a:off x="14541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13335</xdr:rowOff>
    </xdr:from>
    <xdr:ext cx="534035" cy="259080"/>
    <xdr:sp macro="" textlink="">
      <xdr:nvSpPr>
        <xdr:cNvPr id="635" name="テキスト ボックス 634"/>
        <xdr:cNvSpPr txBox="1"/>
      </xdr:nvSpPr>
      <xdr:spPr>
        <a:xfrm>
          <a:off x="14324965" y="13386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29845</xdr:rowOff>
    </xdr:from>
    <xdr:to>
      <xdr:col>71</xdr:col>
      <xdr:colOff>177800</xdr:colOff>
      <xdr:row>77</xdr:row>
      <xdr:rowOff>123190</xdr:rowOff>
    </xdr:to>
    <xdr:cxnSp macro="">
      <xdr:nvCxnSpPr>
        <xdr:cNvPr id="636" name="直線コネクタ 635"/>
        <xdr:cNvCxnSpPr/>
      </xdr:nvCxnSpPr>
      <xdr:spPr>
        <a:xfrm flipV="1">
          <a:off x="12814300" y="1323149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109855</xdr:rowOff>
    </xdr:from>
    <xdr:to>
      <xdr:col>72</xdr:col>
      <xdr:colOff>38100</xdr:colOff>
      <xdr:row>78</xdr:row>
      <xdr:rowOff>40640</xdr:rowOff>
    </xdr:to>
    <xdr:sp macro="" textlink="">
      <xdr:nvSpPr>
        <xdr:cNvPr id="637" name="フローチャート: 判断 636"/>
        <xdr:cNvSpPr/>
      </xdr:nvSpPr>
      <xdr:spPr>
        <a:xfrm>
          <a:off x="13652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31115</xdr:rowOff>
    </xdr:from>
    <xdr:ext cx="534035" cy="258445"/>
    <xdr:sp macro="" textlink="">
      <xdr:nvSpPr>
        <xdr:cNvPr id="638" name="テキスト ボックス 637"/>
        <xdr:cNvSpPr txBox="1"/>
      </xdr:nvSpPr>
      <xdr:spPr>
        <a:xfrm>
          <a:off x="13435965" y="13404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114935</xdr:rowOff>
    </xdr:from>
    <xdr:to>
      <xdr:col>67</xdr:col>
      <xdr:colOff>101600</xdr:colOff>
      <xdr:row>78</xdr:row>
      <xdr:rowOff>45085</xdr:rowOff>
    </xdr:to>
    <xdr:sp macro="" textlink="">
      <xdr:nvSpPr>
        <xdr:cNvPr id="639" name="フローチャート: 判断 638"/>
        <xdr:cNvSpPr/>
      </xdr:nvSpPr>
      <xdr:spPr>
        <a:xfrm>
          <a:off x="12763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36195</xdr:rowOff>
    </xdr:from>
    <xdr:ext cx="534035" cy="259080"/>
    <xdr:sp macro="" textlink="">
      <xdr:nvSpPr>
        <xdr:cNvPr id="640" name="テキスト ボックス 639"/>
        <xdr:cNvSpPr txBox="1"/>
      </xdr:nvSpPr>
      <xdr:spPr>
        <a:xfrm>
          <a:off x="12546965" y="13409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13335</xdr:rowOff>
    </xdr:from>
    <xdr:to>
      <xdr:col>85</xdr:col>
      <xdr:colOff>177800</xdr:colOff>
      <xdr:row>78</xdr:row>
      <xdr:rowOff>114935</xdr:rowOff>
    </xdr:to>
    <xdr:sp macro="" textlink="">
      <xdr:nvSpPr>
        <xdr:cNvPr id="646" name="楕円 645"/>
        <xdr:cNvSpPr/>
      </xdr:nvSpPr>
      <xdr:spPr>
        <a:xfrm>
          <a:off x="162687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110490</xdr:rowOff>
    </xdr:from>
    <xdr:ext cx="469900" cy="258445"/>
    <xdr:sp macro="" textlink="">
      <xdr:nvSpPr>
        <xdr:cNvPr id="647" name="災害復旧費該当値テキスト"/>
        <xdr:cNvSpPr txBox="1"/>
      </xdr:nvSpPr>
      <xdr:spPr>
        <a:xfrm>
          <a:off x="16370300" y="13312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129540</xdr:rowOff>
    </xdr:from>
    <xdr:to>
      <xdr:col>81</xdr:col>
      <xdr:colOff>101600</xdr:colOff>
      <xdr:row>78</xdr:row>
      <xdr:rowOff>59690</xdr:rowOff>
    </xdr:to>
    <xdr:sp macro="" textlink="">
      <xdr:nvSpPr>
        <xdr:cNvPr id="648" name="楕円 647"/>
        <xdr:cNvSpPr/>
      </xdr:nvSpPr>
      <xdr:spPr>
        <a:xfrm>
          <a:off x="15430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76835</xdr:rowOff>
    </xdr:from>
    <xdr:ext cx="534035" cy="258445"/>
    <xdr:sp macro="" textlink="">
      <xdr:nvSpPr>
        <xdr:cNvPr id="649" name="テキスト ボックス 648"/>
        <xdr:cNvSpPr txBox="1"/>
      </xdr:nvSpPr>
      <xdr:spPr>
        <a:xfrm>
          <a:off x="15213965" y="13107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88900</xdr:rowOff>
    </xdr:from>
    <xdr:to>
      <xdr:col>76</xdr:col>
      <xdr:colOff>165100</xdr:colOff>
      <xdr:row>78</xdr:row>
      <xdr:rowOff>19050</xdr:rowOff>
    </xdr:to>
    <xdr:sp macro="" textlink="">
      <xdr:nvSpPr>
        <xdr:cNvPr id="650" name="楕円 649"/>
        <xdr:cNvSpPr/>
      </xdr:nvSpPr>
      <xdr:spPr>
        <a:xfrm>
          <a:off x="14541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35560</xdr:rowOff>
    </xdr:from>
    <xdr:ext cx="534035" cy="259080"/>
    <xdr:sp macro="" textlink="">
      <xdr:nvSpPr>
        <xdr:cNvPr id="651" name="テキスト ボックス 650"/>
        <xdr:cNvSpPr txBox="1"/>
      </xdr:nvSpPr>
      <xdr:spPr>
        <a:xfrm>
          <a:off x="14324965" y="1306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150495</xdr:rowOff>
    </xdr:from>
    <xdr:to>
      <xdr:col>72</xdr:col>
      <xdr:colOff>38100</xdr:colOff>
      <xdr:row>77</xdr:row>
      <xdr:rowOff>80645</xdr:rowOff>
    </xdr:to>
    <xdr:sp macro="" textlink="">
      <xdr:nvSpPr>
        <xdr:cNvPr id="652" name="楕円 651"/>
        <xdr:cNvSpPr/>
      </xdr:nvSpPr>
      <xdr:spPr>
        <a:xfrm>
          <a:off x="136525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97790</xdr:rowOff>
    </xdr:from>
    <xdr:ext cx="534035" cy="258445"/>
    <xdr:sp macro="" textlink="">
      <xdr:nvSpPr>
        <xdr:cNvPr id="653" name="テキスト ボックス 652"/>
        <xdr:cNvSpPr txBox="1"/>
      </xdr:nvSpPr>
      <xdr:spPr>
        <a:xfrm>
          <a:off x="13435965" y="12956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72390</xdr:rowOff>
    </xdr:from>
    <xdr:to>
      <xdr:col>67</xdr:col>
      <xdr:colOff>101600</xdr:colOff>
      <xdr:row>78</xdr:row>
      <xdr:rowOff>2540</xdr:rowOff>
    </xdr:to>
    <xdr:sp macro="" textlink="">
      <xdr:nvSpPr>
        <xdr:cNvPr id="654" name="楕円 653"/>
        <xdr:cNvSpPr/>
      </xdr:nvSpPr>
      <xdr:spPr>
        <a:xfrm>
          <a:off x="12763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19050</xdr:rowOff>
    </xdr:from>
    <xdr:ext cx="534035" cy="258445"/>
    <xdr:sp macro="" textlink="">
      <xdr:nvSpPr>
        <xdr:cNvPr id="655" name="テキスト ボックス 654"/>
        <xdr:cNvSpPr txBox="1"/>
      </xdr:nvSpPr>
      <xdr:spPr>
        <a:xfrm>
          <a:off x="12546965" y="13049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67" name="テキスト ボックス 666"/>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4995" cy="258445"/>
    <xdr:sp macro="" textlink="">
      <xdr:nvSpPr>
        <xdr:cNvPr id="669" name="テキスト ボックス 668"/>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4995" cy="258445"/>
    <xdr:sp macro="" textlink="">
      <xdr:nvSpPr>
        <xdr:cNvPr id="671" name="テキスト ボックス 670"/>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4995" cy="258445"/>
    <xdr:sp macro="" textlink="">
      <xdr:nvSpPr>
        <xdr:cNvPr id="673" name="テキスト ボックス 672"/>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5" name="テキスト ボックス 67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71120</xdr:rowOff>
    </xdr:from>
    <xdr:to>
      <xdr:col>85</xdr:col>
      <xdr:colOff>126365</xdr:colOff>
      <xdr:row>98</xdr:row>
      <xdr:rowOff>135890</xdr:rowOff>
    </xdr:to>
    <xdr:cxnSp macro="">
      <xdr:nvCxnSpPr>
        <xdr:cNvPr id="677" name="直線コネクタ 676"/>
        <xdr:cNvCxnSpPr/>
      </xdr:nvCxnSpPr>
      <xdr:spPr>
        <a:xfrm flipV="1">
          <a:off x="16317595" y="1567307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139700</xdr:rowOff>
    </xdr:from>
    <xdr:ext cx="378460" cy="259080"/>
    <xdr:sp macro="" textlink="">
      <xdr:nvSpPr>
        <xdr:cNvPr id="678" name="公債費最小値テキスト"/>
        <xdr:cNvSpPr txBox="1"/>
      </xdr:nvSpPr>
      <xdr:spPr>
        <a:xfrm>
          <a:off x="16370300" y="16941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135890</xdr:rowOff>
    </xdr:from>
    <xdr:to>
      <xdr:col>86</xdr:col>
      <xdr:colOff>25400</xdr:colOff>
      <xdr:row>98</xdr:row>
      <xdr:rowOff>135890</xdr:rowOff>
    </xdr:to>
    <xdr:cxnSp macro="">
      <xdr:nvCxnSpPr>
        <xdr:cNvPr id="679" name="直線コネクタ 678"/>
        <xdr:cNvCxnSpPr/>
      </xdr:nvCxnSpPr>
      <xdr:spPr>
        <a:xfrm>
          <a:off x="16230600" y="1693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17780</xdr:rowOff>
    </xdr:from>
    <xdr:ext cx="598805" cy="258445"/>
    <xdr:sp macro="" textlink="">
      <xdr:nvSpPr>
        <xdr:cNvPr id="680" name="公債費最大値テキスト"/>
        <xdr:cNvSpPr txBox="1"/>
      </xdr:nvSpPr>
      <xdr:spPr>
        <a:xfrm>
          <a:off x="16370300" y="15448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277,447</a:t>
          </a:r>
          <a:endParaRPr kumimoji="1" lang="ja-JP" altLang="en-US" sz="1000" b="1">
            <a:latin typeface="ＭＳ Ｐゴシック"/>
          </a:endParaRPr>
        </a:p>
      </xdr:txBody>
    </xdr:sp>
    <xdr:clientData/>
  </xdr:oneCellAnchor>
  <xdr:twoCellAnchor>
    <xdr:from>
      <xdr:col>85</xdr:col>
      <xdr:colOff>38100</xdr:colOff>
      <xdr:row>91</xdr:row>
      <xdr:rowOff>71120</xdr:rowOff>
    </xdr:from>
    <xdr:to>
      <xdr:col>86</xdr:col>
      <xdr:colOff>25400</xdr:colOff>
      <xdr:row>91</xdr:row>
      <xdr:rowOff>71120</xdr:rowOff>
    </xdr:to>
    <xdr:cxnSp macro="">
      <xdr:nvCxnSpPr>
        <xdr:cNvPr id="681" name="直線コネクタ 680"/>
        <xdr:cNvCxnSpPr/>
      </xdr:nvCxnSpPr>
      <xdr:spPr>
        <a:xfrm>
          <a:off x="16230600" y="1567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160655</xdr:rowOff>
    </xdr:from>
    <xdr:to>
      <xdr:col>85</xdr:col>
      <xdr:colOff>127000</xdr:colOff>
      <xdr:row>91</xdr:row>
      <xdr:rowOff>71120</xdr:rowOff>
    </xdr:to>
    <xdr:cxnSp macro="">
      <xdr:nvCxnSpPr>
        <xdr:cNvPr id="682" name="直線コネクタ 681"/>
        <xdr:cNvCxnSpPr/>
      </xdr:nvCxnSpPr>
      <xdr:spPr>
        <a:xfrm>
          <a:off x="15481300" y="1559115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17780</xdr:rowOff>
    </xdr:from>
    <xdr:ext cx="534670" cy="258445"/>
    <xdr:sp macro="" textlink="">
      <xdr:nvSpPr>
        <xdr:cNvPr id="683" name="公債費平均値テキスト"/>
        <xdr:cNvSpPr txBox="1"/>
      </xdr:nvSpPr>
      <xdr:spPr>
        <a:xfrm>
          <a:off x="16370300" y="164769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39370</xdr:rowOff>
    </xdr:from>
    <xdr:to>
      <xdr:col>85</xdr:col>
      <xdr:colOff>177800</xdr:colOff>
      <xdr:row>96</xdr:row>
      <xdr:rowOff>140970</xdr:rowOff>
    </xdr:to>
    <xdr:sp macro="" textlink="">
      <xdr:nvSpPr>
        <xdr:cNvPr id="684" name="フローチャート: 判断 683"/>
        <xdr:cNvSpPr/>
      </xdr:nvSpPr>
      <xdr:spPr>
        <a:xfrm>
          <a:off x="162687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160655</xdr:rowOff>
    </xdr:from>
    <xdr:to>
      <xdr:col>81</xdr:col>
      <xdr:colOff>50800</xdr:colOff>
      <xdr:row>92</xdr:row>
      <xdr:rowOff>143510</xdr:rowOff>
    </xdr:to>
    <xdr:cxnSp macro="">
      <xdr:nvCxnSpPr>
        <xdr:cNvPr id="685" name="直線コネクタ 684"/>
        <xdr:cNvCxnSpPr/>
      </xdr:nvCxnSpPr>
      <xdr:spPr>
        <a:xfrm flipV="1">
          <a:off x="14592300" y="1559115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57785</xdr:rowOff>
    </xdr:from>
    <xdr:to>
      <xdr:col>81</xdr:col>
      <xdr:colOff>101600</xdr:colOff>
      <xdr:row>96</xdr:row>
      <xdr:rowOff>159385</xdr:rowOff>
    </xdr:to>
    <xdr:sp macro="" textlink="">
      <xdr:nvSpPr>
        <xdr:cNvPr id="686" name="フローチャート: 判断 685"/>
        <xdr:cNvSpPr/>
      </xdr:nvSpPr>
      <xdr:spPr>
        <a:xfrm>
          <a:off x="15430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150495</xdr:rowOff>
    </xdr:from>
    <xdr:ext cx="534035" cy="259080"/>
    <xdr:sp macro="" textlink="">
      <xdr:nvSpPr>
        <xdr:cNvPr id="687" name="テキスト ボックス 686"/>
        <xdr:cNvSpPr txBox="1"/>
      </xdr:nvSpPr>
      <xdr:spPr>
        <a:xfrm>
          <a:off x="15213965" y="1660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81,820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9525</xdr:rowOff>
    </xdr:from>
    <xdr:to>
      <xdr:col>76</xdr:col>
      <xdr:colOff>114300</xdr:colOff>
      <xdr:row>92</xdr:row>
      <xdr:rowOff>143510</xdr:rowOff>
    </xdr:to>
    <xdr:cxnSp macro="">
      <xdr:nvCxnSpPr>
        <xdr:cNvPr id="688" name="直線コネクタ 687"/>
        <xdr:cNvCxnSpPr/>
      </xdr:nvCxnSpPr>
      <xdr:spPr>
        <a:xfrm>
          <a:off x="13703300" y="1578292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95250</xdr:rowOff>
    </xdr:from>
    <xdr:to>
      <xdr:col>76</xdr:col>
      <xdr:colOff>165100</xdr:colOff>
      <xdr:row>96</xdr:row>
      <xdr:rowOff>25400</xdr:rowOff>
    </xdr:to>
    <xdr:sp macro="" textlink="">
      <xdr:nvSpPr>
        <xdr:cNvPr id="689" name="フローチャート: 判断 688"/>
        <xdr:cNvSpPr/>
      </xdr:nvSpPr>
      <xdr:spPr>
        <a:xfrm>
          <a:off x="14541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16510</xdr:rowOff>
    </xdr:from>
    <xdr:ext cx="598170" cy="259080"/>
    <xdr:sp macro="" textlink="">
      <xdr:nvSpPr>
        <xdr:cNvPr id="690" name="テキスト ボックス 689"/>
        <xdr:cNvSpPr txBox="1"/>
      </xdr:nvSpPr>
      <xdr:spPr>
        <a:xfrm>
          <a:off x="14292580" y="16475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9525</xdr:rowOff>
    </xdr:from>
    <xdr:to>
      <xdr:col>71</xdr:col>
      <xdr:colOff>177800</xdr:colOff>
      <xdr:row>93</xdr:row>
      <xdr:rowOff>111125</xdr:rowOff>
    </xdr:to>
    <xdr:cxnSp macro="">
      <xdr:nvCxnSpPr>
        <xdr:cNvPr id="691" name="直線コネクタ 690"/>
        <xdr:cNvCxnSpPr/>
      </xdr:nvCxnSpPr>
      <xdr:spPr>
        <a:xfrm flipV="1">
          <a:off x="12814300" y="15782925"/>
          <a:ext cx="8890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93345</xdr:rowOff>
    </xdr:from>
    <xdr:to>
      <xdr:col>72</xdr:col>
      <xdr:colOff>38100</xdr:colOff>
      <xdr:row>96</xdr:row>
      <xdr:rowOff>23495</xdr:rowOff>
    </xdr:to>
    <xdr:sp macro="" textlink="">
      <xdr:nvSpPr>
        <xdr:cNvPr id="692" name="フローチャート: 判断 691"/>
        <xdr:cNvSpPr/>
      </xdr:nvSpPr>
      <xdr:spPr>
        <a:xfrm>
          <a:off x="136525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14605</xdr:rowOff>
    </xdr:from>
    <xdr:ext cx="598170" cy="259080"/>
    <xdr:sp macro="" textlink="">
      <xdr:nvSpPr>
        <xdr:cNvPr id="693" name="テキスト ボックス 692"/>
        <xdr:cNvSpPr txBox="1"/>
      </xdr:nvSpPr>
      <xdr:spPr>
        <a:xfrm>
          <a:off x="13403580" y="16473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86360</xdr:rowOff>
    </xdr:from>
    <xdr:to>
      <xdr:col>67</xdr:col>
      <xdr:colOff>101600</xdr:colOff>
      <xdr:row>96</xdr:row>
      <xdr:rowOff>16510</xdr:rowOff>
    </xdr:to>
    <xdr:sp macro="" textlink="">
      <xdr:nvSpPr>
        <xdr:cNvPr id="694" name="フローチャート: 判断 693"/>
        <xdr:cNvSpPr/>
      </xdr:nvSpPr>
      <xdr:spPr>
        <a:xfrm>
          <a:off x="1276350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7620</xdr:rowOff>
    </xdr:from>
    <xdr:ext cx="598170" cy="258445"/>
    <xdr:sp macro="" textlink="">
      <xdr:nvSpPr>
        <xdr:cNvPr id="695" name="テキスト ボックス 694"/>
        <xdr:cNvSpPr txBox="1"/>
      </xdr:nvSpPr>
      <xdr:spPr>
        <a:xfrm>
          <a:off x="12514580" y="16466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91</xdr:row>
      <xdr:rowOff>20320</xdr:rowOff>
    </xdr:from>
    <xdr:to>
      <xdr:col>85</xdr:col>
      <xdr:colOff>177800</xdr:colOff>
      <xdr:row>91</xdr:row>
      <xdr:rowOff>121920</xdr:rowOff>
    </xdr:to>
    <xdr:sp macro="" textlink="">
      <xdr:nvSpPr>
        <xdr:cNvPr id="701" name="楕円 700"/>
        <xdr:cNvSpPr/>
      </xdr:nvSpPr>
      <xdr:spPr>
        <a:xfrm>
          <a:off x="16268700" y="156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144780</xdr:rowOff>
    </xdr:from>
    <xdr:ext cx="598805" cy="258445"/>
    <xdr:sp macro="" textlink="">
      <xdr:nvSpPr>
        <xdr:cNvPr id="702" name="公債費該当値テキスト"/>
        <xdr:cNvSpPr txBox="1"/>
      </xdr:nvSpPr>
      <xdr:spPr>
        <a:xfrm>
          <a:off x="16370300" y="15575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277,447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90</xdr:row>
      <xdr:rowOff>109855</xdr:rowOff>
    </xdr:from>
    <xdr:to>
      <xdr:col>81</xdr:col>
      <xdr:colOff>101600</xdr:colOff>
      <xdr:row>91</xdr:row>
      <xdr:rowOff>40640</xdr:rowOff>
    </xdr:to>
    <xdr:sp macro="" textlink="">
      <xdr:nvSpPr>
        <xdr:cNvPr id="703" name="楕円 702"/>
        <xdr:cNvSpPr/>
      </xdr:nvSpPr>
      <xdr:spPr>
        <a:xfrm>
          <a:off x="15430500" y="15540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89</xdr:row>
      <xdr:rowOff>56515</xdr:rowOff>
    </xdr:from>
    <xdr:ext cx="598170" cy="258445"/>
    <xdr:sp macro="" textlink="">
      <xdr:nvSpPr>
        <xdr:cNvPr id="704" name="テキスト ボックス 703"/>
        <xdr:cNvSpPr txBox="1"/>
      </xdr:nvSpPr>
      <xdr:spPr>
        <a:xfrm>
          <a:off x="15181580" y="15315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295,408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92075</xdr:rowOff>
    </xdr:from>
    <xdr:to>
      <xdr:col>76</xdr:col>
      <xdr:colOff>165100</xdr:colOff>
      <xdr:row>93</xdr:row>
      <xdr:rowOff>22225</xdr:rowOff>
    </xdr:to>
    <xdr:sp macro="" textlink="">
      <xdr:nvSpPr>
        <xdr:cNvPr id="705" name="楕円 704"/>
        <xdr:cNvSpPr/>
      </xdr:nvSpPr>
      <xdr:spPr>
        <a:xfrm>
          <a:off x="14541500" y="1586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91</xdr:row>
      <xdr:rowOff>38735</xdr:rowOff>
    </xdr:from>
    <xdr:ext cx="598170" cy="259080"/>
    <xdr:sp macro="" textlink="">
      <xdr:nvSpPr>
        <xdr:cNvPr id="706" name="テキスト ボックス 705"/>
        <xdr:cNvSpPr txBox="1"/>
      </xdr:nvSpPr>
      <xdr:spPr>
        <a:xfrm>
          <a:off x="14292580" y="156406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224,326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130175</xdr:rowOff>
    </xdr:from>
    <xdr:to>
      <xdr:col>72</xdr:col>
      <xdr:colOff>38100</xdr:colOff>
      <xdr:row>92</xdr:row>
      <xdr:rowOff>60325</xdr:rowOff>
    </xdr:to>
    <xdr:sp macro="" textlink="">
      <xdr:nvSpPr>
        <xdr:cNvPr id="707" name="楕円 706"/>
        <xdr:cNvSpPr/>
      </xdr:nvSpPr>
      <xdr:spPr>
        <a:xfrm>
          <a:off x="13652500" y="15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90</xdr:row>
      <xdr:rowOff>76835</xdr:rowOff>
    </xdr:from>
    <xdr:ext cx="598170" cy="258445"/>
    <xdr:sp macro="" textlink="">
      <xdr:nvSpPr>
        <xdr:cNvPr id="708" name="テキスト ボックス 707"/>
        <xdr:cNvSpPr txBox="1"/>
      </xdr:nvSpPr>
      <xdr:spPr>
        <a:xfrm>
          <a:off x="13403580" y="15507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253,418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60325</xdr:rowOff>
    </xdr:from>
    <xdr:to>
      <xdr:col>67</xdr:col>
      <xdr:colOff>101600</xdr:colOff>
      <xdr:row>93</xdr:row>
      <xdr:rowOff>161925</xdr:rowOff>
    </xdr:to>
    <xdr:sp macro="" textlink="">
      <xdr:nvSpPr>
        <xdr:cNvPr id="709" name="楕円 708"/>
        <xdr:cNvSpPr/>
      </xdr:nvSpPr>
      <xdr:spPr>
        <a:xfrm>
          <a:off x="12763500" y="160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92</xdr:row>
      <xdr:rowOff>6985</xdr:rowOff>
    </xdr:from>
    <xdr:ext cx="598170" cy="258445"/>
    <xdr:sp macro="" textlink="">
      <xdr:nvSpPr>
        <xdr:cNvPr id="710" name="テキスト ボックス 709"/>
        <xdr:cNvSpPr txBox="1"/>
      </xdr:nvSpPr>
      <xdr:spPr>
        <a:xfrm>
          <a:off x="12514580" y="15780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9" name="テキスト ボックス 71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2" name="テキスト ボックス 721"/>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4" name="テキスト ボックス 723"/>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26" name="テキスト ボックス 725"/>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28" name="テキスト ボックス 727"/>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2" name="テキスト ボックス 731"/>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62865</xdr:colOff>
      <xdr:row>39</xdr:row>
      <xdr:rowOff>44450</xdr:rowOff>
    </xdr:to>
    <xdr:cxnSp macro="">
      <xdr:nvCxnSpPr>
        <xdr:cNvPr id="734" name="直線コネクタ 733"/>
        <xdr:cNvCxnSpPr/>
      </xdr:nvCxnSpPr>
      <xdr:spPr>
        <a:xfrm flipV="1">
          <a:off x="22159595" y="522351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48895</xdr:rowOff>
    </xdr:from>
    <xdr:ext cx="249555" cy="259080"/>
    <xdr:sp macro="" textlink="">
      <xdr:nvSpPr>
        <xdr:cNvPr id="735" name="諸支出金最小値テキスト"/>
        <xdr:cNvSpPr txBox="1"/>
      </xdr:nvSpPr>
      <xdr:spPr>
        <a:xfrm>
          <a:off x="22212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26670</xdr:rowOff>
    </xdr:from>
    <xdr:ext cx="534670" cy="259080"/>
    <xdr:sp macro="" textlink="">
      <xdr:nvSpPr>
        <xdr:cNvPr id="737" name="諸支出金最大値テキスト"/>
        <xdr:cNvSpPr txBox="1"/>
      </xdr:nvSpPr>
      <xdr:spPr>
        <a:xfrm>
          <a:off x="22212300" y="4998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11,870</a:t>
          </a:r>
          <a:endParaRPr kumimoji="1" lang="ja-JP" altLang="en-US" sz="1000" b="1">
            <a:latin typeface="ＭＳ Ｐゴシック"/>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38" name="直線コネクタ 737"/>
        <xdr:cNvCxnSpPr/>
      </xdr:nvCxnSpPr>
      <xdr:spPr>
        <a:xfrm>
          <a:off x="22072600" y="5223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137795</xdr:rowOff>
    </xdr:from>
    <xdr:ext cx="378460" cy="259080"/>
    <xdr:sp macro="" textlink="">
      <xdr:nvSpPr>
        <xdr:cNvPr id="740" name="諸支出金平均値テキスト"/>
        <xdr:cNvSpPr txBox="1"/>
      </xdr:nvSpPr>
      <xdr:spPr>
        <a:xfrm>
          <a:off x="22212300" y="64814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114935</xdr:rowOff>
    </xdr:from>
    <xdr:to>
      <xdr:col>116</xdr:col>
      <xdr:colOff>114300</xdr:colOff>
      <xdr:row>39</xdr:row>
      <xdr:rowOff>45085</xdr:rowOff>
    </xdr:to>
    <xdr:sp macro="" textlink="">
      <xdr:nvSpPr>
        <xdr:cNvPr id="741" name="フローチャート: 判断 740"/>
        <xdr:cNvSpPr/>
      </xdr:nvSpPr>
      <xdr:spPr>
        <a:xfrm>
          <a:off x="22110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90170</xdr:rowOff>
    </xdr:from>
    <xdr:to>
      <xdr:col>112</xdr:col>
      <xdr:colOff>38100</xdr:colOff>
      <xdr:row>39</xdr:row>
      <xdr:rowOff>20320</xdr:rowOff>
    </xdr:to>
    <xdr:sp macro="" textlink="">
      <xdr:nvSpPr>
        <xdr:cNvPr id="743" name="フローチャート: 判断 742"/>
        <xdr:cNvSpPr/>
      </xdr:nvSpPr>
      <xdr:spPr>
        <a:xfrm>
          <a:off x="21272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36830</xdr:rowOff>
    </xdr:from>
    <xdr:ext cx="378460" cy="259080"/>
    <xdr:sp macro="" textlink="">
      <xdr:nvSpPr>
        <xdr:cNvPr id="744" name="テキスト ボックス 743"/>
        <xdr:cNvSpPr txBox="1"/>
      </xdr:nvSpPr>
      <xdr:spPr>
        <a:xfrm>
          <a:off x="21134070" y="6380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118110</xdr:rowOff>
    </xdr:from>
    <xdr:to>
      <xdr:col>107</xdr:col>
      <xdr:colOff>101600</xdr:colOff>
      <xdr:row>39</xdr:row>
      <xdr:rowOff>48260</xdr:rowOff>
    </xdr:to>
    <xdr:sp macro="" textlink="">
      <xdr:nvSpPr>
        <xdr:cNvPr id="746" name="フローチャート: 判断 745"/>
        <xdr:cNvSpPr/>
      </xdr:nvSpPr>
      <xdr:spPr>
        <a:xfrm>
          <a:off x="20383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64770</xdr:rowOff>
    </xdr:from>
    <xdr:ext cx="378460" cy="258445"/>
    <xdr:sp macro="" textlink="">
      <xdr:nvSpPr>
        <xdr:cNvPr id="747" name="テキスト ボックス 746"/>
        <xdr:cNvSpPr txBox="1"/>
      </xdr:nvSpPr>
      <xdr:spPr>
        <a:xfrm>
          <a:off x="20245070" y="64084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52705</xdr:rowOff>
    </xdr:from>
    <xdr:to>
      <xdr:col>102</xdr:col>
      <xdr:colOff>165100</xdr:colOff>
      <xdr:row>38</xdr:row>
      <xdr:rowOff>154940</xdr:rowOff>
    </xdr:to>
    <xdr:sp macro="" textlink="">
      <xdr:nvSpPr>
        <xdr:cNvPr id="749" name="フローチャート: 判断 748"/>
        <xdr:cNvSpPr/>
      </xdr:nvSpPr>
      <xdr:spPr>
        <a:xfrm>
          <a:off x="19494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170815</xdr:rowOff>
    </xdr:from>
    <xdr:ext cx="378460" cy="258445"/>
    <xdr:sp macro="" textlink="">
      <xdr:nvSpPr>
        <xdr:cNvPr id="750" name="テキスト ボックス 749"/>
        <xdr:cNvSpPr txBox="1"/>
      </xdr:nvSpPr>
      <xdr:spPr>
        <a:xfrm>
          <a:off x="19356070" y="6343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132715</xdr:rowOff>
    </xdr:from>
    <xdr:to>
      <xdr:col>98</xdr:col>
      <xdr:colOff>38100</xdr:colOff>
      <xdr:row>39</xdr:row>
      <xdr:rowOff>63500</xdr:rowOff>
    </xdr:to>
    <xdr:sp macro="" textlink="">
      <xdr:nvSpPr>
        <xdr:cNvPr id="751" name="フローチャート: 判断 750"/>
        <xdr:cNvSpPr/>
      </xdr:nvSpPr>
      <xdr:spPr>
        <a:xfrm>
          <a:off x="18605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79375</xdr:rowOff>
    </xdr:from>
    <xdr:ext cx="378460" cy="258445"/>
    <xdr:sp macro="" textlink="">
      <xdr:nvSpPr>
        <xdr:cNvPr id="752" name="テキスト ボックス 751"/>
        <xdr:cNvSpPr txBox="1"/>
      </xdr:nvSpPr>
      <xdr:spPr>
        <a:xfrm>
          <a:off x="18467070" y="64230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93345</xdr:rowOff>
    </xdr:from>
    <xdr:ext cx="249555" cy="259080"/>
    <xdr:sp macro="" textlink="">
      <xdr:nvSpPr>
        <xdr:cNvPr id="759" name="諸支出金該当値テキスト"/>
        <xdr:cNvSpPr txBox="1"/>
      </xdr:nvSpPr>
      <xdr:spPr>
        <a:xfrm>
          <a:off x="22212300" y="6608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1" name="テキスト ボックス 760"/>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3" name="テキスト ボックス 762"/>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65" name="テキスト ボックス 764"/>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67" name="テキスト ボックス 766"/>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6" name="テキスト ボックス 775"/>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79" name="テキスト ボックス 778"/>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1" name="テキスト ボックス 780"/>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3" name="直線コネクタ 78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3" name="テキスト ボックス 792"/>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96" name="テキスト ボックス 795"/>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799" name="テキスト ボックス 798"/>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1" name="テキスト ボックス 800"/>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0" name="テキスト ボックス 809"/>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2" name="テキスト ボックス 811"/>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4" name="テキスト ボックス 813"/>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16" name="テキスト ボックス 815"/>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総務費は、地域観光振興交付金による減債基金積立金の増、施設等整備基金の増があった一方で、令和</a:t>
          </a:r>
          <a:r>
            <a:rPr kumimoji="1" lang="en-US" altLang="ja-JP" sz="1100">
              <a:latin typeface="ＭＳ Ｐゴシック"/>
              <a:ea typeface="ＭＳ Ｐゴシック"/>
            </a:rPr>
            <a:t>3</a:t>
          </a:r>
          <a:r>
            <a:rPr kumimoji="1" lang="ja-JP" altLang="en-US" sz="1100">
              <a:latin typeface="ＭＳ Ｐゴシック"/>
              <a:ea typeface="ＭＳ Ｐゴシック"/>
            </a:rPr>
            <a:t>年度に実施したデジタル防災行政無線整備事業と地域優良賃貸住宅整備事業が皆減したため、前年度から</a:t>
          </a:r>
          <a:r>
            <a:rPr kumimoji="1" lang="en-US" altLang="ja-JP" sz="1100">
              <a:latin typeface="ＭＳ Ｐゴシック"/>
              <a:ea typeface="ＭＳ Ｐゴシック"/>
            </a:rPr>
            <a:t>33,542</a:t>
          </a:r>
          <a:r>
            <a:rPr kumimoji="1" lang="ja-JP" altLang="en-US" sz="1100">
              <a:latin typeface="ＭＳ Ｐゴシック"/>
              <a:ea typeface="ＭＳ Ｐゴシック"/>
            </a:rPr>
            <a:t>円減少している。総務費は、電算管理費、南海トラフ地震に備えた防災費、移住促進や集落活動支援など企画的な費用が大半を占めており、類似団体と比較しても高い水準にある。今後は本庁舎建設事業や電算機器の更新を控えており、総務費が大きく増加する見込み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民生費は、</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物価高騰による経済対策の一環として価格高騰緊急支援給付金により</a:t>
          </a:r>
          <a:r>
            <a:rPr kumimoji="1" lang="en-US" altLang="ja-JP" sz="105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世帯あたり</a:t>
          </a:r>
          <a:r>
            <a:rPr kumimoji="1" lang="en-US" altLang="ja-JP" sz="105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万円の給付事業を実施したが、令和</a:t>
          </a:r>
          <a:r>
            <a:rPr kumimoji="1" lang="en-US" altLang="ja-JP" sz="105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年度に実施した住民税非課税世帯等臨時特別給付金事業や子育て世帯臨時特別給付金事業が皆減となったため、前年度から</a:t>
          </a:r>
          <a:r>
            <a:rPr kumimoji="1" lang="en-US" altLang="ja-JP" sz="1050" b="0" i="0" u="none" strike="noStrike" kern="0" cap="none" spc="0" normalizeH="0" baseline="0" noProof="0">
              <a:ln>
                <a:noFill/>
              </a:ln>
              <a:solidFill>
                <a:prstClr val="black"/>
              </a:solidFill>
              <a:effectLst/>
              <a:uLnTx/>
              <a:uFillTx/>
              <a:latin typeface="ＭＳ Ｐゴシック"/>
              <a:ea typeface="ＭＳ Ｐゴシック"/>
              <a:cs typeface="+mn-cs"/>
            </a:rPr>
            <a:t>14,514</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円減少している。</a:t>
          </a:r>
          <a:endParaRPr kumimoji="1" lang="en-US" altLang="ja-JP" sz="105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a:latin typeface="ＭＳ Ｐゴシック"/>
              <a:ea typeface="ＭＳ Ｐゴシック"/>
            </a:rPr>
            <a:t>　商工費は、令和</a:t>
          </a:r>
          <a:r>
            <a:rPr kumimoji="1" lang="en-US" altLang="ja-JP" sz="1100">
              <a:latin typeface="ＭＳ Ｐゴシック"/>
              <a:ea typeface="ＭＳ Ｐゴシック"/>
            </a:rPr>
            <a:t>3</a:t>
          </a:r>
          <a:r>
            <a:rPr kumimoji="1" lang="ja-JP" altLang="en-US" sz="1100">
              <a:latin typeface="ＭＳ Ｐゴシック"/>
              <a:ea typeface="ＭＳ Ｐゴシック"/>
            </a:rPr>
            <a:t>年度に実施した天狗荘リニューアル事業、せいらんの里整備事業などの大型事業が皆減となったため、令和</a:t>
          </a:r>
          <a:r>
            <a:rPr kumimoji="1" lang="en-US" altLang="ja-JP" sz="1100">
              <a:latin typeface="ＭＳ Ｐゴシック"/>
              <a:ea typeface="ＭＳ Ｐゴシック"/>
            </a:rPr>
            <a:t>4</a:t>
          </a:r>
          <a:r>
            <a:rPr kumimoji="1" lang="ja-JP" altLang="en-US" sz="1100">
              <a:latin typeface="ＭＳ Ｐゴシック"/>
              <a:ea typeface="ＭＳ Ｐゴシック"/>
            </a:rPr>
            <a:t>年度は大きく減少している。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土木費は、経済対策により高い水準にあるが、今後は道路整備などの完了により、類似団体と同水準で推移していく見込みである。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公債費は、多額の地方債発行により当面の間高い水準が続き、さらに近年の大型事業により増加する見込みであることから、中長期財政計画にもとづき、計画的な繰上償還を実施するなど、財政の健全化を維持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実質収支額、実質単年度収支ともに黒字である。</a:t>
          </a:r>
          <a:endParaRPr kumimoji="1" lang="en-US" altLang="ja-JP" sz="1100">
            <a:latin typeface="ＭＳ ゴシック"/>
            <a:ea typeface="ＭＳ ゴシック"/>
          </a:endParaRPr>
        </a:p>
        <a:p>
          <a:r>
            <a:rPr kumimoji="1" lang="ja-JP" altLang="en-US" sz="1100">
              <a:latin typeface="ＭＳ ゴシック"/>
              <a:ea typeface="ＭＳ ゴシック"/>
            </a:rPr>
            <a:t>また、財政調整基金残高については、標準財政規模が前年度から減少したこと、決算剰余金を財政調整基金に積み立てたことから、標準財政規模比は増となっている。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高知県津野町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各会計において赤字は無いが、国民健康保険事業特別会計（直営診療施設勘定）への一般会計繰入金が増加傾向にあり、経営は厳しい状態にある。町内に直営診療所が</a:t>
          </a:r>
          <a:r>
            <a:rPr kumimoji="1" lang="en-US" altLang="ja-JP" sz="1100">
              <a:latin typeface="ＭＳ ゴシック"/>
              <a:ea typeface="ＭＳ ゴシック"/>
            </a:rPr>
            <a:t>2</a:t>
          </a:r>
          <a:r>
            <a:rPr kumimoji="1" lang="ja-JP" altLang="en-US" sz="1100">
              <a:latin typeface="ＭＳ ゴシック"/>
              <a:ea typeface="ＭＳ ゴシック"/>
            </a:rPr>
            <a:t>ヶ所あり、今後の診療所の在り方について検討を進めている。</a:t>
          </a:r>
          <a:endParaRPr kumimoji="1" lang="en-US" altLang="ja-JP" sz="1100">
            <a:latin typeface="ＭＳ ゴシック"/>
            <a:ea typeface="ＭＳ ゴシック"/>
          </a:endParaRPr>
        </a:p>
        <a:p>
          <a:r>
            <a:rPr kumimoji="1" lang="ja-JP" altLang="en-US" sz="1100">
              <a:latin typeface="ＭＳ ゴシック"/>
              <a:ea typeface="ＭＳ ゴシック"/>
            </a:rPr>
            <a:t>　また、簡易水道事業特別会計と生活環境施設整備特別会計は令和</a:t>
          </a:r>
          <a:r>
            <a:rPr kumimoji="1" lang="en-US" altLang="ja-JP" sz="1100">
              <a:latin typeface="ＭＳ ゴシック"/>
              <a:ea typeface="ＭＳ ゴシック"/>
            </a:rPr>
            <a:t>6</a:t>
          </a:r>
          <a:r>
            <a:rPr kumimoji="1" lang="ja-JP" altLang="en-US" sz="1100">
              <a:latin typeface="ＭＳ ゴシック"/>
              <a:ea typeface="ＭＳ ゴシック"/>
            </a:rPr>
            <a:t>年度から公営企業会計への移行を予定しており、独立採算性の原則のもと、適正な料金体系の見直しが求められる。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財政健全化のため計画的に繰上償還を実施しており、その結果、算入公債費が元利償還金を上回っている。</a:t>
          </a:r>
          <a:endParaRPr kumimoji="1" lang="en-US" altLang="ja-JP" sz="1100">
            <a:latin typeface="ＭＳ ゴシック"/>
            <a:ea typeface="ＭＳ ゴシック"/>
          </a:endParaRPr>
        </a:p>
        <a:p>
          <a:r>
            <a:rPr kumimoji="1" lang="ja-JP" altLang="en-US" sz="1100">
              <a:latin typeface="ＭＳ ゴシック"/>
              <a:ea typeface="ＭＳ ゴシック"/>
            </a:rPr>
            <a:t>　今後も大型事業が控えており、多額の地方債を発行することから経常的な公債費が増加する見込みであり、中長期財政計画にもとづき、今後も計画的に繰上償還を行い、健全な財政運営に努める。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計画的な繰上償還により地方債現在高は一時的に減少したが、近年の大型事業による地方債の発行により、再び地方債現在高は増加する見通しである。また、地方債現在高が減少したことに加えて、充当可能基金が増加したため、将来負担比率は減となっている。</a:t>
          </a:r>
          <a:endParaRPr kumimoji="1" lang="en-US" altLang="ja-JP" sz="1100">
            <a:latin typeface="ＭＳ ゴシック"/>
            <a:ea typeface="ＭＳ ゴシック"/>
          </a:endParaRPr>
        </a:p>
        <a:p>
          <a:r>
            <a:rPr kumimoji="1" lang="ja-JP" altLang="en-US" sz="1100">
              <a:latin typeface="ＭＳ ゴシック"/>
              <a:ea typeface="ＭＳ ゴシック"/>
            </a:rPr>
            <a:t>　今後も、本庁舎建設事業や総合保健福祉センター里楽の大規模改修など大型事業が続くため、公債費は大きく増加する見込みであり、施設整備や備品更新への基金活用、繰上償還を計画的に実施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高知県津野町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財政調整基金は決算剰余金の積立により増加した。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減債基金は地方債の繰上償還財源として取崩しを行ったが、県地域観光振興交付金の積立により増加した。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その他特目基金はソフト事業などの財源として取崩を行ったが、今後の施設更新等を見据えて施設等整備基金へ計画積立を行ったため増加した。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年度から向こう</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年間でハード事業は</a:t>
          </a:r>
          <a:r>
            <a:rPr kumimoji="1" lang="en-US" altLang="ja-JP" sz="1300">
              <a:solidFill>
                <a:schemeClr val="dk1"/>
              </a:solidFill>
              <a:effectLst/>
              <a:latin typeface="ＭＳ ゴシック"/>
              <a:ea typeface="ＭＳ ゴシック"/>
              <a:cs typeface="+mn-cs"/>
            </a:rPr>
            <a:t>80</a:t>
          </a:r>
          <a:r>
            <a:rPr kumimoji="1" lang="ja-JP" altLang="en-US" sz="1300">
              <a:solidFill>
                <a:schemeClr val="dk1"/>
              </a:solidFill>
              <a:effectLst/>
              <a:latin typeface="ＭＳ ゴシック"/>
              <a:ea typeface="ＭＳ ゴシック"/>
              <a:cs typeface="+mn-cs"/>
            </a:rPr>
            <a:t>億円を超える想定であり、多額の地方債を発行する見込みである。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公債費の増大を抑制するために計画的な繰上償還を実施し、その財源として基金を予定している。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また、地方債を財源としない事業費については、施設等整備基金などの活用を予定しており、基金は大きく減少する見込みである。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施設等整備基金は、本庁舎整備や総合保健福祉センター里楽の大規模改修、電算機器の更新などへ活用する。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響働のまち振興基金は、基金運用益をイベント事業などへ活用する。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地域支え合い活動基金は、過疎債の対象となるソフト事業へ活用する。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まちづくり振興基金は、本庁舎整備や本庁舎整備に付帯する事業へ活用する。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全体としては利息の積立により増加している。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施設等整備基金は今後の施設更新等を見据えて令和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年度に計画積立を行ったため大きく増加している。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施設等整備基金は、今後の大型事業に活用していく予定であり、大きく減少する見通しである。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まちづくり振興基金は令和</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年度に本庁舎関連事業へ全額活用する予定である。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決算剰余金の積立により増加した。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公債費が増大する見込みであり、今後、収支調整のための取崩や繰上償還の財源などへ取崩す必要がある。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地方債の繰上償還財源として取崩しを行ったが、県地域観光振興交付金の積立により増加した。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大型事業が続くため、多額の地方債発行により、公債費が増大する見込みである。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繰上償還をしない場合の経常的な公債費は、令和</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年度までに最大で</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億円程度（</a:t>
          </a:r>
          <a:r>
            <a:rPr kumimoji="1" lang="en-US" altLang="ja-JP" sz="1300">
              <a:solidFill>
                <a:schemeClr val="dk1"/>
              </a:solidFill>
              <a:effectLst/>
              <a:latin typeface="ＭＳ ゴシック"/>
              <a:ea typeface="ＭＳ ゴシック"/>
              <a:cs typeface="+mn-cs"/>
            </a:rPr>
            <a:t>R6:7.5</a:t>
          </a:r>
          <a:r>
            <a:rPr kumimoji="1" lang="ja-JP" altLang="en-US" sz="1300">
              <a:solidFill>
                <a:schemeClr val="dk1"/>
              </a:solidFill>
              <a:effectLst/>
              <a:latin typeface="ＭＳ ゴシック"/>
              <a:ea typeface="ＭＳ ゴシック"/>
              <a:cs typeface="+mn-cs"/>
            </a:rPr>
            <a:t>億円→</a:t>
          </a:r>
          <a:r>
            <a:rPr kumimoji="1" lang="en-US" altLang="ja-JP" sz="1300">
              <a:solidFill>
                <a:schemeClr val="dk1"/>
              </a:solidFill>
              <a:effectLst/>
              <a:latin typeface="ＭＳ ゴシック"/>
              <a:ea typeface="ＭＳ ゴシック"/>
              <a:cs typeface="+mn-cs"/>
            </a:rPr>
            <a:t>R10</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11.1</a:t>
          </a:r>
          <a:r>
            <a:rPr kumimoji="1" lang="ja-JP" altLang="en-US" sz="1300">
              <a:solidFill>
                <a:schemeClr val="dk1"/>
              </a:solidFill>
              <a:effectLst/>
              <a:latin typeface="ＭＳ ゴシック"/>
              <a:ea typeface="ＭＳ ゴシック"/>
              <a:cs typeface="+mn-cs"/>
            </a:rPr>
            <a:t>億円）増加する見通しである。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公債費の抑制をするために、計画的に繰上償還を行っていく必要があり、財源として減債基金を活用する。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高知県津野町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5,456
5,436
197.85
6,666,358
6,479,268
145,187
3,947,593
6,185,566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有形固定資産原価償却率は類似団体より低い水準にある。</a:t>
          </a:r>
          <a:endParaRPr kumimoji="1" lang="en-US" altLang="ja-JP" sz="1100">
            <a:latin typeface="ＭＳ Ｐゴシック"/>
            <a:ea typeface="ＭＳ Ｐゴシック"/>
          </a:endParaRPr>
        </a:p>
        <a:p>
          <a:r>
            <a:rPr kumimoji="1" lang="ja-JP" altLang="en-US" sz="1100">
              <a:latin typeface="ＭＳ Ｐゴシック"/>
              <a:ea typeface="ＭＳ Ｐゴシック"/>
            </a:rPr>
            <a:t>毎年、計画的な簡易水道施設の更新、町道の整備改良を実施しており、有形固定資産減価償却率は低下している。</a:t>
          </a:r>
        </a:p>
        <a:p>
          <a:r>
            <a:rPr kumimoji="1" lang="ja-JP" altLang="en-US" sz="1100">
              <a:latin typeface="ＭＳ Ｐゴシック"/>
              <a:ea typeface="ＭＳ Ｐゴシック"/>
            </a:rPr>
            <a:t>しかし津野町は山間地域で、集落が点在しているため、橋梁や集会施設が類似団体と比較して多くなっており、老朽化も進んでいる。</a:t>
          </a:r>
          <a:endParaRPr kumimoji="1" lang="en-US" altLang="ja-JP" sz="1100">
            <a:latin typeface="ＭＳ Ｐゴシック"/>
            <a:ea typeface="ＭＳ Ｐゴシック"/>
          </a:endParaRPr>
        </a:p>
        <a:p>
          <a:r>
            <a:rPr kumimoji="1" lang="ja-JP" altLang="en-US" sz="1100">
              <a:latin typeface="ＭＳ Ｐゴシック"/>
              <a:ea typeface="ＭＳ Ｐゴシック"/>
            </a:rPr>
            <a:t>今後、施設の維持管理や更新時期を迎えている施設もあることから、公共施設個別管理計画に基づき、老朽化した施設の集約化・複合化や長寿命化により適切な維持管理に努めていく必要がある。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61" name="テキスト ボックス 6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33</xdr:row>
      <xdr:rowOff>156845</xdr:rowOff>
    </xdr:from>
    <xdr:ext cx="410210" cy="224790"/>
    <xdr:sp macro="" textlink="">
      <xdr:nvSpPr>
        <xdr:cNvPr id="63" name="テキスト ボックス 62"/>
        <xdr:cNvSpPr txBox="1"/>
      </xdr:nvSpPr>
      <xdr:spPr>
        <a:xfrm>
          <a:off x="795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775" cy="224790"/>
    <xdr:sp macro="" textlink="">
      <xdr:nvSpPr>
        <xdr:cNvPr id="65" name="テキスト ボックス 6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775" cy="225425"/>
    <xdr:sp macro="" textlink="">
      <xdr:nvSpPr>
        <xdr:cNvPr id="67" name="テキスト ボックス 6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775" cy="225425"/>
    <xdr:sp macro="" textlink="">
      <xdr:nvSpPr>
        <xdr:cNvPr id="69" name="テキスト ボックス 6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71" name="テキスト ボックス 7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78105</xdr:rowOff>
    </xdr:from>
    <xdr:to>
      <xdr:col>23</xdr:col>
      <xdr:colOff>85090</xdr:colOff>
      <xdr:row>33</xdr:row>
      <xdr:rowOff>15240</xdr:rowOff>
    </xdr:to>
    <xdr:cxnSp macro="">
      <xdr:nvCxnSpPr>
        <xdr:cNvPr id="73" name="直線コネクタ 72"/>
        <xdr:cNvCxnSpPr/>
      </xdr:nvCxnSpPr>
      <xdr:spPr>
        <a:xfrm flipV="1">
          <a:off x="4760595" y="5307330"/>
          <a:ext cx="1270" cy="1137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19050</xdr:rowOff>
    </xdr:from>
    <xdr:ext cx="404495" cy="258445"/>
    <xdr:sp macro="" textlink="">
      <xdr:nvSpPr>
        <xdr:cNvPr id="74" name="有形固定資産減価償却率最小値テキスト"/>
        <xdr:cNvSpPr txBox="1"/>
      </xdr:nvSpPr>
      <xdr:spPr>
        <a:xfrm>
          <a:off x="4813300" y="6448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15240</xdr:rowOff>
    </xdr:from>
    <xdr:to>
      <xdr:col>23</xdr:col>
      <xdr:colOff>174625</xdr:colOff>
      <xdr:row>33</xdr:row>
      <xdr:rowOff>15240</xdr:rowOff>
    </xdr:to>
    <xdr:cxnSp macro="">
      <xdr:nvCxnSpPr>
        <xdr:cNvPr id="75" name="直線コネクタ 74"/>
        <xdr:cNvCxnSpPr/>
      </xdr:nvCxnSpPr>
      <xdr:spPr>
        <a:xfrm>
          <a:off x="4673600" y="644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24765</xdr:rowOff>
    </xdr:from>
    <xdr:ext cx="404495" cy="259080"/>
    <xdr:sp macro="" textlink="">
      <xdr:nvSpPr>
        <xdr:cNvPr id="76" name="有形固定資産減価償却率最大値テキスト"/>
        <xdr:cNvSpPr txBox="1"/>
      </xdr:nvSpPr>
      <xdr:spPr>
        <a:xfrm>
          <a:off x="4813300" y="5082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78105</xdr:rowOff>
    </xdr:from>
    <xdr:to>
      <xdr:col>23</xdr:col>
      <xdr:colOff>174625</xdr:colOff>
      <xdr:row>26</xdr:row>
      <xdr:rowOff>78105</xdr:rowOff>
    </xdr:to>
    <xdr:cxnSp macro="">
      <xdr:nvCxnSpPr>
        <xdr:cNvPr id="77" name="直線コネクタ 76"/>
        <xdr:cNvCxnSpPr/>
      </xdr:nvCxnSpPr>
      <xdr:spPr>
        <a:xfrm>
          <a:off x="4673600" y="530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153670</xdr:rowOff>
    </xdr:from>
    <xdr:ext cx="404495" cy="259080"/>
    <xdr:sp macro="" textlink="">
      <xdr:nvSpPr>
        <xdr:cNvPr id="78" name="有形固定資産減価償却率平均値テキスト"/>
        <xdr:cNvSpPr txBox="1"/>
      </xdr:nvSpPr>
      <xdr:spPr>
        <a:xfrm>
          <a:off x="4813300" y="589724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3810</xdr:rowOff>
    </xdr:from>
    <xdr:to>
      <xdr:col>23</xdr:col>
      <xdr:colOff>136525</xdr:colOff>
      <xdr:row>30</xdr:row>
      <xdr:rowOff>105410</xdr:rowOff>
    </xdr:to>
    <xdr:sp macro="" textlink="">
      <xdr:nvSpPr>
        <xdr:cNvPr id="79" name="フローチャート: 判断 78"/>
        <xdr:cNvSpPr/>
      </xdr:nvSpPr>
      <xdr:spPr>
        <a:xfrm>
          <a:off x="4711700" y="591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156210</xdr:rowOff>
    </xdr:from>
    <xdr:to>
      <xdr:col>19</xdr:col>
      <xdr:colOff>187325</xdr:colOff>
      <xdr:row>30</xdr:row>
      <xdr:rowOff>86360</xdr:rowOff>
    </xdr:to>
    <xdr:sp macro="" textlink="">
      <xdr:nvSpPr>
        <xdr:cNvPr id="80" name="フローチャート: 判断 79"/>
        <xdr:cNvSpPr/>
      </xdr:nvSpPr>
      <xdr:spPr>
        <a:xfrm>
          <a:off x="4000500" y="589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114935</xdr:rowOff>
    </xdr:from>
    <xdr:to>
      <xdr:col>15</xdr:col>
      <xdr:colOff>187325</xdr:colOff>
      <xdr:row>30</xdr:row>
      <xdr:rowOff>45085</xdr:rowOff>
    </xdr:to>
    <xdr:sp macro="" textlink="">
      <xdr:nvSpPr>
        <xdr:cNvPr id="81" name="フローチャート: 判断 80"/>
        <xdr:cNvSpPr/>
      </xdr:nvSpPr>
      <xdr:spPr>
        <a:xfrm>
          <a:off x="3238500" y="58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56515</xdr:rowOff>
    </xdr:from>
    <xdr:to>
      <xdr:col>11</xdr:col>
      <xdr:colOff>187325</xdr:colOff>
      <xdr:row>29</xdr:row>
      <xdr:rowOff>158115</xdr:rowOff>
    </xdr:to>
    <xdr:sp macro="" textlink="">
      <xdr:nvSpPr>
        <xdr:cNvPr id="82" name="フローチャート: 判断 81"/>
        <xdr:cNvSpPr/>
      </xdr:nvSpPr>
      <xdr:spPr>
        <a:xfrm>
          <a:off x="2476500" y="580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24130</xdr:rowOff>
    </xdr:from>
    <xdr:to>
      <xdr:col>7</xdr:col>
      <xdr:colOff>187325</xdr:colOff>
      <xdr:row>29</xdr:row>
      <xdr:rowOff>125730</xdr:rowOff>
    </xdr:to>
    <xdr:sp macro="" textlink="">
      <xdr:nvSpPr>
        <xdr:cNvPr id="83" name="フローチャート: 判断 82"/>
        <xdr:cNvSpPr/>
      </xdr:nvSpPr>
      <xdr:spPr>
        <a:xfrm>
          <a:off x="1714500" y="576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84" name="テキスト ボックス 8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85" name="テキスト ボックス 8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86" name="テキスト ボックス 8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87" name="テキスト ボックス 8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8" name="テキスト ボックス 8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28</xdr:row>
      <xdr:rowOff>86360</xdr:rowOff>
    </xdr:from>
    <xdr:to>
      <xdr:col>23</xdr:col>
      <xdr:colOff>136525</xdr:colOff>
      <xdr:row>29</xdr:row>
      <xdr:rowOff>15875</xdr:rowOff>
    </xdr:to>
    <xdr:sp macro="" textlink="">
      <xdr:nvSpPr>
        <xdr:cNvPr id="89" name="楕円 88"/>
        <xdr:cNvSpPr/>
      </xdr:nvSpPr>
      <xdr:spPr>
        <a:xfrm>
          <a:off x="4711700" y="56584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109220</xdr:rowOff>
    </xdr:from>
    <xdr:ext cx="404495" cy="258445"/>
    <xdr:sp macro="" textlink="">
      <xdr:nvSpPr>
        <xdr:cNvPr id="90" name="有形固定資産減価償却率該当値テキスト"/>
        <xdr:cNvSpPr txBox="1"/>
      </xdr:nvSpPr>
      <xdr:spPr>
        <a:xfrm>
          <a:off x="4813300" y="5509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74930</xdr:rowOff>
    </xdr:from>
    <xdr:to>
      <xdr:col>19</xdr:col>
      <xdr:colOff>187325</xdr:colOff>
      <xdr:row>29</xdr:row>
      <xdr:rowOff>5080</xdr:rowOff>
    </xdr:to>
    <xdr:sp macro="" textlink="">
      <xdr:nvSpPr>
        <xdr:cNvPr id="91" name="楕円 90"/>
        <xdr:cNvSpPr/>
      </xdr:nvSpPr>
      <xdr:spPr>
        <a:xfrm>
          <a:off x="4000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125730</xdr:rowOff>
    </xdr:from>
    <xdr:to>
      <xdr:col>23</xdr:col>
      <xdr:colOff>85725</xdr:colOff>
      <xdr:row>28</xdr:row>
      <xdr:rowOff>136525</xdr:rowOff>
    </xdr:to>
    <xdr:cxnSp macro="">
      <xdr:nvCxnSpPr>
        <xdr:cNvPr id="92" name="直線コネクタ 91"/>
        <xdr:cNvCxnSpPr/>
      </xdr:nvCxnSpPr>
      <xdr:spPr>
        <a:xfrm>
          <a:off x="4051300" y="5697855"/>
          <a:ext cx="711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161290</xdr:rowOff>
    </xdr:from>
    <xdr:to>
      <xdr:col>15</xdr:col>
      <xdr:colOff>187325</xdr:colOff>
      <xdr:row>29</xdr:row>
      <xdr:rowOff>91440</xdr:rowOff>
    </xdr:to>
    <xdr:sp macro="" textlink="">
      <xdr:nvSpPr>
        <xdr:cNvPr id="93" name="楕円 92"/>
        <xdr:cNvSpPr/>
      </xdr:nvSpPr>
      <xdr:spPr>
        <a:xfrm>
          <a:off x="3238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125730</xdr:rowOff>
    </xdr:from>
    <xdr:to>
      <xdr:col>19</xdr:col>
      <xdr:colOff>136525</xdr:colOff>
      <xdr:row>29</xdr:row>
      <xdr:rowOff>40640</xdr:rowOff>
    </xdr:to>
    <xdr:cxnSp macro="">
      <xdr:nvCxnSpPr>
        <xdr:cNvPr id="94" name="直線コネクタ 93"/>
        <xdr:cNvCxnSpPr/>
      </xdr:nvCxnSpPr>
      <xdr:spPr>
        <a:xfrm flipV="1">
          <a:off x="3289300" y="5697855"/>
          <a:ext cx="762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95" name="楕円 94"/>
        <xdr:cNvSpPr/>
      </xdr:nvSpPr>
      <xdr:spPr>
        <a:xfrm>
          <a:off x="247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40640</xdr:rowOff>
    </xdr:from>
    <xdr:to>
      <xdr:col>15</xdr:col>
      <xdr:colOff>136525</xdr:colOff>
      <xdr:row>29</xdr:row>
      <xdr:rowOff>52070</xdr:rowOff>
    </xdr:to>
    <xdr:cxnSp macro="">
      <xdr:nvCxnSpPr>
        <xdr:cNvPr id="96" name="直線コネクタ 95"/>
        <xdr:cNvCxnSpPr/>
      </xdr:nvCxnSpPr>
      <xdr:spPr>
        <a:xfrm flipV="1">
          <a:off x="2527300" y="578421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17780</xdr:rowOff>
    </xdr:from>
    <xdr:to>
      <xdr:col>7</xdr:col>
      <xdr:colOff>187325</xdr:colOff>
      <xdr:row>29</xdr:row>
      <xdr:rowOff>119380</xdr:rowOff>
    </xdr:to>
    <xdr:sp macro="" textlink="">
      <xdr:nvSpPr>
        <xdr:cNvPr id="97" name="楕円 96"/>
        <xdr:cNvSpPr/>
      </xdr:nvSpPr>
      <xdr:spPr>
        <a:xfrm>
          <a:off x="1714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52070</xdr:rowOff>
    </xdr:from>
    <xdr:to>
      <xdr:col>11</xdr:col>
      <xdr:colOff>136525</xdr:colOff>
      <xdr:row>29</xdr:row>
      <xdr:rowOff>68580</xdr:rowOff>
    </xdr:to>
    <xdr:cxnSp macro="">
      <xdr:nvCxnSpPr>
        <xdr:cNvPr id="98" name="直線コネクタ 97"/>
        <xdr:cNvCxnSpPr/>
      </xdr:nvCxnSpPr>
      <xdr:spPr>
        <a:xfrm flipV="1">
          <a:off x="1765300" y="579564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77470</xdr:rowOff>
    </xdr:from>
    <xdr:ext cx="404495" cy="258445"/>
    <xdr:sp macro="" textlink="">
      <xdr:nvSpPr>
        <xdr:cNvPr id="99" name="n_1aveValue有形固定資産減価償却率"/>
        <xdr:cNvSpPr txBox="1"/>
      </xdr:nvSpPr>
      <xdr:spPr>
        <a:xfrm>
          <a:off x="3836035" y="5992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36195</xdr:rowOff>
    </xdr:from>
    <xdr:ext cx="404495" cy="259080"/>
    <xdr:sp macro="" textlink="">
      <xdr:nvSpPr>
        <xdr:cNvPr id="100" name="n_2aveValue有形固定資産減価償却率"/>
        <xdr:cNvSpPr txBox="1"/>
      </xdr:nvSpPr>
      <xdr:spPr>
        <a:xfrm>
          <a:off x="3086735" y="5951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149225</xdr:rowOff>
    </xdr:from>
    <xdr:ext cx="404495" cy="259080"/>
    <xdr:sp macro="" textlink="">
      <xdr:nvSpPr>
        <xdr:cNvPr id="101" name="n_3aveValue有形固定資産減価償却率"/>
        <xdr:cNvSpPr txBox="1"/>
      </xdr:nvSpPr>
      <xdr:spPr>
        <a:xfrm>
          <a:off x="2324735" y="5892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116840</xdr:rowOff>
    </xdr:from>
    <xdr:ext cx="404495" cy="259080"/>
    <xdr:sp macro="" textlink="">
      <xdr:nvSpPr>
        <xdr:cNvPr id="102" name="n_4aveValue有形固定資産減価償却率"/>
        <xdr:cNvSpPr txBox="1"/>
      </xdr:nvSpPr>
      <xdr:spPr>
        <a:xfrm>
          <a:off x="1562735" y="5860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21590</xdr:rowOff>
    </xdr:from>
    <xdr:ext cx="404495" cy="259080"/>
    <xdr:sp macro="" textlink="">
      <xdr:nvSpPr>
        <xdr:cNvPr id="103" name="n_1mainValue有形固定資産減価償却率"/>
        <xdr:cNvSpPr txBox="1"/>
      </xdr:nvSpPr>
      <xdr:spPr>
        <a:xfrm>
          <a:off x="3836035" y="5422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107950</xdr:rowOff>
    </xdr:from>
    <xdr:ext cx="404495" cy="259080"/>
    <xdr:sp macro="" textlink="">
      <xdr:nvSpPr>
        <xdr:cNvPr id="104" name="n_2mainValue有形固定資産減価償却率"/>
        <xdr:cNvSpPr txBox="1"/>
      </xdr:nvSpPr>
      <xdr:spPr>
        <a:xfrm>
          <a:off x="3086735" y="5508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27</xdr:row>
      <xdr:rowOff>118745</xdr:rowOff>
    </xdr:from>
    <xdr:ext cx="404495" cy="259080"/>
    <xdr:sp macro="" textlink="">
      <xdr:nvSpPr>
        <xdr:cNvPr id="105" name="n_3mainValue有形固定資産減価償却率"/>
        <xdr:cNvSpPr txBox="1"/>
      </xdr:nvSpPr>
      <xdr:spPr>
        <a:xfrm>
          <a:off x="2324735" y="5519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135890</xdr:rowOff>
    </xdr:from>
    <xdr:ext cx="404495" cy="259080"/>
    <xdr:sp macro="" textlink="">
      <xdr:nvSpPr>
        <xdr:cNvPr id="106" name="n_4mainValue有形固定資産減価償却率"/>
        <xdr:cNvSpPr txBox="1"/>
      </xdr:nvSpPr>
      <xdr:spPr>
        <a:xfrm>
          <a:off x="1562735" y="5536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71</xdr:col>
      <xdr:colOff>123190</xdr:colOff>
      <xdr:row>22</xdr:row>
      <xdr:rowOff>64770</xdr:rowOff>
    </xdr:from>
    <xdr:to>
      <xdr:col>75</xdr:col>
      <xdr:colOff>48260</xdr:colOff>
      <xdr:row>24</xdr:row>
      <xdr:rowOff>30480</xdr:rowOff>
    </xdr:to>
    <xdr:sp macro="" textlink="">
      <xdr:nvSpPr>
        <xdr:cNvPr id="109" name="正方形/長方形 108"/>
        <xdr:cNvSpPr/>
      </xdr:nvSpPr>
      <xdr:spPr>
        <a:xfrm>
          <a:off x="13943965" y="4608195"/>
          <a:ext cx="6870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[ 0.0% ]</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地方債の新規発行に対し、償還額が多かった。地方債の償還は計画的に繰上償還を行っており、繰上償還により将来負担額を抑制できている。繰上償還は基金を財源として行うなど、将来負担比率はマイナス値となっていることから、債務償還比率は類似団体と比較しても極めて低い水準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しかし、今後は庁舎の更新、保健福祉センターの改修など大型のハード事業により将来負担額は大きく増加する想定であり、比例して将来負担比率も増加する見込みである。財政計画に基づき、繰上償還の実施など、計画的な資金繰りを行い、財政の健全化に努める。</a:t>
          </a:r>
          <a:endParaRPr lang="ja-JP" altLang="ja-JP">
            <a:effectLst/>
          </a:endParaRP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22" name="テキスト ボックス 12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3" name="直線コネクタ 12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24" name="テキスト ボックス 123"/>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5" name="直線コネクタ 12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26" name="テキスト ボックス 125"/>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7" name="直線コネクタ 12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28" name="テキスト ボックス 127"/>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9" name="直線コネクタ 12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30" name="テキスト ボックス 129"/>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1" name="直線コネクタ 13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32" name="テキスト ボックス 131"/>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3" name="直線コネクタ 13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34" name="テキスト ボックス 133"/>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148590</xdr:rowOff>
    </xdr:to>
    <xdr:cxnSp macro="">
      <xdr:nvCxnSpPr>
        <xdr:cNvPr id="137" name="直線コネクタ 136"/>
        <xdr:cNvCxnSpPr/>
      </xdr:nvCxnSpPr>
      <xdr:spPr>
        <a:xfrm flipV="1">
          <a:off x="14793595" y="5261610"/>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152400</xdr:rowOff>
    </xdr:from>
    <xdr:ext cx="469265" cy="259080"/>
    <xdr:sp macro="" textlink="">
      <xdr:nvSpPr>
        <xdr:cNvPr id="138" name="債務償還比率最小値テキスト"/>
        <xdr:cNvSpPr txBox="1"/>
      </xdr:nvSpPr>
      <xdr:spPr>
        <a:xfrm>
          <a:off x="14846300" y="6753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964.8</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148590</xdr:rowOff>
    </xdr:from>
    <xdr:to>
      <xdr:col>76</xdr:col>
      <xdr:colOff>111125</xdr:colOff>
      <xdr:row>34</xdr:row>
      <xdr:rowOff>148590</xdr:rowOff>
    </xdr:to>
    <xdr:cxnSp macro="">
      <xdr:nvCxnSpPr>
        <xdr:cNvPr id="139" name="直線コネクタ 138"/>
        <xdr:cNvCxnSpPr/>
      </xdr:nvCxnSpPr>
      <xdr:spPr>
        <a:xfrm>
          <a:off x="14706600" y="674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725" cy="259080"/>
    <xdr:sp macro="" textlink="">
      <xdr:nvSpPr>
        <xdr:cNvPr id="140"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41" name="直線コネクタ 140"/>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130810</xdr:rowOff>
    </xdr:from>
    <xdr:ext cx="469265" cy="259080"/>
    <xdr:sp macro="" textlink="">
      <xdr:nvSpPr>
        <xdr:cNvPr id="142" name="債務償還比率平均値テキスト"/>
        <xdr:cNvSpPr txBox="1"/>
      </xdr:nvSpPr>
      <xdr:spPr>
        <a:xfrm>
          <a:off x="14846300" y="570293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152400</xdr:rowOff>
    </xdr:from>
    <xdr:to>
      <xdr:col>76</xdr:col>
      <xdr:colOff>73025</xdr:colOff>
      <xdr:row>29</xdr:row>
      <xdr:rowOff>82550</xdr:rowOff>
    </xdr:to>
    <xdr:sp macro="" textlink="">
      <xdr:nvSpPr>
        <xdr:cNvPr id="143" name="フローチャート: 判断 142"/>
        <xdr:cNvSpPr/>
      </xdr:nvSpPr>
      <xdr:spPr>
        <a:xfrm>
          <a:off x="14744700" y="57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137795</xdr:rowOff>
    </xdr:from>
    <xdr:to>
      <xdr:col>72</xdr:col>
      <xdr:colOff>123825</xdr:colOff>
      <xdr:row>29</xdr:row>
      <xdr:rowOff>67945</xdr:rowOff>
    </xdr:to>
    <xdr:sp macro="" textlink="">
      <xdr:nvSpPr>
        <xdr:cNvPr id="144" name="フローチャート: 判断 143"/>
        <xdr:cNvSpPr/>
      </xdr:nvSpPr>
      <xdr:spPr>
        <a:xfrm>
          <a:off x="14033500" y="570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86995</xdr:rowOff>
    </xdr:from>
    <xdr:to>
      <xdr:col>68</xdr:col>
      <xdr:colOff>123825</xdr:colOff>
      <xdr:row>30</xdr:row>
      <xdr:rowOff>17780</xdr:rowOff>
    </xdr:to>
    <xdr:sp macro="" textlink="">
      <xdr:nvSpPr>
        <xdr:cNvPr id="145" name="フローチャート: 判断 144"/>
        <xdr:cNvSpPr/>
      </xdr:nvSpPr>
      <xdr:spPr>
        <a:xfrm>
          <a:off x="13271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93345</xdr:rowOff>
    </xdr:from>
    <xdr:to>
      <xdr:col>64</xdr:col>
      <xdr:colOff>123825</xdr:colOff>
      <xdr:row>30</xdr:row>
      <xdr:rowOff>23495</xdr:rowOff>
    </xdr:to>
    <xdr:sp macro="" textlink="">
      <xdr:nvSpPr>
        <xdr:cNvPr id="146" name="フローチャート: 判断 145"/>
        <xdr:cNvSpPr/>
      </xdr:nvSpPr>
      <xdr:spPr>
        <a:xfrm>
          <a:off x="12509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110490</xdr:rowOff>
    </xdr:from>
    <xdr:to>
      <xdr:col>60</xdr:col>
      <xdr:colOff>123825</xdr:colOff>
      <xdr:row>30</xdr:row>
      <xdr:rowOff>40640</xdr:rowOff>
    </xdr:to>
    <xdr:sp macro="" textlink="">
      <xdr:nvSpPr>
        <xdr:cNvPr id="147" name="フローチャート: 判断 146"/>
        <xdr:cNvSpPr/>
      </xdr:nvSpPr>
      <xdr:spPr>
        <a:xfrm>
          <a:off x="117475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8" name="テキスト ボックス 14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9" name="テキスト ボックス 14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50" name="テキスト ボックス 14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51" name="テキスト ボックス 15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52" name="テキスト ボックス 15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72</xdr:col>
      <xdr:colOff>22225</xdr:colOff>
      <xdr:row>26</xdr:row>
      <xdr:rowOff>17780</xdr:rowOff>
    </xdr:from>
    <xdr:to>
      <xdr:col>72</xdr:col>
      <xdr:colOff>123825</xdr:colOff>
      <xdr:row>26</xdr:row>
      <xdr:rowOff>119380</xdr:rowOff>
    </xdr:to>
    <xdr:sp macro="" textlink="">
      <xdr:nvSpPr>
        <xdr:cNvPr id="153" name="楕円 152"/>
        <xdr:cNvSpPr/>
      </xdr:nvSpPr>
      <xdr:spPr>
        <a:xfrm>
          <a:off x="14033500" y="524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33020</xdr:rowOff>
    </xdr:from>
    <xdr:to>
      <xdr:col>68</xdr:col>
      <xdr:colOff>123825</xdr:colOff>
      <xdr:row>26</xdr:row>
      <xdr:rowOff>134620</xdr:rowOff>
    </xdr:to>
    <xdr:sp macro="" textlink="">
      <xdr:nvSpPr>
        <xdr:cNvPr id="154" name="楕円 153"/>
        <xdr:cNvSpPr/>
      </xdr:nvSpPr>
      <xdr:spPr>
        <a:xfrm>
          <a:off x="13271500" y="52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68580</xdr:rowOff>
    </xdr:from>
    <xdr:to>
      <xdr:col>72</xdr:col>
      <xdr:colOff>73025</xdr:colOff>
      <xdr:row>26</xdr:row>
      <xdr:rowOff>83820</xdr:rowOff>
    </xdr:to>
    <xdr:cxnSp macro="">
      <xdr:nvCxnSpPr>
        <xdr:cNvPr id="155" name="直線コネクタ 154"/>
        <xdr:cNvCxnSpPr/>
      </xdr:nvCxnSpPr>
      <xdr:spPr>
        <a:xfrm flipV="1">
          <a:off x="13322300" y="529780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10160</xdr:rowOff>
    </xdr:from>
    <xdr:to>
      <xdr:col>60</xdr:col>
      <xdr:colOff>123825</xdr:colOff>
      <xdr:row>26</xdr:row>
      <xdr:rowOff>111760</xdr:rowOff>
    </xdr:to>
    <xdr:sp macro="" textlink="">
      <xdr:nvSpPr>
        <xdr:cNvPr id="156" name="楕円 155"/>
        <xdr:cNvSpPr/>
      </xdr:nvSpPr>
      <xdr:spPr>
        <a:xfrm>
          <a:off x="11747500" y="52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15875</xdr:colOff>
      <xdr:row>29</xdr:row>
      <xdr:rowOff>59055</xdr:rowOff>
    </xdr:from>
    <xdr:ext cx="469265" cy="259080"/>
    <xdr:sp macro="" textlink="">
      <xdr:nvSpPr>
        <xdr:cNvPr id="157" name="n_1aveValue債務償還比率"/>
        <xdr:cNvSpPr txBox="1"/>
      </xdr:nvSpPr>
      <xdr:spPr>
        <a:xfrm>
          <a:off x="13836650" y="5802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323.7</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8890</xdr:rowOff>
    </xdr:from>
    <xdr:ext cx="469265" cy="258445"/>
    <xdr:sp macro="" textlink="">
      <xdr:nvSpPr>
        <xdr:cNvPr id="158" name="n_2aveValue債務償還比率"/>
        <xdr:cNvSpPr txBox="1"/>
      </xdr:nvSpPr>
      <xdr:spPr>
        <a:xfrm>
          <a:off x="13087350" y="5923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40640</xdr:rowOff>
    </xdr:from>
    <xdr:ext cx="469265" cy="258445"/>
    <xdr:sp macro="" textlink="">
      <xdr:nvSpPr>
        <xdr:cNvPr id="159" name="n_3aveValue債務償還比率"/>
        <xdr:cNvSpPr txBox="1"/>
      </xdr:nvSpPr>
      <xdr:spPr>
        <a:xfrm>
          <a:off x="12325350" y="5612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31750</xdr:rowOff>
    </xdr:from>
    <xdr:ext cx="469265" cy="258445"/>
    <xdr:sp macro="" textlink="">
      <xdr:nvSpPr>
        <xdr:cNvPr id="160" name="n_4aveValue債務償還比率"/>
        <xdr:cNvSpPr txBox="1"/>
      </xdr:nvSpPr>
      <xdr:spPr>
        <a:xfrm>
          <a:off x="11563350" y="5946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48260</xdr:colOff>
      <xdr:row>24</xdr:row>
      <xdr:rowOff>135890</xdr:rowOff>
    </xdr:from>
    <xdr:ext cx="404495" cy="259080"/>
    <xdr:sp macro="" textlink="">
      <xdr:nvSpPr>
        <xdr:cNvPr id="161" name="n_1mainValue債務償還比率"/>
        <xdr:cNvSpPr txBox="1"/>
      </xdr:nvSpPr>
      <xdr:spPr>
        <a:xfrm>
          <a:off x="13869035" y="5022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60960</xdr:colOff>
      <xdr:row>24</xdr:row>
      <xdr:rowOff>151130</xdr:rowOff>
    </xdr:from>
    <xdr:ext cx="404495" cy="259080"/>
    <xdr:sp macro="" textlink="">
      <xdr:nvSpPr>
        <xdr:cNvPr id="162" name="n_2mainValue債務償還比率"/>
        <xdr:cNvSpPr txBox="1"/>
      </xdr:nvSpPr>
      <xdr:spPr>
        <a:xfrm>
          <a:off x="13119735" y="5037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60960</xdr:colOff>
      <xdr:row>24</xdr:row>
      <xdr:rowOff>128270</xdr:rowOff>
    </xdr:from>
    <xdr:ext cx="404495" cy="259080"/>
    <xdr:sp macro="" textlink="">
      <xdr:nvSpPr>
        <xdr:cNvPr id="163" name="n_4mainValue債務償還比率"/>
        <xdr:cNvSpPr txBox="1"/>
      </xdr:nvSpPr>
      <xdr:spPr>
        <a:xfrm>
          <a:off x="11595735" y="5014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5" name="正方形/長方形 16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6" name="テキスト ボックス 165"/>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7" name="テキスト ボックス 166"/>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8" name="テキスト ボックス 167"/>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9" name="テキスト ボックス 168"/>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5,456
5,436
197.85
6,666,358
6,479,268
145,187
3,947,593
6,185,566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86360</xdr:rowOff>
    </xdr:to>
    <xdr:cxnSp macro="">
      <xdr:nvCxnSpPr>
        <xdr:cNvPr id="58" name="直線コネクタ 57"/>
        <xdr:cNvCxnSpPr/>
      </xdr:nvCxnSpPr>
      <xdr:spPr>
        <a:xfrm flipV="1">
          <a:off x="4634865" y="5660390"/>
          <a:ext cx="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89535</xdr:rowOff>
    </xdr:from>
    <xdr:ext cx="405130" cy="258445"/>
    <xdr:sp macro="" textlink="">
      <xdr:nvSpPr>
        <xdr:cNvPr id="59" name="【道路】&#10;有形固定資産減価償却率最小値テキスト"/>
        <xdr:cNvSpPr txBox="1"/>
      </xdr:nvSpPr>
      <xdr:spPr>
        <a:xfrm>
          <a:off x="4673600" y="7290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86360</xdr:rowOff>
    </xdr:from>
    <xdr:to>
      <xdr:col>24</xdr:col>
      <xdr:colOff>152400</xdr:colOff>
      <xdr:row>42</xdr:row>
      <xdr:rowOff>86360</xdr:rowOff>
    </xdr:to>
    <xdr:cxnSp macro="">
      <xdr:nvCxnSpPr>
        <xdr:cNvPr id="60" name="直線コネクタ 59"/>
        <xdr:cNvCxnSpPr/>
      </xdr:nvCxnSpPr>
      <xdr:spPr>
        <a:xfrm>
          <a:off x="4546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8445"/>
    <xdr:sp macro="" textlink="">
      <xdr:nvSpPr>
        <xdr:cNvPr id="61" name="【道路】&#10;有形固定資産減価償却率最大値テキスト"/>
        <xdr:cNvSpPr txBox="1"/>
      </xdr:nvSpPr>
      <xdr:spPr>
        <a:xfrm>
          <a:off x="467360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23495</xdr:rowOff>
    </xdr:from>
    <xdr:ext cx="405130" cy="259080"/>
    <xdr:sp macro="" textlink="">
      <xdr:nvSpPr>
        <xdr:cNvPr id="63" name="【道路】&#10;有形固定資産減価償却率平均値テキスト"/>
        <xdr:cNvSpPr txBox="1"/>
      </xdr:nvSpPr>
      <xdr:spPr>
        <a:xfrm>
          <a:off x="4673600" y="67100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45085</xdr:rowOff>
    </xdr:from>
    <xdr:to>
      <xdr:col>24</xdr:col>
      <xdr:colOff>114300</xdr:colOff>
      <xdr:row>39</xdr:row>
      <xdr:rowOff>146685</xdr:rowOff>
    </xdr:to>
    <xdr:sp macro="" textlink="">
      <xdr:nvSpPr>
        <xdr:cNvPr id="64" name="フローチャート: 判断 63"/>
        <xdr:cNvSpPr/>
      </xdr:nvSpPr>
      <xdr:spPr>
        <a:xfrm>
          <a:off x="4584700" y="673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27305</xdr:rowOff>
    </xdr:from>
    <xdr:to>
      <xdr:col>20</xdr:col>
      <xdr:colOff>38100</xdr:colOff>
      <xdr:row>39</xdr:row>
      <xdr:rowOff>128905</xdr:rowOff>
    </xdr:to>
    <xdr:sp macro="" textlink="">
      <xdr:nvSpPr>
        <xdr:cNvPr id="65" name="フローチャート: 判断 64"/>
        <xdr:cNvSpPr/>
      </xdr:nvSpPr>
      <xdr:spPr>
        <a:xfrm>
          <a:off x="3746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12065</xdr:rowOff>
    </xdr:from>
    <xdr:to>
      <xdr:col>15</xdr:col>
      <xdr:colOff>101600</xdr:colOff>
      <xdr:row>39</xdr:row>
      <xdr:rowOff>113665</xdr:rowOff>
    </xdr:to>
    <xdr:sp macro="" textlink="">
      <xdr:nvSpPr>
        <xdr:cNvPr id="66" name="フローチャート: 判断 65"/>
        <xdr:cNvSpPr/>
      </xdr:nvSpPr>
      <xdr:spPr>
        <a:xfrm>
          <a:off x="2857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125095</xdr:rowOff>
    </xdr:from>
    <xdr:to>
      <xdr:col>10</xdr:col>
      <xdr:colOff>165100</xdr:colOff>
      <xdr:row>39</xdr:row>
      <xdr:rowOff>55245</xdr:rowOff>
    </xdr:to>
    <xdr:sp macro="" textlink="">
      <xdr:nvSpPr>
        <xdr:cNvPr id="67" name="フローチャート: 判断 66"/>
        <xdr:cNvSpPr/>
      </xdr:nvSpPr>
      <xdr:spPr>
        <a:xfrm>
          <a:off x="1968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102235</xdr:rowOff>
    </xdr:from>
    <xdr:to>
      <xdr:col>6</xdr:col>
      <xdr:colOff>38100</xdr:colOff>
      <xdr:row>39</xdr:row>
      <xdr:rowOff>32385</xdr:rowOff>
    </xdr:to>
    <xdr:sp macro="" textlink="">
      <xdr:nvSpPr>
        <xdr:cNvPr id="68" name="フローチャート: 判断 67"/>
        <xdr:cNvSpPr/>
      </xdr:nvSpPr>
      <xdr:spPr>
        <a:xfrm>
          <a:off x="1079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90805</xdr:rowOff>
    </xdr:from>
    <xdr:to>
      <xdr:col>24</xdr:col>
      <xdr:colOff>114300</xdr:colOff>
      <xdr:row>37</xdr:row>
      <xdr:rowOff>20955</xdr:rowOff>
    </xdr:to>
    <xdr:sp macro="" textlink="">
      <xdr:nvSpPr>
        <xdr:cNvPr id="74" name="楕円 73"/>
        <xdr:cNvSpPr/>
      </xdr:nvSpPr>
      <xdr:spPr>
        <a:xfrm>
          <a:off x="45847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113665</xdr:rowOff>
    </xdr:from>
    <xdr:ext cx="405130" cy="258445"/>
    <xdr:sp macro="" textlink="">
      <xdr:nvSpPr>
        <xdr:cNvPr id="75" name="【道路】&#10;有形固定資産減価償却率該当値テキスト"/>
        <xdr:cNvSpPr txBox="1"/>
      </xdr:nvSpPr>
      <xdr:spPr>
        <a:xfrm>
          <a:off x="4673600" y="6114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90805</xdr:rowOff>
    </xdr:from>
    <xdr:to>
      <xdr:col>20</xdr:col>
      <xdr:colOff>38100</xdr:colOff>
      <xdr:row>37</xdr:row>
      <xdr:rowOff>20955</xdr:rowOff>
    </xdr:to>
    <xdr:sp macro="" textlink="">
      <xdr:nvSpPr>
        <xdr:cNvPr id="76" name="楕円 75"/>
        <xdr:cNvSpPr/>
      </xdr:nvSpPr>
      <xdr:spPr>
        <a:xfrm>
          <a:off x="3746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141605</xdr:rowOff>
    </xdr:from>
    <xdr:to>
      <xdr:col>24</xdr:col>
      <xdr:colOff>63500</xdr:colOff>
      <xdr:row>36</xdr:row>
      <xdr:rowOff>141605</xdr:rowOff>
    </xdr:to>
    <xdr:cxnSp macro="">
      <xdr:nvCxnSpPr>
        <xdr:cNvPr id="77" name="直線コネクタ 76"/>
        <xdr:cNvCxnSpPr/>
      </xdr:nvCxnSpPr>
      <xdr:spPr>
        <a:xfrm>
          <a:off x="3797300" y="63138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8" name="楕円 77"/>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141605</xdr:rowOff>
    </xdr:from>
    <xdr:to>
      <xdr:col>19</xdr:col>
      <xdr:colOff>177800</xdr:colOff>
      <xdr:row>36</xdr:row>
      <xdr:rowOff>144780</xdr:rowOff>
    </xdr:to>
    <xdr:cxnSp macro="">
      <xdr:nvCxnSpPr>
        <xdr:cNvPr id="79" name="直線コネクタ 78"/>
        <xdr:cNvCxnSpPr/>
      </xdr:nvCxnSpPr>
      <xdr:spPr>
        <a:xfrm flipV="1">
          <a:off x="2908300" y="63138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103505</xdr:rowOff>
    </xdr:from>
    <xdr:to>
      <xdr:col>10</xdr:col>
      <xdr:colOff>165100</xdr:colOff>
      <xdr:row>37</xdr:row>
      <xdr:rowOff>33655</xdr:rowOff>
    </xdr:to>
    <xdr:sp macro="" textlink="">
      <xdr:nvSpPr>
        <xdr:cNvPr id="80" name="楕円 79"/>
        <xdr:cNvSpPr/>
      </xdr:nvSpPr>
      <xdr:spPr>
        <a:xfrm>
          <a:off x="1968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36</xdr:row>
      <xdr:rowOff>154940</xdr:rowOff>
    </xdr:to>
    <xdr:cxnSp macro="">
      <xdr:nvCxnSpPr>
        <xdr:cNvPr id="81" name="直線コネクタ 80"/>
        <xdr:cNvCxnSpPr/>
      </xdr:nvCxnSpPr>
      <xdr:spPr>
        <a:xfrm flipV="1">
          <a:off x="2019300" y="63169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110490</xdr:rowOff>
    </xdr:from>
    <xdr:to>
      <xdr:col>6</xdr:col>
      <xdr:colOff>38100</xdr:colOff>
      <xdr:row>37</xdr:row>
      <xdr:rowOff>40640</xdr:rowOff>
    </xdr:to>
    <xdr:sp macro="" textlink="">
      <xdr:nvSpPr>
        <xdr:cNvPr id="82" name="楕円 81"/>
        <xdr:cNvSpPr/>
      </xdr:nvSpPr>
      <xdr:spPr>
        <a:xfrm>
          <a:off x="1079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154940</xdr:rowOff>
    </xdr:from>
    <xdr:to>
      <xdr:col>10</xdr:col>
      <xdr:colOff>114300</xdr:colOff>
      <xdr:row>36</xdr:row>
      <xdr:rowOff>161290</xdr:rowOff>
    </xdr:to>
    <xdr:cxnSp macro="">
      <xdr:nvCxnSpPr>
        <xdr:cNvPr id="83" name="直線コネクタ 82"/>
        <xdr:cNvCxnSpPr/>
      </xdr:nvCxnSpPr>
      <xdr:spPr>
        <a:xfrm flipV="1">
          <a:off x="1130300" y="63271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120650</xdr:rowOff>
    </xdr:from>
    <xdr:ext cx="405130" cy="258445"/>
    <xdr:sp macro="" textlink="">
      <xdr:nvSpPr>
        <xdr:cNvPr id="84" name="n_1aveValue【道路】&#10;有形固定資産減価償却率"/>
        <xdr:cNvSpPr txBox="1"/>
      </xdr:nvSpPr>
      <xdr:spPr>
        <a:xfrm>
          <a:off x="3582035" y="6807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104775</xdr:rowOff>
    </xdr:from>
    <xdr:ext cx="404495" cy="259080"/>
    <xdr:sp macro="" textlink="">
      <xdr:nvSpPr>
        <xdr:cNvPr id="85" name="n_2aveValue【道路】&#10;有形固定資産減価償却率"/>
        <xdr:cNvSpPr txBox="1"/>
      </xdr:nvSpPr>
      <xdr:spPr>
        <a:xfrm>
          <a:off x="2705735" y="6791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46355</xdr:rowOff>
    </xdr:from>
    <xdr:ext cx="404495" cy="259080"/>
    <xdr:sp macro="" textlink="">
      <xdr:nvSpPr>
        <xdr:cNvPr id="86" name="n_3aveValue【道路】&#10;有形固定資産減価償却率"/>
        <xdr:cNvSpPr txBox="1"/>
      </xdr:nvSpPr>
      <xdr:spPr>
        <a:xfrm>
          <a:off x="1816735" y="6732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39</xdr:row>
      <xdr:rowOff>23495</xdr:rowOff>
    </xdr:from>
    <xdr:ext cx="404495" cy="259080"/>
    <xdr:sp macro="" textlink="">
      <xdr:nvSpPr>
        <xdr:cNvPr id="87" name="n_4aveValue【道路】&#10;有形固定資産減価償却率"/>
        <xdr:cNvSpPr txBox="1"/>
      </xdr:nvSpPr>
      <xdr:spPr>
        <a:xfrm>
          <a:off x="927735" y="6710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37465</xdr:rowOff>
    </xdr:from>
    <xdr:ext cx="405130" cy="259080"/>
    <xdr:sp macro="" textlink="">
      <xdr:nvSpPr>
        <xdr:cNvPr id="88" name="n_1mainValue【道路】&#10;有形固定資産減価償却率"/>
        <xdr:cNvSpPr txBox="1"/>
      </xdr:nvSpPr>
      <xdr:spPr>
        <a:xfrm>
          <a:off x="3582035" y="60382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40640</xdr:rowOff>
    </xdr:from>
    <xdr:ext cx="404495" cy="258445"/>
    <xdr:sp macro="" textlink="">
      <xdr:nvSpPr>
        <xdr:cNvPr id="89" name="n_2mainValue【道路】&#10;有形固定資産減価償却率"/>
        <xdr:cNvSpPr txBox="1"/>
      </xdr:nvSpPr>
      <xdr:spPr>
        <a:xfrm>
          <a:off x="2705735" y="6041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50165</xdr:rowOff>
    </xdr:from>
    <xdr:ext cx="404495" cy="259080"/>
    <xdr:sp macro="" textlink="">
      <xdr:nvSpPr>
        <xdr:cNvPr id="90" name="n_3mainValue【道路】&#10;有形固定資産減価償却率"/>
        <xdr:cNvSpPr txBox="1"/>
      </xdr:nvSpPr>
      <xdr:spPr>
        <a:xfrm>
          <a:off x="1816735" y="6050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57150</xdr:rowOff>
    </xdr:from>
    <xdr:ext cx="404495" cy="259080"/>
    <xdr:sp macro="" textlink="">
      <xdr:nvSpPr>
        <xdr:cNvPr id="91" name="n_4mainValue【道路】&#10;有形固定資産減価償却率"/>
        <xdr:cNvSpPr txBox="1"/>
      </xdr:nvSpPr>
      <xdr:spPr>
        <a:xfrm>
          <a:off x="927735" y="6057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3" name="テキスト ボックス 102"/>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5" name="テキスト ボックス 104"/>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8445"/>
    <xdr:sp macro="" textlink="">
      <xdr:nvSpPr>
        <xdr:cNvPr id="107" name="テキスト ボックス 106"/>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9" name="テキスト ボックス 108"/>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1" name="テキスト ボックス 110"/>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4995" cy="258445"/>
    <xdr:sp macro="" textlink="">
      <xdr:nvSpPr>
        <xdr:cNvPr id="113" name="テキスト ボックス 112"/>
        <xdr:cNvSpPr txBox="1"/>
      </xdr:nvSpPr>
      <xdr:spPr>
        <a:xfrm>
          <a:off x="6008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5" name="テキスト ボックス 114"/>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133985</xdr:rowOff>
    </xdr:from>
    <xdr:to>
      <xdr:col>54</xdr:col>
      <xdr:colOff>189865</xdr:colOff>
      <xdr:row>41</xdr:row>
      <xdr:rowOff>144780</xdr:rowOff>
    </xdr:to>
    <xdr:cxnSp macro="">
      <xdr:nvCxnSpPr>
        <xdr:cNvPr id="117" name="直線コネクタ 116"/>
        <xdr:cNvCxnSpPr/>
      </xdr:nvCxnSpPr>
      <xdr:spPr>
        <a:xfrm flipV="1">
          <a:off x="10476865" y="579183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149225</xdr:rowOff>
    </xdr:from>
    <xdr:ext cx="469900" cy="259080"/>
    <xdr:sp macro="" textlink="">
      <xdr:nvSpPr>
        <xdr:cNvPr id="118" name="【道路】&#10;一人当たり延長最小値テキスト"/>
        <xdr:cNvSpPr txBox="1"/>
      </xdr:nvSpPr>
      <xdr:spPr>
        <a:xfrm>
          <a:off x="10515600" y="7178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144780</xdr:rowOff>
    </xdr:from>
    <xdr:to>
      <xdr:col>55</xdr:col>
      <xdr:colOff>88900</xdr:colOff>
      <xdr:row>41</xdr:row>
      <xdr:rowOff>144780</xdr:rowOff>
    </xdr:to>
    <xdr:cxnSp macro="">
      <xdr:nvCxnSpPr>
        <xdr:cNvPr id="119" name="直線コネクタ 118"/>
        <xdr:cNvCxnSpPr/>
      </xdr:nvCxnSpPr>
      <xdr:spPr>
        <a:xfrm>
          <a:off x="10388600" y="717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80645</xdr:rowOff>
    </xdr:from>
    <xdr:ext cx="534670" cy="259080"/>
    <xdr:sp macro="" textlink="">
      <xdr:nvSpPr>
        <xdr:cNvPr id="120" name="【道路】&#10;一人当たり延長最大値テキスト"/>
        <xdr:cNvSpPr txBox="1"/>
      </xdr:nvSpPr>
      <xdr:spPr>
        <a:xfrm>
          <a:off x="10515600" y="5567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91.960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133985</xdr:rowOff>
    </xdr:from>
    <xdr:to>
      <xdr:col>55</xdr:col>
      <xdr:colOff>88900</xdr:colOff>
      <xdr:row>33</xdr:row>
      <xdr:rowOff>133985</xdr:rowOff>
    </xdr:to>
    <xdr:cxnSp macro="">
      <xdr:nvCxnSpPr>
        <xdr:cNvPr id="121" name="直線コネクタ 120"/>
        <xdr:cNvCxnSpPr/>
      </xdr:nvCxnSpPr>
      <xdr:spPr>
        <a:xfrm>
          <a:off x="10388600" y="579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121920</xdr:rowOff>
    </xdr:from>
    <xdr:ext cx="534670" cy="258445"/>
    <xdr:sp macro="" textlink="">
      <xdr:nvSpPr>
        <xdr:cNvPr id="122" name="【道路】&#10;一人当たり延長平均値テキスト"/>
        <xdr:cNvSpPr txBox="1"/>
      </xdr:nvSpPr>
      <xdr:spPr>
        <a:xfrm>
          <a:off x="10515600" y="66370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143510</xdr:rowOff>
    </xdr:from>
    <xdr:to>
      <xdr:col>55</xdr:col>
      <xdr:colOff>50800</xdr:colOff>
      <xdr:row>39</xdr:row>
      <xdr:rowOff>73660</xdr:rowOff>
    </xdr:to>
    <xdr:sp macro="" textlink="">
      <xdr:nvSpPr>
        <xdr:cNvPr id="123" name="フローチャート: 判断 122"/>
        <xdr:cNvSpPr/>
      </xdr:nvSpPr>
      <xdr:spPr>
        <a:xfrm>
          <a:off x="104267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161290</xdr:rowOff>
    </xdr:from>
    <xdr:to>
      <xdr:col>50</xdr:col>
      <xdr:colOff>165100</xdr:colOff>
      <xdr:row>39</xdr:row>
      <xdr:rowOff>91440</xdr:rowOff>
    </xdr:to>
    <xdr:sp macro="" textlink="">
      <xdr:nvSpPr>
        <xdr:cNvPr id="124" name="フローチャート: 判断 123"/>
        <xdr:cNvSpPr/>
      </xdr:nvSpPr>
      <xdr:spPr>
        <a:xfrm>
          <a:off x="9588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146685</xdr:rowOff>
    </xdr:from>
    <xdr:to>
      <xdr:col>46</xdr:col>
      <xdr:colOff>38100</xdr:colOff>
      <xdr:row>37</xdr:row>
      <xdr:rowOff>76835</xdr:rowOff>
    </xdr:to>
    <xdr:sp macro="" textlink="">
      <xdr:nvSpPr>
        <xdr:cNvPr id="125" name="フローチャート: 判断 124"/>
        <xdr:cNvSpPr/>
      </xdr:nvSpPr>
      <xdr:spPr>
        <a:xfrm>
          <a:off x="869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72390</xdr:rowOff>
    </xdr:from>
    <xdr:to>
      <xdr:col>41</xdr:col>
      <xdr:colOff>101600</xdr:colOff>
      <xdr:row>37</xdr:row>
      <xdr:rowOff>2540</xdr:rowOff>
    </xdr:to>
    <xdr:sp macro="" textlink="">
      <xdr:nvSpPr>
        <xdr:cNvPr id="126" name="フローチャート: 判断 125"/>
        <xdr:cNvSpPr/>
      </xdr:nvSpPr>
      <xdr:spPr>
        <a:xfrm>
          <a:off x="7810500" y="624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60325</xdr:rowOff>
    </xdr:from>
    <xdr:to>
      <xdr:col>36</xdr:col>
      <xdr:colOff>165100</xdr:colOff>
      <xdr:row>35</xdr:row>
      <xdr:rowOff>161925</xdr:rowOff>
    </xdr:to>
    <xdr:sp macro="" textlink="">
      <xdr:nvSpPr>
        <xdr:cNvPr id="127" name="フローチャート: 判断 126"/>
        <xdr:cNvSpPr/>
      </xdr:nvSpPr>
      <xdr:spPr>
        <a:xfrm>
          <a:off x="6921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159385</xdr:rowOff>
    </xdr:from>
    <xdr:to>
      <xdr:col>55</xdr:col>
      <xdr:colOff>50800</xdr:colOff>
      <xdr:row>38</xdr:row>
      <xdr:rowOff>89535</xdr:rowOff>
    </xdr:to>
    <xdr:sp macro="" textlink="">
      <xdr:nvSpPr>
        <xdr:cNvPr id="133" name="楕円 132"/>
        <xdr:cNvSpPr/>
      </xdr:nvSpPr>
      <xdr:spPr>
        <a:xfrm>
          <a:off x="104267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10795</xdr:rowOff>
    </xdr:from>
    <xdr:ext cx="534670" cy="258445"/>
    <xdr:sp macro="" textlink="">
      <xdr:nvSpPr>
        <xdr:cNvPr id="134" name="【道路】&#10;一人当たり延長該当値テキスト"/>
        <xdr:cNvSpPr txBox="1"/>
      </xdr:nvSpPr>
      <xdr:spPr>
        <a:xfrm>
          <a:off x="10515600" y="6354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6350</xdr:rowOff>
    </xdr:from>
    <xdr:to>
      <xdr:col>50</xdr:col>
      <xdr:colOff>165100</xdr:colOff>
      <xdr:row>38</xdr:row>
      <xdr:rowOff>107950</xdr:rowOff>
    </xdr:to>
    <xdr:sp macro="" textlink="">
      <xdr:nvSpPr>
        <xdr:cNvPr id="135" name="楕円 134"/>
        <xdr:cNvSpPr/>
      </xdr:nvSpPr>
      <xdr:spPr>
        <a:xfrm>
          <a:off x="958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38735</xdr:rowOff>
    </xdr:from>
    <xdr:to>
      <xdr:col>55</xdr:col>
      <xdr:colOff>0</xdr:colOff>
      <xdr:row>38</xdr:row>
      <xdr:rowOff>57150</xdr:rowOff>
    </xdr:to>
    <xdr:cxnSp macro="">
      <xdr:nvCxnSpPr>
        <xdr:cNvPr id="136" name="直線コネクタ 135"/>
        <xdr:cNvCxnSpPr/>
      </xdr:nvCxnSpPr>
      <xdr:spPr>
        <a:xfrm flipV="1">
          <a:off x="9639300" y="655383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10795</xdr:rowOff>
    </xdr:from>
    <xdr:to>
      <xdr:col>46</xdr:col>
      <xdr:colOff>38100</xdr:colOff>
      <xdr:row>38</xdr:row>
      <xdr:rowOff>112395</xdr:rowOff>
    </xdr:to>
    <xdr:sp macro="" textlink="">
      <xdr:nvSpPr>
        <xdr:cNvPr id="137" name="楕円 136"/>
        <xdr:cNvSpPr/>
      </xdr:nvSpPr>
      <xdr:spPr>
        <a:xfrm>
          <a:off x="8699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57150</xdr:rowOff>
    </xdr:from>
    <xdr:to>
      <xdr:col>50</xdr:col>
      <xdr:colOff>114300</xdr:colOff>
      <xdr:row>38</xdr:row>
      <xdr:rowOff>61595</xdr:rowOff>
    </xdr:to>
    <xdr:cxnSp macro="">
      <xdr:nvCxnSpPr>
        <xdr:cNvPr id="138" name="直線コネクタ 137"/>
        <xdr:cNvCxnSpPr/>
      </xdr:nvCxnSpPr>
      <xdr:spPr>
        <a:xfrm flipV="1">
          <a:off x="8750300" y="65722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29845</xdr:rowOff>
    </xdr:from>
    <xdr:to>
      <xdr:col>41</xdr:col>
      <xdr:colOff>101600</xdr:colOff>
      <xdr:row>38</xdr:row>
      <xdr:rowOff>132080</xdr:rowOff>
    </xdr:to>
    <xdr:sp macro="" textlink="">
      <xdr:nvSpPr>
        <xdr:cNvPr id="139" name="楕円 138"/>
        <xdr:cNvSpPr/>
      </xdr:nvSpPr>
      <xdr:spPr>
        <a:xfrm>
          <a:off x="7810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61595</xdr:rowOff>
    </xdr:from>
    <xdr:to>
      <xdr:col>45</xdr:col>
      <xdr:colOff>177800</xdr:colOff>
      <xdr:row>38</xdr:row>
      <xdr:rowOff>80645</xdr:rowOff>
    </xdr:to>
    <xdr:cxnSp macro="">
      <xdr:nvCxnSpPr>
        <xdr:cNvPr id="140" name="直線コネクタ 139"/>
        <xdr:cNvCxnSpPr/>
      </xdr:nvCxnSpPr>
      <xdr:spPr>
        <a:xfrm flipV="1">
          <a:off x="7861300" y="65766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46990</xdr:rowOff>
    </xdr:from>
    <xdr:to>
      <xdr:col>36</xdr:col>
      <xdr:colOff>165100</xdr:colOff>
      <xdr:row>38</xdr:row>
      <xdr:rowOff>148590</xdr:rowOff>
    </xdr:to>
    <xdr:sp macro="" textlink="">
      <xdr:nvSpPr>
        <xdr:cNvPr id="141" name="楕円 140"/>
        <xdr:cNvSpPr/>
      </xdr:nvSpPr>
      <xdr:spPr>
        <a:xfrm>
          <a:off x="6921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80645</xdr:rowOff>
    </xdr:from>
    <xdr:to>
      <xdr:col>41</xdr:col>
      <xdr:colOff>50800</xdr:colOff>
      <xdr:row>38</xdr:row>
      <xdr:rowOff>97790</xdr:rowOff>
    </xdr:to>
    <xdr:cxnSp macro="">
      <xdr:nvCxnSpPr>
        <xdr:cNvPr id="142" name="直線コネクタ 141"/>
        <xdr:cNvCxnSpPr/>
      </xdr:nvCxnSpPr>
      <xdr:spPr>
        <a:xfrm flipV="1">
          <a:off x="6972300" y="65957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82550</xdr:rowOff>
    </xdr:from>
    <xdr:ext cx="534670" cy="259080"/>
    <xdr:sp macro="" textlink="">
      <xdr:nvSpPr>
        <xdr:cNvPr id="143" name="n_1aveValue【道路】&#10;一人当たり延長"/>
        <xdr:cNvSpPr txBox="1"/>
      </xdr:nvSpPr>
      <xdr:spPr>
        <a:xfrm>
          <a:off x="9359265" y="676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34.691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35</xdr:row>
      <xdr:rowOff>93345</xdr:rowOff>
    </xdr:from>
    <xdr:ext cx="534035" cy="259080"/>
    <xdr:sp macro="" textlink="">
      <xdr:nvSpPr>
        <xdr:cNvPr id="144" name="n_2aveValue【道路】&#10;一人当たり延長"/>
        <xdr:cNvSpPr txBox="1"/>
      </xdr:nvSpPr>
      <xdr:spPr>
        <a:xfrm>
          <a:off x="8482965" y="6094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35</xdr:row>
      <xdr:rowOff>19050</xdr:rowOff>
    </xdr:from>
    <xdr:ext cx="534035" cy="258445"/>
    <xdr:sp macro="" textlink="">
      <xdr:nvSpPr>
        <xdr:cNvPr id="145" name="n_3aveValue【道路】&#10;一人当たり延長"/>
        <xdr:cNvSpPr txBox="1"/>
      </xdr:nvSpPr>
      <xdr:spPr>
        <a:xfrm>
          <a:off x="7593965" y="6019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34</xdr:row>
      <xdr:rowOff>6985</xdr:rowOff>
    </xdr:from>
    <xdr:ext cx="534035" cy="258445"/>
    <xdr:sp macro="" textlink="">
      <xdr:nvSpPr>
        <xdr:cNvPr id="146" name="n_4aveValue【道路】&#10;一人当たり延長"/>
        <xdr:cNvSpPr txBox="1"/>
      </xdr:nvSpPr>
      <xdr:spPr>
        <a:xfrm>
          <a:off x="6704965" y="5836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124460</xdr:rowOff>
    </xdr:from>
    <xdr:ext cx="534670" cy="259080"/>
    <xdr:sp macro="" textlink="">
      <xdr:nvSpPr>
        <xdr:cNvPr id="147" name="n_1mainValue【道路】&#10;一人当たり延長"/>
        <xdr:cNvSpPr txBox="1"/>
      </xdr:nvSpPr>
      <xdr:spPr>
        <a:xfrm>
          <a:off x="9359265" y="629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103505</xdr:rowOff>
    </xdr:from>
    <xdr:ext cx="534035" cy="259080"/>
    <xdr:sp macro="" textlink="">
      <xdr:nvSpPr>
        <xdr:cNvPr id="148" name="n_2mainValue【道路】&#10;一人当たり延長"/>
        <xdr:cNvSpPr txBox="1"/>
      </xdr:nvSpPr>
      <xdr:spPr>
        <a:xfrm>
          <a:off x="8482965" y="6618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43.883</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122555</xdr:rowOff>
    </xdr:from>
    <xdr:ext cx="534035" cy="258445"/>
    <xdr:sp macro="" textlink="">
      <xdr:nvSpPr>
        <xdr:cNvPr id="149" name="n_3mainValue【道路】&#10;一人当たり延長"/>
        <xdr:cNvSpPr txBox="1"/>
      </xdr:nvSpPr>
      <xdr:spPr>
        <a:xfrm>
          <a:off x="7593965" y="6637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42.722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139700</xdr:rowOff>
    </xdr:from>
    <xdr:ext cx="534035" cy="259080"/>
    <xdr:sp macro="" textlink="">
      <xdr:nvSpPr>
        <xdr:cNvPr id="150" name="n_4mainValue【道路】&#10;一人当たり延長"/>
        <xdr:cNvSpPr txBox="1"/>
      </xdr:nvSpPr>
      <xdr:spPr>
        <a:xfrm>
          <a:off x="6704965" y="6654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9" name="テキスト ボックス 158"/>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61" name="テキスト ボックス 160"/>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2" name="直線コネクタ 16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3" name="テキスト ボックス 162"/>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4" name="直線コネクタ 16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5" name="テキスト ボックス 16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6" name="直線コネクタ 16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7" name="テキスト ボックス 166"/>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8" name="直線コネクタ 16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9" name="テキスト ボックス 16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70" name="直線コネクタ 16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71" name="テキスト ボックス 170"/>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2" name="直線コネクタ 17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3" name="テキスト ボックス 172"/>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76835</xdr:rowOff>
    </xdr:from>
    <xdr:to>
      <xdr:col>24</xdr:col>
      <xdr:colOff>62865</xdr:colOff>
      <xdr:row>64</xdr:row>
      <xdr:rowOff>27940</xdr:rowOff>
    </xdr:to>
    <xdr:cxnSp macro="">
      <xdr:nvCxnSpPr>
        <xdr:cNvPr id="176" name="直線コネクタ 175"/>
        <xdr:cNvCxnSpPr/>
      </xdr:nvCxnSpPr>
      <xdr:spPr>
        <a:xfrm flipV="1">
          <a:off x="4634865" y="950658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31750</xdr:rowOff>
    </xdr:from>
    <xdr:ext cx="405130" cy="258445"/>
    <xdr:sp macro="" textlink="">
      <xdr:nvSpPr>
        <xdr:cNvPr id="177" name="【橋りょう・トンネル】&#10;有形固定資産減価償却率最小値テキスト"/>
        <xdr:cNvSpPr txBox="1"/>
      </xdr:nvSpPr>
      <xdr:spPr>
        <a:xfrm>
          <a:off x="4673600" y="11004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27940</xdr:rowOff>
    </xdr:from>
    <xdr:to>
      <xdr:col>24</xdr:col>
      <xdr:colOff>152400</xdr:colOff>
      <xdr:row>64</xdr:row>
      <xdr:rowOff>27940</xdr:rowOff>
    </xdr:to>
    <xdr:cxnSp macro="">
      <xdr:nvCxnSpPr>
        <xdr:cNvPr id="178" name="直線コネクタ 177"/>
        <xdr:cNvCxnSpPr/>
      </xdr:nvCxnSpPr>
      <xdr:spPr>
        <a:xfrm>
          <a:off x="4546600" y="1100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23495</xdr:rowOff>
    </xdr:from>
    <xdr:ext cx="340360" cy="259080"/>
    <xdr:sp macro="" textlink="">
      <xdr:nvSpPr>
        <xdr:cNvPr id="179" name="【橋りょう・トンネル】&#10;有形固定資産減価償却率最大値テキスト"/>
        <xdr:cNvSpPr txBox="1"/>
      </xdr:nvSpPr>
      <xdr:spPr>
        <a:xfrm>
          <a:off x="4673600" y="928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76835</xdr:rowOff>
    </xdr:from>
    <xdr:to>
      <xdr:col>24</xdr:col>
      <xdr:colOff>152400</xdr:colOff>
      <xdr:row>55</xdr:row>
      <xdr:rowOff>76835</xdr:rowOff>
    </xdr:to>
    <xdr:cxnSp macro="">
      <xdr:nvCxnSpPr>
        <xdr:cNvPr id="180" name="直線コネクタ 179"/>
        <xdr:cNvCxnSpPr/>
      </xdr:nvCxnSpPr>
      <xdr:spPr>
        <a:xfrm>
          <a:off x="4546600" y="950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17780</xdr:rowOff>
    </xdr:from>
    <xdr:ext cx="405130" cy="258445"/>
    <xdr:sp macro="" textlink="">
      <xdr:nvSpPr>
        <xdr:cNvPr id="181" name="【橋りょう・トンネル】&#10;有形固定資産減価償却率平均値テキスト"/>
        <xdr:cNvSpPr txBox="1"/>
      </xdr:nvSpPr>
      <xdr:spPr>
        <a:xfrm>
          <a:off x="4673600" y="103047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158115</xdr:rowOff>
    </xdr:from>
    <xdr:to>
      <xdr:col>20</xdr:col>
      <xdr:colOff>38100</xdr:colOff>
      <xdr:row>61</xdr:row>
      <xdr:rowOff>88265</xdr:rowOff>
    </xdr:to>
    <xdr:sp macro="" textlink="">
      <xdr:nvSpPr>
        <xdr:cNvPr id="183" name="フローチャート: 判断 182"/>
        <xdr:cNvSpPr/>
      </xdr:nvSpPr>
      <xdr:spPr>
        <a:xfrm>
          <a:off x="3746500" y="104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84" name="フローチャート: 判断 183"/>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71755</xdr:rowOff>
    </xdr:from>
    <xdr:to>
      <xdr:col>10</xdr:col>
      <xdr:colOff>165100</xdr:colOff>
      <xdr:row>61</xdr:row>
      <xdr:rowOff>1905</xdr:rowOff>
    </xdr:to>
    <xdr:sp macro="" textlink="">
      <xdr:nvSpPr>
        <xdr:cNvPr id="185" name="フローチャート: 判断 184"/>
        <xdr:cNvSpPr/>
      </xdr:nvSpPr>
      <xdr:spPr>
        <a:xfrm>
          <a:off x="1968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37465</xdr:rowOff>
    </xdr:from>
    <xdr:to>
      <xdr:col>6</xdr:col>
      <xdr:colOff>38100</xdr:colOff>
      <xdr:row>60</xdr:row>
      <xdr:rowOff>139065</xdr:rowOff>
    </xdr:to>
    <xdr:sp macro="" textlink="">
      <xdr:nvSpPr>
        <xdr:cNvPr id="186" name="フローチャート: 判断 185"/>
        <xdr:cNvSpPr/>
      </xdr:nvSpPr>
      <xdr:spPr>
        <a:xfrm>
          <a:off x="1079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7" name="テキスト ボックス 186"/>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8" name="テキスト ボックス 187"/>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9" name="テキスト ボックス 188"/>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90" name="テキスト ボックス 189"/>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91" name="テキスト ボックス 190"/>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27305</xdr:rowOff>
    </xdr:from>
    <xdr:to>
      <xdr:col>24</xdr:col>
      <xdr:colOff>114300</xdr:colOff>
      <xdr:row>63</xdr:row>
      <xdr:rowOff>128905</xdr:rowOff>
    </xdr:to>
    <xdr:sp macro="" textlink="">
      <xdr:nvSpPr>
        <xdr:cNvPr id="192" name="楕円 191"/>
        <xdr:cNvSpPr/>
      </xdr:nvSpPr>
      <xdr:spPr>
        <a:xfrm>
          <a:off x="4584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113665</xdr:rowOff>
    </xdr:from>
    <xdr:ext cx="405130" cy="258445"/>
    <xdr:sp macro="" textlink="">
      <xdr:nvSpPr>
        <xdr:cNvPr id="193" name="【橋りょう・トンネル】&#10;有形固定資産減価償却率該当値テキスト"/>
        <xdr:cNvSpPr txBox="1"/>
      </xdr:nvSpPr>
      <xdr:spPr>
        <a:xfrm>
          <a:off x="4673600" y="107435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37465</xdr:rowOff>
    </xdr:from>
    <xdr:to>
      <xdr:col>20</xdr:col>
      <xdr:colOff>38100</xdr:colOff>
      <xdr:row>63</xdr:row>
      <xdr:rowOff>139065</xdr:rowOff>
    </xdr:to>
    <xdr:sp macro="" textlink="">
      <xdr:nvSpPr>
        <xdr:cNvPr id="194" name="楕円 193"/>
        <xdr:cNvSpPr/>
      </xdr:nvSpPr>
      <xdr:spPr>
        <a:xfrm>
          <a:off x="3746500" y="108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78105</xdr:rowOff>
    </xdr:from>
    <xdr:to>
      <xdr:col>24</xdr:col>
      <xdr:colOff>63500</xdr:colOff>
      <xdr:row>63</xdr:row>
      <xdr:rowOff>88265</xdr:rowOff>
    </xdr:to>
    <xdr:cxnSp macro="">
      <xdr:nvCxnSpPr>
        <xdr:cNvPr id="195" name="直線コネクタ 194"/>
        <xdr:cNvCxnSpPr/>
      </xdr:nvCxnSpPr>
      <xdr:spPr>
        <a:xfrm flipV="1">
          <a:off x="3797300" y="1087945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53975</xdr:rowOff>
    </xdr:from>
    <xdr:to>
      <xdr:col>15</xdr:col>
      <xdr:colOff>101600</xdr:colOff>
      <xdr:row>63</xdr:row>
      <xdr:rowOff>155575</xdr:rowOff>
    </xdr:to>
    <xdr:sp macro="" textlink="">
      <xdr:nvSpPr>
        <xdr:cNvPr id="196" name="楕円 195"/>
        <xdr:cNvSpPr/>
      </xdr:nvSpPr>
      <xdr:spPr>
        <a:xfrm>
          <a:off x="2857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88265</xdr:rowOff>
    </xdr:from>
    <xdr:to>
      <xdr:col>19</xdr:col>
      <xdr:colOff>177800</xdr:colOff>
      <xdr:row>63</xdr:row>
      <xdr:rowOff>104775</xdr:rowOff>
    </xdr:to>
    <xdr:cxnSp macro="">
      <xdr:nvCxnSpPr>
        <xdr:cNvPr id="197" name="直線コネクタ 196"/>
        <xdr:cNvCxnSpPr/>
      </xdr:nvCxnSpPr>
      <xdr:spPr>
        <a:xfrm flipV="1">
          <a:off x="2908300" y="108896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66675</xdr:rowOff>
    </xdr:from>
    <xdr:to>
      <xdr:col>10</xdr:col>
      <xdr:colOff>165100</xdr:colOff>
      <xdr:row>63</xdr:row>
      <xdr:rowOff>168275</xdr:rowOff>
    </xdr:to>
    <xdr:sp macro="" textlink="">
      <xdr:nvSpPr>
        <xdr:cNvPr id="198" name="楕円 197"/>
        <xdr:cNvSpPr/>
      </xdr:nvSpPr>
      <xdr:spPr>
        <a:xfrm>
          <a:off x="1968500" y="108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104775</xdr:rowOff>
    </xdr:from>
    <xdr:to>
      <xdr:col>15</xdr:col>
      <xdr:colOff>50800</xdr:colOff>
      <xdr:row>63</xdr:row>
      <xdr:rowOff>117475</xdr:rowOff>
    </xdr:to>
    <xdr:cxnSp macro="">
      <xdr:nvCxnSpPr>
        <xdr:cNvPr id="199" name="直線コネクタ 198"/>
        <xdr:cNvCxnSpPr/>
      </xdr:nvCxnSpPr>
      <xdr:spPr>
        <a:xfrm flipV="1">
          <a:off x="2019300" y="109061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97790</xdr:rowOff>
    </xdr:from>
    <xdr:to>
      <xdr:col>6</xdr:col>
      <xdr:colOff>38100</xdr:colOff>
      <xdr:row>64</xdr:row>
      <xdr:rowOff>27940</xdr:rowOff>
    </xdr:to>
    <xdr:sp macro="" textlink="">
      <xdr:nvSpPr>
        <xdr:cNvPr id="200" name="楕円 199"/>
        <xdr:cNvSpPr/>
      </xdr:nvSpPr>
      <xdr:spPr>
        <a:xfrm>
          <a:off x="107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117475</xdr:rowOff>
    </xdr:from>
    <xdr:to>
      <xdr:col>10</xdr:col>
      <xdr:colOff>114300</xdr:colOff>
      <xdr:row>63</xdr:row>
      <xdr:rowOff>148590</xdr:rowOff>
    </xdr:to>
    <xdr:cxnSp macro="">
      <xdr:nvCxnSpPr>
        <xdr:cNvPr id="201" name="直線コネクタ 200"/>
        <xdr:cNvCxnSpPr/>
      </xdr:nvCxnSpPr>
      <xdr:spPr>
        <a:xfrm flipV="1">
          <a:off x="1130300" y="109188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104775</xdr:rowOff>
    </xdr:from>
    <xdr:ext cx="405130" cy="259080"/>
    <xdr:sp macro="" textlink="">
      <xdr:nvSpPr>
        <xdr:cNvPr id="202" name="n_1aveValue【橋りょう・トンネル】&#10;有形固定資産減価償却率"/>
        <xdr:cNvSpPr txBox="1"/>
      </xdr:nvSpPr>
      <xdr:spPr>
        <a:xfrm>
          <a:off x="3582035" y="10220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57785</xdr:rowOff>
    </xdr:from>
    <xdr:ext cx="404495" cy="259080"/>
    <xdr:sp macro="" textlink="">
      <xdr:nvSpPr>
        <xdr:cNvPr id="203" name="n_2aveValue【橋りょう・トンネル】&#10;有形固定資産減価償却率"/>
        <xdr:cNvSpPr txBox="1"/>
      </xdr:nvSpPr>
      <xdr:spPr>
        <a:xfrm>
          <a:off x="2705735" y="10173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18415</xdr:rowOff>
    </xdr:from>
    <xdr:ext cx="404495" cy="258445"/>
    <xdr:sp macro="" textlink="">
      <xdr:nvSpPr>
        <xdr:cNvPr id="204" name="n_3aveValue【橋りょう・トンネル】&#10;有形固定資産減価償却率"/>
        <xdr:cNvSpPr txBox="1"/>
      </xdr:nvSpPr>
      <xdr:spPr>
        <a:xfrm>
          <a:off x="1816735" y="10133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155575</xdr:rowOff>
    </xdr:from>
    <xdr:ext cx="404495" cy="258445"/>
    <xdr:sp macro="" textlink="">
      <xdr:nvSpPr>
        <xdr:cNvPr id="205" name="n_4aveValue【橋りょう・トンネル】&#10;有形固定資産減価償却率"/>
        <xdr:cNvSpPr txBox="1"/>
      </xdr:nvSpPr>
      <xdr:spPr>
        <a:xfrm>
          <a:off x="927735" y="10099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130175</xdr:rowOff>
    </xdr:from>
    <xdr:ext cx="405130" cy="259080"/>
    <xdr:sp macro="" textlink="">
      <xdr:nvSpPr>
        <xdr:cNvPr id="206" name="n_1mainValue【橋りょう・トンネル】&#10;有形固定資産減価償却率"/>
        <xdr:cNvSpPr txBox="1"/>
      </xdr:nvSpPr>
      <xdr:spPr>
        <a:xfrm>
          <a:off x="3582035" y="10931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146685</xdr:rowOff>
    </xdr:from>
    <xdr:ext cx="404495" cy="258445"/>
    <xdr:sp macro="" textlink="">
      <xdr:nvSpPr>
        <xdr:cNvPr id="207" name="n_2mainValue【橋りょう・トンネル】&#10;有形固定資産減価償却率"/>
        <xdr:cNvSpPr txBox="1"/>
      </xdr:nvSpPr>
      <xdr:spPr>
        <a:xfrm>
          <a:off x="2705735" y="10948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159385</xdr:rowOff>
    </xdr:from>
    <xdr:ext cx="404495" cy="258445"/>
    <xdr:sp macro="" textlink="">
      <xdr:nvSpPr>
        <xdr:cNvPr id="208" name="n_3mainValue【橋りょう・トンネル】&#10;有形固定資産減価償却率"/>
        <xdr:cNvSpPr txBox="1"/>
      </xdr:nvSpPr>
      <xdr:spPr>
        <a:xfrm>
          <a:off x="1816735" y="109607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64</xdr:row>
      <xdr:rowOff>19050</xdr:rowOff>
    </xdr:from>
    <xdr:ext cx="404495" cy="258445"/>
    <xdr:sp macro="" textlink="">
      <xdr:nvSpPr>
        <xdr:cNvPr id="209" name="n_4mainValue【橋りょう・トンネル】&#10;有形固定資産減価償却率"/>
        <xdr:cNvSpPr txBox="1"/>
      </xdr:nvSpPr>
      <xdr:spPr>
        <a:xfrm>
          <a:off x="927735" y="109918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8" name="テキスト ボックス 217"/>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21" name="テキスト ボックス 220"/>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5165" cy="259080"/>
    <xdr:sp macro="" textlink="">
      <xdr:nvSpPr>
        <xdr:cNvPr id="223" name="テキスト ボックス 222"/>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25" name="テキスト ボックス 224"/>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7" name="テキスト ボックス 226"/>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9" name="テキスト ボックス 228"/>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31" name="テキスト ボックス 230"/>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57785</xdr:rowOff>
    </xdr:from>
    <xdr:to>
      <xdr:col>54</xdr:col>
      <xdr:colOff>189865</xdr:colOff>
      <xdr:row>64</xdr:row>
      <xdr:rowOff>71120</xdr:rowOff>
    </xdr:to>
    <xdr:cxnSp macro="">
      <xdr:nvCxnSpPr>
        <xdr:cNvPr id="233" name="直線コネクタ 232"/>
        <xdr:cNvCxnSpPr/>
      </xdr:nvCxnSpPr>
      <xdr:spPr>
        <a:xfrm flipV="1">
          <a:off x="10476865" y="965898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74930</xdr:rowOff>
    </xdr:from>
    <xdr:ext cx="534670" cy="258445"/>
    <xdr:sp macro="" textlink="">
      <xdr:nvSpPr>
        <xdr:cNvPr id="234" name="【橋りょう・トンネル】&#10;一人当たり有形固定資産（償却資産）額最小値テキスト"/>
        <xdr:cNvSpPr txBox="1"/>
      </xdr:nvSpPr>
      <xdr:spPr>
        <a:xfrm>
          <a:off x="10515600" y="11047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71120</xdr:rowOff>
    </xdr:from>
    <xdr:to>
      <xdr:col>55</xdr:col>
      <xdr:colOff>88900</xdr:colOff>
      <xdr:row>64</xdr:row>
      <xdr:rowOff>71120</xdr:rowOff>
    </xdr:to>
    <xdr:cxnSp macro="">
      <xdr:nvCxnSpPr>
        <xdr:cNvPr id="235" name="直線コネクタ 234"/>
        <xdr:cNvCxnSpPr/>
      </xdr:nvCxnSpPr>
      <xdr:spPr>
        <a:xfrm>
          <a:off x="10388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4445</xdr:rowOff>
    </xdr:from>
    <xdr:ext cx="690245" cy="259080"/>
    <xdr:sp macro="" textlink="">
      <xdr:nvSpPr>
        <xdr:cNvPr id="236" name="【橋りょう・トンネル】&#10;一人当たり有形固定資産（償却資産）額最大値テキスト"/>
        <xdr:cNvSpPr txBox="1"/>
      </xdr:nvSpPr>
      <xdr:spPr>
        <a:xfrm>
          <a:off x="10515600" y="94341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3,648,760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57785</xdr:rowOff>
    </xdr:from>
    <xdr:to>
      <xdr:col>55</xdr:col>
      <xdr:colOff>88900</xdr:colOff>
      <xdr:row>56</xdr:row>
      <xdr:rowOff>57785</xdr:rowOff>
    </xdr:to>
    <xdr:cxnSp macro="">
      <xdr:nvCxnSpPr>
        <xdr:cNvPr id="237" name="直線コネクタ 236"/>
        <xdr:cNvCxnSpPr/>
      </xdr:nvCxnSpPr>
      <xdr:spPr>
        <a:xfrm>
          <a:off x="10388600" y="965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107315</xdr:rowOff>
    </xdr:from>
    <xdr:ext cx="598805" cy="259080"/>
    <xdr:sp macro="" textlink="">
      <xdr:nvSpPr>
        <xdr:cNvPr id="238" name="【橋りょう・トンネル】&#10;一人当たり有形固定資産（償却資産）額平均値テキスト"/>
        <xdr:cNvSpPr txBox="1"/>
      </xdr:nvSpPr>
      <xdr:spPr>
        <a:xfrm>
          <a:off x="10515600" y="10737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627,559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128905</xdr:rowOff>
    </xdr:from>
    <xdr:to>
      <xdr:col>55</xdr:col>
      <xdr:colOff>50800</xdr:colOff>
      <xdr:row>63</xdr:row>
      <xdr:rowOff>59055</xdr:rowOff>
    </xdr:to>
    <xdr:sp macro="" textlink="">
      <xdr:nvSpPr>
        <xdr:cNvPr id="239" name="フローチャート: 判断 238"/>
        <xdr:cNvSpPr/>
      </xdr:nvSpPr>
      <xdr:spPr>
        <a:xfrm>
          <a:off x="1042670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139700</xdr:rowOff>
    </xdr:from>
    <xdr:to>
      <xdr:col>50</xdr:col>
      <xdr:colOff>165100</xdr:colOff>
      <xdr:row>63</xdr:row>
      <xdr:rowOff>69850</xdr:rowOff>
    </xdr:to>
    <xdr:sp macro="" textlink="">
      <xdr:nvSpPr>
        <xdr:cNvPr id="240" name="フローチャート: 判断 239"/>
        <xdr:cNvSpPr/>
      </xdr:nvSpPr>
      <xdr:spPr>
        <a:xfrm>
          <a:off x="9588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48895</xdr:rowOff>
    </xdr:from>
    <xdr:to>
      <xdr:col>46</xdr:col>
      <xdr:colOff>38100</xdr:colOff>
      <xdr:row>62</xdr:row>
      <xdr:rowOff>150495</xdr:rowOff>
    </xdr:to>
    <xdr:sp macro="" textlink="">
      <xdr:nvSpPr>
        <xdr:cNvPr id="241" name="フローチャート: 判断 240"/>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8255</xdr:rowOff>
    </xdr:from>
    <xdr:to>
      <xdr:col>41</xdr:col>
      <xdr:colOff>101600</xdr:colOff>
      <xdr:row>62</xdr:row>
      <xdr:rowOff>109855</xdr:rowOff>
    </xdr:to>
    <xdr:sp macro="" textlink="">
      <xdr:nvSpPr>
        <xdr:cNvPr id="242" name="フローチャート: 判断 241"/>
        <xdr:cNvSpPr/>
      </xdr:nvSpPr>
      <xdr:spPr>
        <a:xfrm>
          <a:off x="7810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17780</xdr:rowOff>
    </xdr:from>
    <xdr:to>
      <xdr:col>36</xdr:col>
      <xdr:colOff>165100</xdr:colOff>
      <xdr:row>62</xdr:row>
      <xdr:rowOff>118745</xdr:rowOff>
    </xdr:to>
    <xdr:sp macro="" textlink="">
      <xdr:nvSpPr>
        <xdr:cNvPr id="243" name="フローチャート: 判断 242"/>
        <xdr:cNvSpPr/>
      </xdr:nvSpPr>
      <xdr:spPr>
        <a:xfrm>
          <a:off x="69215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4" name="テキスト ボックス 243"/>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5" name="テキスト ボックス 244"/>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6" name="テキスト ボックス 245"/>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7" name="テキスト ボックス 246"/>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8" name="テキスト ボックス 247"/>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49" name="楕円 248"/>
        <xdr:cNvSpPr/>
      </xdr:nvSpPr>
      <xdr:spPr>
        <a:xfrm>
          <a:off x="10426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63500</xdr:rowOff>
    </xdr:from>
    <xdr:ext cx="690245" cy="258445"/>
    <xdr:sp macro="" textlink="">
      <xdr:nvSpPr>
        <xdr:cNvPr id="250" name="【橋りょう・トンネル】&#10;一人当たり有形固定資産（償却資産）額該当値テキスト"/>
        <xdr:cNvSpPr txBox="1"/>
      </xdr:nvSpPr>
      <xdr:spPr>
        <a:xfrm>
          <a:off x="10515600" y="1035050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1,309,240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58420</xdr:rowOff>
    </xdr:from>
    <xdr:to>
      <xdr:col>50</xdr:col>
      <xdr:colOff>165100</xdr:colOff>
      <xdr:row>61</xdr:row>
      <xdr:rowOff>160020</xdr:rowOff>
    </xdr:to>
    <xdr:sp macro="" textlink="">
      <xdr:nvSpPr>
        <xdr:cNvPr id="251" name="楕円 250"/>
        <xdr:cNvSpPr/>
      </xdr:nvSpPr>
      <xdr:spPr>
        <a:xfrm>
          <a:off x="9588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91440</xdr:rowOff>
    </xdr:from>
    <xdr:to>
      <xdr:col>55</xdr:col>
      <xdr:colOff>0</xdr:colOff>
      <xdr:row>61</xdr:row>
      <xdr:rowOff>109220</xdr:rowOff>
    </xdr:to>
    <xdr:cxnSp macro="">
      <xdr:nvCxnSpPr>
        <xdr:cNvPr id="252" name="直線コネクタ 251"/>
        <xdr:cNvCxnSpPr/>
      </xdr:nvCxnSpPr>
      <xdr:spPr>
        <a:xfrm flipV="1">
          <a:off x="9639300" y="105498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68580</xdr:rowOff>
    </xdr:from>
    <xdr:to>
      <xdr:col>46</xdr:col>
      <xdr:colOff>38100</xdr:colOff>
      <xdr:row>61</xdr:row>
      <xdr:rowOff>170180</xdr:rowOff>
    </xdr:to>
    <xdr:sp macro="" textlink="">
      <xdr:nvSpPr>
        <xdr:cNvPr id="253" name="楕円 252"/>
        <xdr:cNvSpPr/>
      </xdr:nvSpPr>
      <xdr:spPr>
        <a:xfrm>
          <a:off x="8699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109220</xdr:rowOff>
    </xdr:from>
    <xdr:to>
      <xdr:col>50</xdr:col>
      <xdr:colOff>114300</xdr:colOff>
      <xdr:row>61</xdr:row>
      <xdr:rowOff>119380</xdr:rowOff>
    </xdr:to>
    <xdr:cxnSp macro="">
      <xdr:nvCxnSpPr>
        <xdr:cNvPr id="254" name="直線コネクタ 253"/>
        <xdr:cNvCxnSpPr/>
      </xdr:nvCxnSpPr>
      <xdr:spPr>
        <a:xfrm flipV="1">
          <a:off x="8750300" y="105676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83185</xdr:rowOff>
    </xdr:from>
    <xdr:to>
      <xdr:col>41</xdr:col>
      <xdr:colOff>101600</xdr:colOff>
      <xdr:row>62</xdr:row>
      <xdr:rowOff>13335</xdr:rowOff>
    </xdr:to>
    <xdr:sp macro="" textlink="">
      <xdr:nvSpPr>
        <xdr:cNvPr id="255" name="楕円 254"/>
        <xdr:cNvSpPr/>
      </xdr:nvSpPr>
      <xdr:spPr>
        <a:xfrm>
          <a:off x="78105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119380</xdr:rowOff>
    </xdr:from>
    <xdr:to>
      <xdr:col>45</xdr:col>
      <xdr:colOff>177800</xdr:colOff>
      <xdr:row>61</xdr:row>
      <xdr:rowOff>133985</xdr:rowOff>
    </xdr:to>
    <xdr:cxnSp macro="">
      <xdr:nvCxnSpPr>
        <xdr:cNvPr id="256" name="直線コネクタ 255"/>
        <xdr:cNvCxnSpPr/>
      </xdr:nvCxnSpPr>
      <xdr:spPr>
        <a:xfrm flipV="1">
          <a:off x="7861300" y="105778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101600</xdr:rowOff>
    </xdr:from>
    <xdr:to>
      <xdr:col>36</xdr:col>
      <xdr:colOff>165100</xdr:colOff>
      <xdr:row>62</xdr:row>
      <xdr:rowOff>31750</xdr:rowOff>
    </xdr:to>
    <xdr:sp macro="" textlink="">
      <xdr:nvSpPr>
        <xdr:cNvPr id="257" name="楕円 256"/>
        <xdr:cNvSpPr/>
      </xdr:nvSpPr>
      <xdr:spPr>
        <a:xfrm>
          <a:off x="6921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133985</xdr:rowOff>
    </xdr:from>
    <xdr:to>
      <xdr:col>41</xdr:col>
      <xdr:colOff>50800</xdr:colOff>
      <xdr:row>61</xdr:row>
      <xdr:rowOff>152400</xdr:rowOff>
    </xdr:to>
    <xdr:cxnSp macro="">
      <xdr:nvCxnSpPr>
        <xdr:cNvPr id="258" name="直線コネクタ 257"/>
        <xdr:cNvCxnSpPr/>
      </xdr:nvCxnSpPr>
      <xdr:spPr>
        <a:xfrm flipV="1">
          <a:off x="6972300" y="105924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60960</xdr:rowOff>
    </xdr:from>
    <xdr:ext cx="598170" cy="259080"/>
    <xdr:sp macro="" textlink="">
      <xdr:nvSpPr>
        <xdr:cNvPr id="259" name="n_1aveValue【橋りょう・トンネル】&#10;一人当たり有形固定資産（償却資産）額"/>
        <xdr:cNvSpPr txBox="1"/>
      </xdr:nvSpPr>
      <xdr:spPr>
        <a:xfrm>
          <a:off x="9326880" y="10862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599,694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141605</xdr:rowOff>
    </xdr:from>
    <xdr:ext cx="598170" cy="259080"/>
    <xdr:sp macro="" textlink="">
      <xdr:nvSpPr>
        <xdr:cNvPr id="260" name="n_2aveValue【橋りょう・トンネル】&#10;一人当たり有形固定資産（償却資産）額"/>
        <xdr:cNvSpPr txBox="1"/>
      </xdr:nvSpPr>
      <xdr:spPr>
        <a:xfrm>
          <a:off x="8450580" y="10771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100965</xdr:rowOff>
    </xdr:from>
    <xdr:ext cx="598170" cy="258445"/>
    <xdr:sp macro="" textlink="">
      <xdr:nvSpPr>
        <xdr:cNvPr id="261" name="n_3aveValue【橋りょう・トンネル】&#10;一人当たり有形固定資産（償却資産）額"/>
        <xdr:cNvSpPr txBox="1"/>
      </xdr:nvSpPr>
      <xdr:spPr>
        <a:xfrm>
          <a:off x="7561580" y="10730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109855</xdr:rowOff>
    </xdr:from>
    <xdr:ext cx="598170" cy="258445"/>
    <xdr:sp macro="" textlink="">
      <xdr:nvSpPr>
        <xdr:cNvPr id="262" name="n_4aveValue【橋りょう・トンネル】&#10;一人当たり有形固定資産（償却資産）額"/>
        <xdr:cNvSpPr txBox="1"/>
      </xdr:nvSpPr>
      <xdr:spPr>
        <a:xfrm>
          <a:off x="6672580" y="107397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60</xdr:row>
      <xdr:rowOff>5080</xdr:rowOff>
    </xdr:from>
    <xdr:ext cx="690245" cy="259080"/>
    <xdr:sp macro="" textlink="">
      <xdr:nvSpPr>
        <xdr:cNvPr id="263" name="n_1mainValue【橋りょう・トンネル】&#10;一人当たり有形固定資産（償却資産）額"/>
        <xdr:cNvSpPr txBox="1"/>
      </xdr:nvSpPr>
      <xdr:spPr>
        <a:xfrm>
          <a:off x="9281795" y="102920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1,264,143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60</xdr:row>
      <xdr:rowOff>15240</xdr:rowOff>
    </xdr:from>
    <xdr:ext cx="689610" cy="259080"/>
    <xdr:sp macro="" textlink="">
      <xdr:nvSpPr>
        <xdr:cNvPr id="264" name="n_2mainValue【橋りょう・トンネル】&#10;一人当たり有形固定資産（償却資産）額"/>
        <xdr:cNvSpPr txBox="1"/>
      </xdr:nvSpPr>
      <xdr:spPr>
        <a:xfrm>
          <a:off x="8405495" y="1030224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1,237,177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60</xdr:row>
      <xdr:rowOff>29845</xdr:rowOff>
    </xdr:from>
    <xdr:ext cx="689610" cy="258445"/>
    <xdr:sp macro="" textlink="">
      <xdr:nvSpPr>
        <xdr:cNvPr id="265" name="n_3mainValue【橋りょう・トンネル】&#10;一人当たり有形固定資産（償却資産）額"/>
        <xdr:cNvSpPr txBox="1"/>
      </xdr:nvSpPr>
      <xdr:spPr>
        <a:xfrm>
          <a:off x="7516495" y="1031684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1,198,968</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60</xdr:row>
      <xdr:rowOff>48260</xdr:rowOff>
    </xdr:from>
    <xdr:ext cx="689610" cy="259080"/>
    <xdr:sp macro="" textlink="">
      <xdr:nvSpPr>
        <xdr:cNvPr id="266" name="n_4mainValue【橋りょう・トンネル】&#10;一人当たり有形固定資産（償却資産）額"/>
        <xdr:cNvSpPr txBox="1"/>
      </xdr:nvSpPr>
      <xdr:spPr>
        <a:xfrm>
          <a:off x="6627495" y="1033526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1,149,917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5" name="テキスト ボックス 274"/>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7" name="テキスト ボックス 276"/>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9" name="テキスト ボックス 278"/>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1" name="テキスト ボックス 28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3" name="テキスト ボックス 28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5" name="テキスト ボックス 284"/>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7" name="テキスト ボックス 28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9" name="テキスト ボックス 288"/>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xdr:cNvCxnSpPr/>
      </xdr:nvCxnSpPr>
      <xdr:spPr>
        <a:xfrm flipV="1">
          <a:off x="4634865" y="1329499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2"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40640</xdr:rowOff>
    </xdr:from>
    <xdr:ext cx="405130" cy="258445"/>
    <xdr:sp macro="" textlink="">
      <xdr:nvSpPr>
        <xdr:cNvPr id="294" name="【公営住宅】&#10;有形固定資産減価償却率最大値テキスト"/>
        <xdr:cNvSpPr txBox="1"/>
      </xdr:nvSpPr>
      <xdr:spPr>
        <a:xfrm>
          <a:off x="4673600" y="13070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xdr:cNvCxnSpPr/>
      </xdr:nvCxnSpPr>
      <xdr:spPr>
        <a:xfrm>
          <a:off x="4546600" y="1329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107315</xdr:rowOff>
    </xdr:from>
    <xdr:ext cx="405130" cy="259080"/>
    <xdr:sp macro="" textlink="">
      <xdr:nvSpPr>
        <xdr:cNvPr id="296" name="【公営住宅】&#10;有形固定資産減価償却率平均値テキスト"/>
        <xdr:cNvSpPr txBox="1"/>
      </xdr:nvSpPr>
      <xdr:spPr>
        <a:xfrm>
          <a:off x="4673600" y="139947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76835</xdr:rowOff>
    </xdr:from>
    <xdr:to>
      <xdr:col>20</xdr:col>
      <xdr:colOff>38100</xdr:colOff>
      <xdr:row>83</xdr:row>
      <xdr:rowOff>6985</xdr:rowOff>
    </xdr:to>
    <xdr:sp macro="" textlink="">
      <xdr:nvSpPr>
        <xdr:cNvPr id="298" name="フローチャート: 判断 297"/>
        <xdr:cNvSpPr/>
      </xdr:nvSpPr>
      <xdr:spPr>
        <a:xfrm>
          <a:off x="3746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76835</xdr:rowOff>
    </xdr:from>
    <xdr:to>
      <xdr:col>15</xdr:col>
      <xdr:colOff>101600</xdr:colOff>
      <xdr:row>83</xdr:row>
      <xdr:rowOff>6985</xdr:rowOff>
    </xdr:to>
    <xdr:sp macro="" textlink="">
      <xdr:nvSpPr>
        <xdr:cNvPr id="299" name="フローチャート: 判断 298"/>
        <xdr:cNvSpPr/>
      </xdr:nvSpPr>
      <xdr:spPr>
        <a:xfrm>
          <a:off x="2857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300" name="フローチャート: 判断 299"/>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301" name="フローチャート: 判断 300"/>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2" name="テキスト ボックス 3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3" name="テキスト ボックス 3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4" name="テキスト ボックス 3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5" name="テキスト ボックス 3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6" name="テキスト ボックス 3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76835</xdr:rowOff>
    </xdr:from>
    <xdr:to>
      <xdr:col>24</xdr:col>
      <xdr:colOff>114300</xdr:colOff>
      <xdr:row>84</xdr:row>
      <xdr:rowOff>6985</xdr:rowOff>
    </xdr:to>
    <xdr:sp macro="" textlink="">
      <xdr:nvSpPr>
        <xdr:cNvPr id="307" name="楕円 306"/>
        <xdr:cNvSpPr/>
      </xdr:nvSpPr>
      <xdr:spPr>
        <a:xfrm>
          <a:off x="45847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55245</xdr:rowOff>
    </xdr:from>
    <xdr:ext cx="405130" cy="258445"/>
    <xdr:sp macro="" textlink="">
      <xdr:nvSpPr>
        <xdr:cNvPr id="308" name="【公営住宅】&#10;有形固定資産減価償却率該当値テキスト"/>
        <xdr:cNvSpPr txBox="1"/>
      </xdr:nvSpPr>
      <xdr:spPr>
        <a:xfrm>
          <a:off x="4673600" y="142855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309" name="楕円 308"/>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114300</xdr:rowOff>
    </xdr:from>
    <xdr:to>
      <xdr:col>24</xdr:col>
      <xdr:colOff>63500</xdr:colOff>
      <xdr:row>83</xdr:row>
      <xdr:rowOff>127635</xdr:rowOff>
    </xdr:to>
    <xdr:cxnSp macro="">
      <xdr:nvCxnSpPr>
        <xdr:cNvPr id="310" name="直線コネクタ 309"/>
        <xdr:cNvCxnSpPr/>
      </xdr:nvCxnSpPr>
      <xdr:spPr>
        <a:xfrm>
          <a:off x="3797300" y="143446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19685</xdr:rowOff>
    </xdr:from>
    <xdr:to>
      <xdr:col>15</xdr:col>
      <xdr:colOff>101600</xdr:colOff>
      <xdr:row>84</xdr:row>
      <xdr:rowOff>121285</xdr:rowOff>
    </xdr:to>
    <xdr:sp macro="" textlink="">
      <xdr:nvSpPr>
        <xdr:cNvPr id="311" name="楕円 310"/>
        <xdr:cNvSpPr/>
      </xdr:nvSpPr>
      <xdr:spPr>
        <a:xfrm>
          <a:off x="2857500" y="1442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114300</xdr:rowOff>
    </xdr:from>
    <xdr:to>
      <xdr:col>19</xdr:col>
      <xdr:colOff>177800</xdr:colOff>
      <xdr:row>84</xdr:row>
      <xdr:rowOff>70485</xdr:rowOff>
    </xdr:to>
    <xdr:cxnSp macro="">
      <xdr:nvCxnSpPr>
        <xdr:cNvPr id="312" name="直線コネクタ 311"/>
        <xdr:cNvCxnSpPr/>
      </xdr:nvCxnSpPr>
      <xdr:spPr>
        <a:xfrm flipV="1">
          <a:off x="2908300" y="1434465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xdr:rowOff>
    </xdr:from>
    <xdr:to>
      <xdr:col>10</xdr:col>
      <xdr:colOff>165100</xdr:colOff>
      <xdr:row>84</xdr:row>
      <xdr:rowOff>102235</xdr:rowOff>
    </xdr:to>
    <xdr:sp macro="" textlink="">
      <xdr:nvSpPr>
        <xdr:cNvPr id="313" name="楕円 312"/>
        <xdr:cNvSpPr/>
      </xdr:nvSpPr>
      <xdr:spPr>
        <a:xfrm>
          <a:off x="1968500" y="144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52070</xdr:rowOff>
    </xdr:from>
    <xdr:to>
      <xdr:col>15</xdr:col>
      <xdr:colOff>50800</xdr:colOff>
      <xdr:row>84</xdr:row>
      <xdr:rowOff>70485</xdr:rowOff>
    </xdr:to>
    <xdr:cxnSp macro="">
      <xdr:nvCxnSpPr>
        <xdr:cNvPr id="314" name="直線コネクタ 313"/>
        <xdr:cNvCxnSpPr/>
      </xdr:nvCxnSpPr>
      <xdr:spPr>
        <a:xfrm>
          <a:off x="2019300" y="144538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164465</xdr:rowOff>
    </xdr:from>
    <xdr:to>
      <xdr:col>6</xdr:col>
      <xdr:colOff>38100</xdr:colOff>
      <xdr:row>84</xdr:row>
      <xdr:rowOff>94615</xdr:rowOff>
    </xdr:to>
    <xdr:sp macro="" textlink="">
      <xdr:nvSpPr>
        <xdr:cNvPr id="315" name="楕円 314"/>
        <xdr:cNvSpPr/>
      </xdr:nvSpPr>
      <xdr:spPr>
        <a:xfrm>
          <a:off x="1079500" y="143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43815</xdr:rowOff>
    </xdr:from>
    <xdr:to>
      <xdr:col>10</xdr:col>
      <xdr:colOff>114300</xdr:colOff>
      <xdr:row>84</xdr:row>
      <xdr:rowOff>52070</xdr:rowOff>
    </xdr:to>
    <xdr:cxnSp macro="">
      <xdr:nvCxnSpPr>
        <xdr:cNvPr id="316" name="直線コネクタ 315"/>
        <xdr:cNvCxnSpPr/>
      </xdr:nvCxnSpPr>
      <xdr:spPr>
        <a:xfrm>
          <a:off x="1130300" y="144456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23495</xdr:rowOff>
    </xdr:from>
    <xdr:ext cx="405130" cy="259080"/>
    <xdr:sp macro="" textlink="">
      <xdr:nvSpPr>
        <xdr:cNvPr id="317" name="n_1aveValue【公営住宅】&#10;有形固定資産減価償却率"/>
        <xdr:cNvSpPr txBox="1"/>
      </xdr:nvSpPr>
      <xdr:spPr>
        <a:xfrm>
          <a:off x="3582035" y="13910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23495</xdr:rowOff>
    </xdr:from>
    <xdr:ext cx="404495" cy="259080"/>
    <xdr:sp macro="" textlink="">
      <xdr:nvSpPr>
        <xdr:cNvPr id="318" name="n_2aveValue【公営住宅】&#10;有形固定資産減価償却率"/>
        <xdr:cNvSpPr txBox="1"/>
      </xdr:nvSpPr>
      <xdr:spPr>
        <a:xfrm>
          <a:off x="2705735" y="13910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19685</xdr:rowOff>
    </xdr:from>
    <xdr:ext cx="404495" cy="258445"/>
    <xdr:sp macro="" textlink="">
      <xdr:nvSpPr>
        <xdr:cNvPr id="319" name="n_3aveValue【公営住宅】&#10;有形固定資産減価償却率"/>
        <xdr:cNvSpPr txBox="1"/>
      </xdr:nvSpPr>
      <xdr:spPr>
        <a:xfrm>
          <a:off x="1816735" y="13907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2540</xdr:rowOff>
    </xdr:from>
    <xdr:ext cx="404495" cy="259080"/>
    <xdr:sp macro="" textlink="">
      <xdr:nvSpPr>
        <xdr:cNvPr id="320" name="n_4aveValue【公営住宅】&#10;有形固定資産減価償却率"/>
        <xdr:cNvSpPr txBox="1"/>
      </xdr:nvSpPr>
      <xdr:spPr>
        <a:xfrm>
          <a:off x="927735" y="138899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156210</xdr:rowOff>
    </xdr:from>
    <xdr:ext cx="405130" cy="258445"/>
    <xdr:sp macro="" textlink="">
      <xdr:nvSpPr>
        <xdr:cNvPr id="321" name="n_1mainValue【公営住宅】&#10;有形固定資産減価償却率"/>
        <xdr:cNvSpPr txBox="1"/>
      </xdr:nvSpPr>
      <xdr:spPr>
        <a:xfrm>
          <a:off x="3582035" y="14386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112395</xdr:rowOff>
    </xdr:from>
    <xdr:ext cx="404495" cy="258445"/>
    <xdr:sp macro="" textlink="">
      <xdr:nvSpPr>
        <xdr:cNvPr id="322" name="n_2mainValue【公営住宅】&#10;有形固定資産減価償却率"/>
        <xdr:cNvSpPr txBox="1"/>
      </xdr:nvSpPr>
      <xdr:spPr>
        <a:xfrm>
          <a:off x="2705735" y="145141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93345</xdr:rowOff>
    </xdr:from>
    <xdr:ext cx="404495" cy="259080"/>
    <xdr:sp macro="" textlink="">
      <xdr:nvSpPr>
        <xdr:cNvPr id="323" name="n_3mainValue【公営住宅】&#10;有形固定資産減価償却率"/>
        <xdr:cNvSpPr txBox="1"/>
      </xdr:nvSpPr>
      <xdr:spPr>
        <a:xfrm>
          <a:off x="1816735" y="14495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86360</xdr:rowOff>
    </xdr:from>
    <xdr:ext cx="404495" cy="258445"/>
    <xdr:sp macro="" textlink="">
      <xdr:nvSpPr>
        <xdr:cNvPr id="324" name="n_4mainValue【公営住宅】&#10;有形固定資産減価償却率"/>
        <xdr:cNvSpPr txBox="1"/>
      </xdr:nvSpPr>
      <xdr:spPr>
        <a:xfrm>
          <a:off x="927735" y="14488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3" name="テキスト ボックス 33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35" name="直線コネクタ 33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6725" cy="259080"/>
    <xdr:sp macro="" textlink="">
      <xdr:nvSpPr>
        <xdr:cNvPr id="336" name="テキスト ボックス 335"/>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7" name="直線コネクタ 33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6725" cy="258445"/>
    <xdr:sp macro="" textlink="">
      <xdr:nvSpPr>
        <xdr:cNvPr id="338" name="テキスト ボックス 337"/>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9" name="直線コネクタ 33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6725" cy="259080"/>
    <xdr:sp macro="" textlink="">
      <xdr:nvSpPr>
        <xdr:cNvPr id="340" name="テキスト ボックス 339"/>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41" name="直線コネクタ 34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6725" cy="258445"/>
    <xdr:sp macro="" textlink="">
      <xdr:nvSpPr>
        <xdr:cNvPr id="342" name="テキスト ボックス 341"/>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43" name="直線コネクタ 34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78</xdr:row>
      <xdr:rowOff>92075</xdr:rowOff>
    </xdr:from>
    <xdr:ext cx="531495" cy="259080"/>
    <xdr:sp macro="" textlink="">
      <xdr:nvSpPr>
        <xdr:cNvPr id="344" name="テキスト ボックス 343"/>
        <xdr:cNvSpPr txBox="1"/>
      </xdr:nvSpPr>
      <xdr:spPr>
        <a:xfrm>
          <a:off x="607250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45" name="直線コネクタ 34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46" name="テキスト ボックス 345"/>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8" name="テキスト ボックス 347"/>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29845</xdr:rowOff>
    </xdr:from>
    <xdr:to>
      <xdr:col>54</xdr:col>
      <xdr:colOff>189865</xdr:colOff>
      <xdr:row>86</xdr:row>
      <xdr:rowOff>157480</xdr:rowOff>
    </xdr:to>
    <xdr:cxnSp macro="">
      <xdr:nvCxnSpPr>
        <xdr:cNvPr id="350" name="直線コネクタ 349"/>
        <xdr:cNvCxnSpPr/>
      </xdr:nvCxnSpPr>
      <xdr:spPr>
        <a:xfrm flipV="1">
          <a:off x="10476865" y="1340294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161290</xdr:rowOff>
    </xdr:from>
    <xdr:ext cx="469900" cy="259080"/>
    <xdr:sp macro="" textlink="">
      <xdr:nvSpPr>
        <xdr:cNvPr id="351" name="【公営住宅】&#10;一人当たり面積最小値テキスト"/>
        <xdr:cNvSpPr txBox="1"/>
      </xdr:nvSpPr>
      <xdr:spPr>
        <a:xfrm>
          <a:off x="10515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157480</xdr:rowOff>
    </xdr:from>
    <xdr:to>
      <xdr:col>55</xdr:col>
      <xdr:colOff>88900</xdr:colOff>
      <xdr:row>86</xdr:row>
      <xdr:rowOff>157480</xdr:rowOff>
    </xdr:to>
    <xdr:cxnSp macro="">
      <xdr:nvCxnSpPr>
        <xdr:cNvPr id="352" name="直線コネクタ 351"/>
        <xdr:cNvCxnSpPr/>
      </xdr:nvCxnSpPr>
      <xdr:spPr>
        <a:xfrm>
          <a:off x="10388600" y="1490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147955</xdr:rowOff>
    </xdr:from>
    <xdr:ext cx="534670" cy="258445"/>
    <xdr:sp macro="" textlink="">
      <xdr:nvSpPr>
        <xdr:cNvPr id="353" name="【公営住宅】&#10;一人当たり面積最大値テキスト"/>
        <xdr:cNvSpPr txBox="1"/>
      </xdr:nvSpPr>
      <xdr:spPr>
        <a:xfrm>
          <a:off x="10515600" y="13178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13.874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29845</xdr:rowOff>
    </xdr:from>
    <xdr:to>
      <xdr:col>55</xdr:col>
      <xdr:colOff>88900</xdr:colOff>
      <xdr:row>78</xdr:row>
      <xdr:rowOff>29845</xdr:rowOff>
    </xdr:to>
    <xdr:cxnSp macro="">
      <xdr:nvCxnSpPr>
        <xdr:cNvPr id="354" name="直線コネクタ 353"/>
        <xdr:cNvCxnSpPr/>
      </xdr:nvCxnSpPr>
      <xdr:spPr>
        <a:xfrm>
          <a:off x="10388600" y="1340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107950</xdr:rowOff>
    </xdr:from>
    <xdr:ext cx="469900" cy="259080"/>
    <xdr:sp macro="" textlink="">
      <xdr:nvSpPr>
        <xdr:cNvPr id="355" name="【公営住宅】&#10;一人当たり面積平均値テキスト"/>
        <xdr:cNvSpPr txBox="1"/>
      </xdr:nvSpPr>
      <xdr:spPr>
        <a:xfrm>
          <a:off x="10515600" y="14681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129540</xdr:rowOff>
    </xdr:from>
    <xdr:to>
      <xdr:col>55</xdr:col>
      <xdr:colOff>50800</xdr:colOff>
      <xdr:row>86</xdr:row>
      <xdr:rowOff>59690</xdr:rowOff>
    </xdr:to>
    <xdr:sp macro="" textlink="">
      <xdr:nvSpPr>
        <xdr:cNvPr id="356" name="フローチャート: 判断 355"/>
        <xdr:cNvSpPr/>
      </xdr:nvSpPr>
      <xdr:spPr>
        <a:xfrm>
          <a:off x="10426700" y="147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139065</xdr:rowOff>
    </xdr:from>
    <xdr:to>
      <xdr:col>50</xdr:col>
      <xdr:colOff>165100</xdr:colOff>
      <xdr:row>86</xdr:row>
      <xdr:rowOff>69215</xdr:rowOff>
    </xdr:to>
    <xdr:sp macro="" textlink="">
      <xdr:nvSpPr>
        <xdr:cNvPr id="357" name="フローチャート: 判断 356"/>
        <xdr:cNvSpPr/>
      </xdr:nvSpPr>
      <xdr:spPr>
        <a:xfrm>
          <a:off x="9588500" y="1471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156845</xdr:rowOff>
    </xdr:from>
    <xdr:to>
      <xdr:col>46</xdr:col>
      <xdr:colOff>38100</xdr:colOff>
      <xdr:row>85</xdr:row>
      <xdr:rowOff>86995</xdr:rowOff>
    </xdr:to>
    <xdr:sp macro="" textlink="">
      <xdr:nvSpPr>
        <xdr:cNvPr id="358" name="フローチャート: 判断 357"/>
        <xdr:cNvSpPr/>
      </xdr:nvSpPr>
      <xdr:spPr>
        <a:xfrm>
          <a:off x="8699500" y="1455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146050</xdr:rowOff>
    </xdr:from>
    <xdr:to>
      <xdr:col>41</xdr:col>
      <xdr:colOff>101600</xdr:colOff>
      <xdr:row>85</xdr:row>
      <xdr:rowOff>76200</xdr:rowOff>
    </xdr:to>
    <xdr:sp macro="" textlink="">
      <xdr:nvSpPr>
        <xdr:cNvPr id="359" name="フローチャート: 判断 358"/>
        <xdr:cNvSpPr/>
      </xdr:nvSpPr>
      <xdr:spPr>
        <a:xfrm>
          <a:off x="7810500" y="1454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139065</xdr:rowOff>
    </xdr:from>
    <xdr:to>
      <xdr:col>36</xdr:col>
      <xdr:colOff>165100</xdr:colOff>
      <xdr:row>85</xdr:row>
      <xdr:rowOff>69215</xdr:rowOff>
    </xdr:to>
    <xdr:sp macro="" textlink="">
      <xdr:nvSpPr>
        <xdr:cNvPr id="360" name="フローチャート: 判断 359"/>
        <xdr:cNvSpPr/>
      </xdr:nvSpPr>
      <xdr:spPr>
        <a:xfrm>
          <a:off x="6921500" y="1454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1" name="テキスト ボックス 36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2" name="テキスト ボックス 36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3" name="テキスト ボックス 36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4" name="テキスト ボックス 36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5" name="テキスト ボックス 36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124460</xdr:rowOff>
    </xdr:from>
    <xdr:to>
      <xdr:col>55</xdr:col>
      <xdr:colOff>50800</xdr:colOff>
      <xdr:row>86</xdr:row>
      <xdr:rowOff>54610</xdr:rowOff>
    </xdr:to>
    <xdr:sp macro="" textlink="">
      <xdr:nvSpPr>
        <xdr:cNvPr id="366" name="楕円 365"/>
        <xdr:cNvSpPr/>
      </xdr:nvSpPr>
      <xdr:spPr>
        <a:xfrm>
          <a:off x="10426700" y="146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147320</xdr:rowOff>
    </xdr:from>
    <xdr:ext cx="469900" cy="259080"/>
    <xdr:sp macro="" textlink="">
      <xdr:nvSpPr>
        <xdr:cNvPr id="367" name="【公営住宅】&#10;一人当たり面積該当値テキスト"/>
        <xdr:cNvSpPr txBox="1"/>
      </xdr:nvSpPr>
      <xdr:spPr>
        <a:xfrm>
          <a:off x="10515600" y="14549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368" name="楕円 367"/>
        <xdr:cNvSpPr/>
      </xdr:nvSpPr>
      <xdr:spPr>
        <a:xfrm>
          <a:off x="9588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xdr:rowOff>
    </xdr:from>
    <xdr:to>
      <xdr:col>55</xdr:col>
      <xdr:colOff>0</xdr:colOff>
      <xdr:row>86</xdr:row>
      <xdr:rowOff>7620</xdr:rowOff>
    </xdr:to>
    <xdr:cxnSp macro="">
      <xdr:nvCxnSpPr>
        <xdr:cNvPr id="369" name="直線コネクタ 368"/>
        <xdr:cNvCxnSpPr/>
      </xdr:nvCxnSpPr>
      <xdr:spPr>
        <a:xfrm flipV="1">
          <a:off x="9639300" y="147485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141605</xdr:rowOff>
    </xdr:from>
    <xdr:to>
      <xdr:col>46</xdr:col>
      <xdr:colOff>38100</xdr:colOff>
      <xdr:row>86</xdr:row>
      <xdr:rowOff>71755</xdr:rowOff>
    </xdr:to>
    <xdr:sp macro="" textlink="">
      <xdr:nvSpPr>
        <xdr:cNvPr id="370" name="楕円 369"/>
        <xdr:cNvSpPr/>
      </xdr:nvSpPr>
      <xdr:spPr>
        <a:xfrm>
          <a:off x="8699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20955</xdr:rowOff>
    </xdr:to>
    <xdr:cxnSp macro="">
      <xdr:nvCxnSpPr>
        <xdr:cNvPr id="371" name="直線コネクタ 370"/>
        <xdr:cNvCxnSpPr/>
      </xdr:nvCxnSpPr>
      <xdr:spPr>
        <a:xfrm flipV="1">
          <a:off x="8750300" y="147523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144145</xdr:rowOff>
    </xdr:from>
    <xdr:to>
      <xdr:col>41</xdr:col>
      <xdr:colOff>101600</xdr:colOff>
      <xdr:row>86</xdr:row>
      <xdr:rowOff>74930</xdr:rowOff>
    </xdr:to>
    <xdr:sp macro="" textlink="">
      <xdr:nvSpPr>
        <xdr:cNvPr id="372" name="楕円 371"/>
        <xdr:cNvSpPr/>
      </xdr:nvSpPr>
      <xdr:spPr>
        <a:xfrm>
          <a:off x="7810500" y="14717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20955</xdr:rowOff>
    </xdr:from>
    <xdr:to>
      <xdr:col>45</xdr:col>
      <xdr:colOff>177800</xdr:colOff>
      <xdr:row>86</xdr:row>
      <xdr:rowOff>23495</xdr:rowOff>
    </xdr:to>
    <xdr:cxnSp macro="">
      <xdr:nvCxnSpPr>
        <xdr:cNvPr id="373" name="直線コネクタ 372"/>
        <xdr:cNvCxnSpPr/>
      </xdr:nvCxnSpPr>
      <xdr:spPr>
        <a:xfrm flipV="1">
          <a:off x="7861300" y="147656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146685</xdr:rowOff>
    </xdr:from>
    <xdr:to>
      <xdr:col>36</xdr:col>
      <xdr:colOff>165100</xdr:colOff>
      <xdr:row>86</xdr:row>
      <xdr:rowOff>76835</xdr:rowOff>
    </xdr:to>
    <xdr:sp macro="" textlink="">
      <xdr:nvSpPr>
        <xdr:cNvPr id="374" name="楕円 373"/>
        <xdr:cNvSpPr/>
      </xdr:nvSpPr>
      <xdr:spPr>
        <a:xfrm>
          <a:off x="6921500" y="147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23495</xdr:rowOff>
    </xdr:from>
    <xdr:to>
      <xdr:col>41</xdr:col>
      <xdr:colOff>50800</xdr:colOff>
      <xdr:row>86</xdr:row>
      <xdr:rowOff>26035</xdr:rowOff>
    </xdr:to>
    <xdr:cxnSp macro="">
      <xdr:nvCxnSpPr>
        <xdr:cNvPr id="375" name="直線コネクタ 374"/>
        <xdr:cNvCxnSpPr/>
      </xdr:nvCxnSpPr>
      <xdr:spPr>
        <a:xfrm flipV="1">
          <a:off x="6972300" y="147681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60960</xdr:rowOff>
    </xdr:from>
    <xdr:ext cx="469900" cy="259080"/>
    <xdr:sp macro="" textlink="">
      <xdr:nvSpPr>
        <xdr:cNvPr id="376" name="n_1aveValue【公営住宅】&#10;一人当たり面積"/>
        <xdr:cNvSpPr txBox="1"/>
      </xdr:nvSpPr>
      <xdr:spPr>
        <a:xfrm>
          <a:off x="9391650" y="1480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103505</xdr:rowOff>
    </xdr:from>
    <xdr:ext cx="469265" cy="259080"/>
    <xdr:sp macro="" textlink="">
      <xdr:nvSpPr>
        <xdr:cNvPr id="377" name="n_2aveValue【公営住宅】&#10;一人当たり面積"/>
        <xdr:cNvSpPr txBox="1"/>
      </xdr:nvSpPr>
      <xdr:spPr>
        <a:xfrm>
          <a:off x="8515350" y="14333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92710</xdr:rowOff>
    </xdr:from>
    <xdr:ext cx="469265" cy="259080"/>
    <xdr:sp macro="" textlink="">
      <xdr:nvSpPr>
        <xdr:cNvPr id="378" name="n_3aveValue【公営住宅】&#10;一人当たり面積"/>
        <xdr:cNvSpPr txBox="1"/>
      </xdr:nvSpPr>
      <xdr:spPr>
        <a:xfrm>
          <a:off x="7626350" y="14323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86360</xdr:rowOff>
    </xdr:from>
    <xdr:ext cx="469265" cy="258445"/>
    <xdr:sp macro="" textlink="">
      <xdr:nvSpPr>
        <xdr:cNvPr id="379" name="n_4aveValue【公営住宅】&#10;一人当たり面積"/>
        <xdr:cNvSpPr txBox="1"/>
      </xdr:nvSpPr>
      <xdr:spPr>
        <a:xfrm>
          <a:off x="6737350" y="14316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74930</xdr:rowOff>
    </xdr:from>
    <xdr:ext cx="469900" cy="258445"/>
    <xdr:sp macro="" textlink="">
      <xdr:nvSpPr>
        <xdr:cNvPr id="380" name="n_1mainValue【公営住宅】&#10;一人当たり面積"/>
        <xdr:cNvSpPr txBox="1"/>
      </xdr:nvSpPr>
      <xdr:spPr>
        <a:xfrm>
          <a:off x="9391650" y="14476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63500</xdr:rowOff>
    </xdr:from>
    <xdr:ext cx="469265" cy="258445"/>
    <xdr:sp macro="" textlink="">
      <xdr:nvSpPr>
        <xdr:cNvPr id="381" name="n_2mainValue【公営住宅】&#10;一人当たり面積"/>
        <xdr:cNvSpPr txBox="1"/>
      </xdr:nvSpPr>
      <xdr:spPr>
        <a:xfrm>
          <a:off x="8515350" y="14808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65405</xdr:rowOff>
    </xdr:from>
    <xdr:ext cx="469265" cy="258445"/>
    <xdr:sp macro="" textlink="">
      <xdr:nvSpPr>
        <xdr:cNvPr id="382" name="n_3mainValue【公営住宅】&#10;一人当たり面積"/>
        <xdr:cNvSpPr txBox="1"/>
      </xdr:nvSpPr>
      <xdr:spPr>
        <a:xfrm>
          <a:off x="7626350" y="14810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67945</xdr:rowOff>
    </xdr:from>
    <xdr:ext cx="469265" cy="258445"/>
    <xdr:sp macro="" textlink="">
      <xdr:nvSpPr>
        <xdr:cNvPr id="383" name="n_4mainValue【公営住宅】&#10;一人当たり面積"/>
        <xdr:cNvSpPr txBox="1"/>
      </xdr:nvSpPr>
      <xdr:spPr>
        <a:xfrm>
          <a:off x="6737350" y="14812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222,143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8" name="テキスト ボックス 407"/>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10" name="テキスト ボックス 409"/>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11" name="直線コネクタ 410"/>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412" name="テキスト ボックス 411"/>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3" name="直線コネクタ 412"/>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4" name="テキスト ボックス 413"/>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5" name="直線コネクタ 414"/>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416" name="テキスト ボックス 415"/>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7" name="直線コネクタ 416"/>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8" name="テキスト ボックス 417"/>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9" name="直線コネクタ 418"/>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20" name="テキスト ボックス 419"/>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21" name="直線コネクタ 420"/>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422" name="テキスト ボックス 421"/>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105410</xdr:rowOff>
    </xdr:from>
    <xdr:to>
      <xdr:col>85</xdr:col>
      <xdr:colOff>126365</xdr:colOff>
      <xdr:row>42</xdr:row>
      <xdr:rowOff>92710</xdr:rowOff>
    </xdr:to>
    <xdr:cxnSp macro="">
      <xdr:nvCxnSpPr>
        <xdr:cNvPr id="425" name="直線コネクタ 424"/>
        <xdr:cNvCxnSpPr/>
      </xdr:nvCxnSpPr>
      <xdr:spPr>
        <a:xfrm flipV="1">
          <a:off x="16318865" y="576326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6"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7" name="直線コネクタ 426"/>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52070</xdr:rowOff>
    </xdr:from>
    <xdr:ext cx="340360" cy="258445"/>
    <xdr:sp macro="" textlink="">
      <xdr:nvSpPr>
        <xdr:cNvPr id="428" name="【認定こども園・幼稚園・保育所】&#10;有形固定資産減価償却率最大値テキスト"/>
        <xdr:cNvSpPr txBox="1"/>
      </xdr:nvSpPr>
      <xdr:spPr>
        <a:xfrm>
          <a:off x="16357600" y="553847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105410</xdr:rowOff>
    </xdr:from>
    <xdr:to>
      <xdr:col>86</xdr:col>
      <xdr:colOff>25400</xdr:colOff>
      <xdr:row>33</xdr:row>
      <xdr:rowOff>105410</xdr:rowOff>
    </xdr:to>
    <xdr:cxnSp macro="">
      <xdr:nvCxnSpPr>
        <xdr:cNvPr id="429" name="直線コネクタ 428"/>
        <xdr:cNvCxnSpPr/>
      </xdr:nvCxnSpPr>
      <xdr:spPr>
        <a:xfrm>
          <a:off x="16230600" y="576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7620</xdr:rowOff>
    </xdr:from>
    <xdr:ext cx="405130" cy="258445"/>
    <xdr:sp macro="" textlink="">
      <xdr:nvSpPr>
        <xdr:cNvPr id="430" name="【認定こども園・幼稚園・保育所】&#10;有形固定資産減価償却率平均値テキスト"/>
        <xdr:cNvSpPr txBox="1"/>
      </xdr:nvSpPr>
      <xdr:spPr>
        <a:xfrm>
          <a:off x="16357600" y="63512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431" name="フローチャート: 判断 430"/>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168910</xdr:rowOff>
    </xdr:from>
    <xdr:to>
      <xdr:col>81</xdr:col>
      <xdr:colOff>101600</xdr:colOff>
      <xdr:row>38</xdr:row>
      <xdr:rowOff>99060</xdr:rowOff>
    </xdr:to>
    <xdr:sp macro="" textlink="">
      <xdr:nvSpPr>
        <xdr:cNvPr id="432" name="フローチャート: 判断 431"/>
        <xdr:cNvSpPr/>
      </xdr:nvSpPr>
      <xdr:spPr>
        <a:xfrm>
          <a:off x="15430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43180</xdr:rowOff>
    </xdr:from>
    <xdr:to>
      <xdr:col>76</xdr:col>
      <xdr:colOff>165100</xdr:colOff>
      <xdr:row>37</xdr:row>
      <xdr:rowOff>144780</xdr:rowOff>
    </xdr:to>
    <xdr:sp macro="" textlink="">
      <xdr:nvSpPr>
        <xdr:cNvPr id="433" name="フローチャート: 判断 432"/>
        <xdr:cNvSpPr/>
      </xdr:nvSpPr>
      <xdr:spPr>
        <a:xfrm>
          <a:off x="1454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31750</xdr:rowOff>
    </xdr:from>
    <xdr:to>
      <xdr:col>72</xdr:col>
      <xdr:colOff>38100</xdr:colOff>
      <xdr:row>37</xdr:row>
      <xdr:rowOff>133350</xdr:rowOff>
    </xdr:to>
    <xdr:sp macro="" textlink="">
      <xdr:nvSpPr>
        <xdr:cNvPr id="434" name="フローチャート: 判断 433"/>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88900</xdr:rowOff>
    </xdr:from>
    <xdr:to>
      <xdr:col>67</xdr:col>
      <xdr:colOff>101600</xdr:colOff>
      <xdr:row>38</xdr:row>
      <xdr:rowOff>19050</xdr:rowOff>
    </xdr:to>
    <xdr:sp macro="" textlink="">
      <xdr:nvSpPr>
        <xdr:cNvPr id="435" name="フローチャート: 判断 434"/>
        <xdr:cNvSpPr/>
      </xdr:nvSpPr>
      <xdr:spPr>
        <a:xfrm>
          <a:off x="12763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6" name="テキスト ボックス 43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7" name="テキスト ボックス 43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8" name="テキスト ボックス 43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9" name="テキスト ボックス 43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40" name="テキスト ボックス 43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136525</xdr:rowOff>
    </xdr:from>
    <xdr:to>
      <xdr:col>85</xdr:col>
      <xdr:colOff>177800</xdr:colOff>
      <xdr:row>40</xdr:row>
      <xdr:rowOff>66675</xdr:rowOff>
    </xdr:to>
    <xdr:sp macro="" textlink="">
      <xdr:nvSpPr>
        <xdr:cNvPr id="441" name="楕円 440"/>
        <xdr:cNvSpPr/>
      </xdr:nvSpPr>
      <xdr:spPr>
        <a:xfrm>
          <a:off x="16268700" y="68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114935</xdr:rowOff>
    </xdr:from>
    <xdr:ext cx="405130" cy="259080"/>
    <xdr:sp macro="" textlink="">
      <xdr:nvSpPr>
        <xdr:cNvPr id="442" name="【認定こども園・幼稚園・保育所】&#10;有形固定資産減価償却率該当値テキスト"/>
        <xdr:cNvSpPr txBox="1"/>
      </xdr:nvSpPr>
      <xdr:spPr>
        <a:xfrm>
          <a:off x="16357600" y="6801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90805</xdr:rowOff>
    </xdr:from>
    <xdr:to>
      <xdr:col>81</xdr:col>
      <xdr:colOff>101600</xdr:colOff>
      <xdr:row>40</xdr:row>
      <xdr:rowOff>20955</xdr:rowOff>
    </xdr:to>
    <xdr:sp macro="" textlink="">
      <xdr:nvSpPr>
        <xdr:cNvPr id="443" name="楕円 442"/>
        <xdr:cNvSpPr/>
      </xdr:nvSpPr>
      <xdr:spPr>
        <a:xfrm>
          <a:off x="154305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141605</xdr:rowOff>
    </xdr:from>
    <xdr:to>
      <xdr:col>85</xdr:col>
      <xdr:colOff>127000</xdr:colOff>
      <xdr:row>40</xdr:row>
      <xdr:rowOff>15875</xdr:rowOff>
    </xdr:to>
    <xdr:cxnSp macro="">
      <xdr:nvCxnSpPr>
        <xdr:cNvPr id="444" name="直線コネクタ 443"/>
        <xdr:cNvCxnSpPr/>
      </xdr:nvCxnSpPr>
      <xdr:spPr>
        <a:xfrm>
          <a:off x="15481300" y="682815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41910</xdr:rowOff>
    </xdr:from>
    <xdr:to>
      <xdr:col>76</xdr:col>
      <xdr:colOff>165100</xdr:colOff>
      <xdr:row>39</xdr:row>
      <xdr:rowOff>143510</xdr:rowOff>
    </xdr:to>
    <xdr:sp macro="" textlink="">
      <xdr:nvSpPr>
        <xdr:cNvPr id="445" name="楕円 444"/>
        <xdr:cNvSpPr/>
      </xdr:nvSpPr>
      <xdr:spPr>
        <a:xfrm>
          <a:off x="14541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92710</xdr:rowOff>
    </xdr:from>
    <xdr:to>
      <xdr:col>81</xdr:col>
      <xdr:colOff>50800</xdr:colOff>
      <xdr:row>39</xdr:row>
      <xdr:rowOff>141605</xdr:rowOff>
    </xdr:to>
    <xdr:cxnSp macro="">
      <xdr:nvCxnSpPr>
        <xdr:cNvPr id="446" name="直線コネクタ 445"/>
        <xdr:cNvCxnSpPr/>
      </xdr:nvCxnSpPr>
      <xdr:spPr>
        <a:xfrm>
          <a:off x="14592300" y="67792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164465</xdr:rowOff>
    </xdr:from>
    <xdr:to>
      <xdr:col>72</xdr:col>
      <xdr:colOff>38100</xdr:colOff>
      <xdr:row>39</xdr:row>
      <xdr:rowOff>94615</xdr:rowOff>
    </xdr:to>
    <xdr:sp macro="" textlink="">
      <xdr:nvSpPr>
        <xdr:cNvPr id="447" name="楕円 446"/>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43815</xdr:rowOff>
    </xdr:from>
    <xdr:to>
      <xdr:col>76</xdr:col>
      <xdr:colOff>114300</xdr:colOff>
      <xdr:row>39</xdr:row>
      <xdr:rowOff>92710</xdr:rowOff>
    </xdr:to>
    <xdr:cxnSp macro="">
      <xdr:nvCxnSpPr>
        <xdr:cNvPr id="448" name="直線コネクタ 447"/>
        <xdr:cNvCxnSpPr/>
      </xdr:nvCxnSpPr>
      <xdr:spPr>
        <a:xfrm>
          <a:off x="13703300" y="67303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121920</xdr:rowOff>
    </xdr:from>
    <xdr:to>
      <xdr:col>67</xdr:col>
      <xdr:colOff>101600</xdr:colOff>
      <xdr:row>39</xdr:row>
      <xdr:rowOff>52070</xdr:rowOff>
    </xdr:to>
    <xdr:sp macro="" textlink="">
      <xdr:nvSpPr>
        <xdr:cNvPr id="449" name="楕円 448"/>
        <xdr:cNvSpPr/>
      </xdr:nvSpPr>
      <xdr:spPr>
        <a:xfrm>
          <a:off x="12763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1270</xdr:rowOff>
    </xdr:from>
    <xdr:to>
      <xdr:col>71</xdr:col>
      <xdr:colOff>177800</xdr:colOff>
      <xdr:row>39</xdr:row>
      <xdr:rowOff>43815</xdr:rowOff>
    </xdr:to>
    <xdr:cxnSp macro="">
      <xdr:nvCxnSpPr>
        <xdr:cNvPr id="450" name="直線コネクタ 449"/>
        <xdr:cNvCxnSpPr/>
      </xdr:nvCxnSpPr>
      <xdr:spPr>
        <a:xfrm>
          <a:off x="12814300" y="668782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115570</xdr:rowOff>
    </xdr:from>
    <xdr:ext cx="405130" cy="259080"/>
    <xdr:sp macro="" textlink="">
      <xdr:nvSpPr>
        <xdr:cNvPr id="451" name="n_1aveValue【認定こども園・幼稚園・保育所】&#10;有形固定資産減価償却率"/>
        <xdr:cNvSpPr txBox="1"/>
      </xdr:nvSpPr>
      <xdr:spPr>
        <a:xfrm>
          <a:off x="15266035" y="6287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161290</xdr:rowOff>
    </xdr:from>
    <xdr:ext cx="404495" cy="259080"/>
    <xdr:sp macro="" textlink="">
      <xdr:nvSpPr>
        <xdr:cNvPr id="452" name="n_2aveValue【認定こども園・幼稚園・保育所】&#10;有形固定資産減価償却率"/>
        <xdr:cNvSpPr txBox="1"/>
      </xdr:nvSpPr>
      <xdr:spPr>
        <a:xfrm>
          <a:off x="14389735" y="6162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149860</xdr:rowOff>
    </xdr:from>
    <xdr:ext cx="404495" cy="259080"/>
    <xdr:sp macro="" textlink="">
      <xdr:nvSpPr>
        <xdr:cNvPr id="453" name="n_3aveValue【認定こども園・幼稚園・保育所】&#10;有形固定資産減価償却率"/>
        <xdr:cNvSpPr txBox="1"/>
      </xdr:nvSpPr>
      <xdr:spPr>
        <a:xfrm>
          <a:off x="13500735" y="6150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35560</xdr:rowOff>
    </xdr:from>
    <xdr:ext cx="404495" cy="259080"/>
    <xdr:sp macro="" textlink="">
      <xdr:nvSpPr>
        <xdr:cNvPr id="454" name="n_4aveValue【認定こども園・幼稚園・保育所】&#10;有形固定資産減価償却率"/>
        <xdr:cNvSpPr txBox="1"/>
      </xdr:nvSpPr>
      <xdr:spPr>
        <a:xfrm>
          <a:off x="12611735" y="6207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12065</xdr:rowOff>
    </xdr:from>
    <xdr:ext cx="405130" cy="259080"/>
    <xdr:sp macro="" textlink="">
      <xdr:nvSpPr>
        <xdr:cNvPr id="455" name="n_1mainValue【認定こども園・幼稚園・保育所】&#10;有形固定資産減価償却率"/>
        <xdr:cNvSpPr txBox="1"/>
      </xdr:nvSpPr>
      <xdr:spPr>
        <a:xfrm>
          <a:off x="15266035" y="6870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134620</xdr:rowOff>
    </xdr:from>
    <xdr:ext cx="404495" cy="258445"/>
    <xdr:sp macro="" textlink="">
      <xdr:nvSpPr>
        <xdr:cNvPr id="456" name="n_2mainValue【認定こども園・幼稚園・保育所】&#10;有形固定資産減価償却率"/>
        <xdr:cNvSpPr txBox="1"/>
      </xdr:nvSpPr>
      <xdr:spPr>
        <a:xfrm>
          <a:off x="14389735" y="6821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86360</xdr:rowOff>
    </xdr:from>
    <xdr:ext cx="404495" cy="258445"/>
    <xdr:sp macro="" textlink="">
      <xdr:nvSpPr>
        <xdr:cNvPr id="457" name="n_3mainValue【認定こども園・幼稚園・保育所】&#10;有形固定資産減価償却率"/>
        <xdr:cNvSpPr txBox="1"/>
      </xdr:nvSpPr>
      <xdr:spPr>
        <a:xfrm>
          <a:off x="13500735" y="67729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43180</xdr:rowOff>
    </xdr:from>
    <xdr:ext cx="404495" cy="258445"/>
    <xdr:sp macro="" textlink="">
      <xdr:nvSpPr>
        <xdr:cNvPr id="458" name="n_4mainValue【認定こども園・幼稚園・保育所】&#10;有形固定資産減価償却率"/>
        <xdr:cNvSpPr txBox="1"/>
      </xdr:nvSpPr>
      <xdr:spPr>
        <a:xfrm>
          <a:off x="12611735" y="6729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7" name="テキスト ボックス 466"/>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470" name="テキスト ボックス 469"/>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472" name="テキスト ボックス 471"/>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474" name="テキスト ボックス 473"/>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476" name="テキスト ボックス 475"/>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478" name="テキスト ボックス 477"/>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80" name="テキスト ボックス 479"/>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90170</xdr:rowOff>
    </xdr:from>
    <xdr:to>
      <xdr:col>116</xdr:col>
      <xdr:colOff>62865</xdr:colOff>
      <xdr:row>42</xdr:row>
      <xdr:rowOff>16510</xdr:rowOff>
    </xdr:to>
    <xdr:cxnSp macro="">
      <xdr:nvCxnSpPr>
        <xdr:cNvPr id="482" name="直線コネクタ 481"/>
        <xdr:cNvCxnSpPr/>
      </xdr:nvCxnSpPr>
      <xdr:spPr>
        <a:xfrm flipV="1">
          <a:off x="22160865" y="6090920"/>
          <a:ext cx="0" cy="1126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20320</xdr:rowOff>
    </xdr:from>
    <xdr:ext cx="469900" cy="258445"/>
    <xdr:sp macro="" textlink="">
      <xdr:nvSpPr>
        <xdr:cNvPr id="483" name="【認定こども園・幼稚園・保育所】&#10;一人当たり面積最小値テキスト"/>
        <xdr:cNvSpPr txBox="1"/>
      </xdr:nvSpPr>
      <xdr:spPr>
        <a:xfrm>
          <a:off x="22199600" y="7221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16510</xdr:rowOff>
    </xdr:from>
    <xdr:to>
      <xdr:col>116</xdr:col>
      <xdr:colOff>152400</xdr:colOff>
      <xdr:row>42</xdr:row>
      <xdr:rowOff>16510</xdr:rowOff>
    </xdr:to>
    <xdr:cxnSp macro="">
      <xdr:nvCxnSpPr>
        <xdr:cNvPr id="484" name="直線コネクタ 483"/>
        <xdr:cNvCxnSpPr/>
      </xdr:nvCxnSpPr>
      <xdr:spPr>
        <a:xfrm>
          <a:off x="22072600" y="721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36830</xdr:rowOff>
    </xdr:from>
    <xdr:ext cx="469900" cy="259080"/>
    <xdr:sp macro="" textlink="">
      <xdr:nvSpPr>
        <xdr:cNvPr id="485" name="【認定こども園・幼稚園・保育所】&#10;一人当たり面積最大値テキスト"/>
        <xdr:cNvSpPr txBox="1"/>
      </xdr:nvSpPr>
      <xdr:spPr>
        <a:xfrm>
          <a:off x="22199600" y="586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0.904</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90170</xdr:rowOff>
    </xdr:from>
    <xdr:to>
      <xdr:col>116</xdr:col>
      <xdr:colOff>152400</xdr:colOff>
      <xdr:row>35</xdr:row>
      <xdr:rowOff>90170</xdr:rowOff>
    </xdr:to>
    <xdr:cxnSp macro="">
      <xdr:nvCxnSpPr>
        <xdr:cNvPr id="486" name="直線コネクタ 485"/>
        <xdr:cNvCxnSpPr/>
      </xdr:nvCxnSpPr>
      <xdr:spPr>
        <a:xfrm>
          <a:off x="22072600" y="609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0</xdr:rowOff>
    </xdr:from>
    <xdr:ext cx="469900" cy="259080"/>
    <xdr:sp macro="" textlink="">
      <xdr:nvSpPr>
        <xdr:cNvPr id="487" name="【認定こども園・幼稚園・保育所】&#10;一人当たり面積平均値テキスト"/>
        <xdr:cNvSpPr txBox="1"/>
      </xdr:nvSpPr>
      <xdr:spPr>
        <a:xfrm>
          <a:off x="22199600" y="6686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88" name="フローチャート: 判断 487"/>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89" name="フローチャート: 判断 488"/>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76200</xdr:rowOff>
    </xdr:from>
    <xdr:to>
      <xdr:col>107</xdr:col>
      <xdr:colOff>101600</xdr:colOff>
      <xdr:row>40</xdr:row>
      <xdr:rowOff>6350</xdr:rowOff>
    </xdr:to>
    <xdr:sp macro="" textlink="">
      <xdr:nvSpPr>
        <xdr:cNvPr id="490" name="フローチャート: 判断 489"/>
        <xdr:cNvSpPr/>
      </xdr:nvSpPr>
      <xdr:spPr>
        <a:xfrm>
          <a:off x="203835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71120</xdr:rowOff>
    </xdr:from>
    <xdr:to>
      <xdr:col>102</xdr:col>
      <xdr:colOff>165100</xdr:colOff>
      <xdr:row>40</xdr:row>
      <xdr:rowOff>1270</xdr:rowOff>
    </xdr:to>
    <xdr:sp macro="" textlink="">
      <xdr:nvSpPr>
        <xdr:cNvPr id="491" name="フローチャート: 判断 490"/>
        <xdr:cNvSpPr/>
      </xdr:nvSpPr>
      <xdr:spPr>
        <a:xfrm>
          <a:off x="19494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34</xdr:row>
      <xdr:rowOff>53340</xdr:rowOff>
    </xdr:from>
    <xdr:to>
      <xdr:col>98</xdr:col>
      <xdr:colOff>38100</xdr:colOff>
      <xdr:row>34</xdr:row>
      <xdr:rowOff>154940</xdr:rowOff>
    </xdr:to>
    <xdr:sp macro="" textlink="">
      <xdr:nvSpPr>
        <xdr:cNvPr id="492" name="フローチャート: 判断 491"/>
        <xdr:cNvSpPr/>
      </xdr:nvSpPr>
      <xdr:spPr>
        <a:xfrm>
          <a:off x="186055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3" name="テキスト ボックス 49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4" name="テキスト ボックス 49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5" name="テキスト ボックス 49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6" name="テキスト ボックス 49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7" name="テキスト ボックス 49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140970</xdr:rowOff>
    </xdr:from>
    <xdr:to>
      <xdr:col>116</xdr:col>
      <xdr:colOff>114300</xdr:colOff>
      <xdr:row>39</xdr:row>
      <xdr:rowOff>71120</xdr:rowOff>
    </xdr:to>
    <xdr:sp macro="" textlink="">
      <xdr:nvSpPr>
        <xdr:cNvPr id="498" name="楕円 497"/>
        <xdr:cNvSpPr/>
      </xdr:nvSpPr>
      <xdr:spPr>
        <a:xfrm>
          <a:off x="22110700" y="665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163830</xdr:rowOff>
    </xdr:from>
    <xdr:ext cx="469900" cy="259080"/>
    <xdr:sp macro="" textlink="">
      <xdr:nvSpPr>
        <xdr:cNvPr id="499" name="【認定こども園・幼稚園・保育所】&#10;一人当たり面積該当値テキスト"/>
        <xdr:cNvSpPr txBox="1"/>
      </xdr:nvSpPr>
      <xdr:spPr>
        <a:xfrm>
          <a:off x="2219960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153670</xdr:rowOff>
    </xdr:from>
    <xdr:to>
      <xdr:col>112</xdr:col>
      <xdr:colOff>38100</xdr:colOff>
      <xdr:row>39</xdr:row>
      <xdr:rowOff>83820</xdr:rowOff>
    </xdr:to>
    <xdr:sp macro="" textlink="">
      <xdr:nvSpPr>
        <xdr:cNvPr id="500" name="楕円 499"/>
        <xdr:cNvSpPr/>
      </xdr:nvSpPr>
      <xdr:spPr>
        <a:xfrm>
          <a:off x="2127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20320</xdr:rowOff>
    </xdr:from>
    <xdr:to>
      <xdr:col>116</xdr:col>
      <xdr:colOff>63500</xdr:colOff>
      <xdr:row>39</xdr:row>
      <xdr:rowOff>33020</xdr:rowOff>
    </xdr:to>
    <xdr:cxnSp macro="">
      <xdr:nvCxnSpPr>
        <xdr:cNvPr id="501" name="直線コネクタ 500"/>
        <xdr:cNvCxnSpPr/>
      </xdr:nvCxnSpPr>
      <xdr:spPr>
        <a:xfrm flipV="1">
          <a:off x="21323300" y="67068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156210</xdr:rowOff>
    </xdr:from>
    <xdr:to>
      <xdr:col>107</xdr:col>
      <xdr:colOff>101600</xdr:colOff>
      <xdr:row>39</xdr:row>
      <xdr:rowOff>86360</xdr:rowOff>
    </xdr:to>
    <xdr:sp macro="" textlink="">
      <xdr:nvSpPr>
        <xdr:cNvPr id="502" name="楕円 501"/>
        <xdr:cNvSpPr/>
      </xdr:nvSpPr>
      <xdr:spPr>
        <a:xfrm>
          <a:off x="20383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33020</xdr:rowOff>
    </xdr:from>
    <xdr:to>
      <xdr:col>111</xdr:col>
      <xdr:colOff>177800</xdr:colOff>
      <xdr:row>39</xdr:row>
      <xdr:rowOff>35560</xdr:rowOff>
    </xdr:to>
    <xdr:cxnSp macro="">
      <xdr:nvCxnSpPr>
        <xdr:cNvPr id="503" name="直線コネクタ 502"/>
        <xdr:cNvCxnSpPr/>
      </xdr:nvCxnSpPr>
      <xdr:spPr>
        <a:xfrm flipV="1">
          <a:off x="20434300" y="67195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166370</xdr:rowOff>
    </xdr:from>
    <xdr:to>
      <xdr:col>102</xdr:col>
      <xdr:colOff>165100</xdr:colOff>
      <xdr:row>39</xdr:row>
      <xdr:rowOff>96520</xdr:rowOff>
    </xdr:to>
    <xdr:sp macro="" textlink="">
      <xdr:nvSpPr>
        <xdr:cNvPr id="504" name="楕円 503"/>
        <xdr:cNvSpPr/>
      </xdr:nvSpPr>
      <xdr:spPr>
        <a:xfrm>
          <a:off x="19494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35560</xdr:rowOff>
    </xdr:from>
    <xdr:to>
      <xdr:col>107</xdr:col>
      <xdr:colOff>50800</xdr:colOff>
      <xdr:row>39</xdr:row>
      <xdr:rowOff>45720</xdr:rowOff>
    </xdr:to>
    <xdr:cxnSp macro="">
      <xdr:nvCxnSpPr>
        <xdr:cNvPr id="505" name="直線コネクタ 504"/>
        <xdr:cNvCxnSpPr/>
      </xdr:nvCxnSpPr>
      <xdr:spPr>
        <a:xfrm flipV="1">
          <a:off x="19545300" y="67221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3810</xdr:rowOff>
    </xdr:from>
    <xdr:to>
      <xdr:col>98</xdr:col>
      <xdr:colOff>38100</xdr:colOff>
      <xdr:row>39</xdr:row>
      <xdr:rowOff>105410</xdr:rowOff>
    </xdr:to>
    <xdr:sp macro="" textlink="">
      <xdr:nvSpPr>
        <xdr:cNvPr id="506" name="楕円 505"/>
        <xdr:cNvSpPr/>
      </xdr:nvSpPr>
      <xdr:spPr>
        <a:xfrm>
          <a:off x="186055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45720</xdr:rowOff>
    </xdr:from>
    <xdr:to>
      <xdr:col>102</xdr:col>
      <xdr:colOff>114300</xdr:colOff>
      <xdr:row>39</xdr:row>
      <xdr:rowOff>54610</xdr:rowOff>
    </xdr:to>
    <xdr:cxnSp macro="">
      <xdr:nvCxnSpPr>
        <xdr:cNvPr id="507" name="直線コネクタ 506"/>
        <xdr:cNvCxnSpPr/>
      </xdr:nvCxnSpPr>
      <xdr:spPr>
        <a:xfrm flipV="1">
          <a:off x="18656300" y="67322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152400</xdr:rowOff>
    </xdr:from>
    <xdr:ext cx="469900" cy="259080"/>
    <xdr:sp macro="" textlink="">
      <xdr:nvSpPr>
        <xdr:cNvPr id="508" name="n_1aveValue【認定こども園・幼稚園・保育所】&#10;一人当たり面積"/>
        <xdr:cNvSpPr txBox="1"/>
      </xdr:nvSpPr>
      <xdr:spPr>
        <a:xfrm>
          <a:off x="21075650" y="683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168910</xdr:rowOff>
    </xdr:from>
    <xdr:ext cx="469265" cy="258445"/>
    <xdr:sp macro="" textlink="">
      <xdr:nvSpPr>
        <xdr:cNvPr id="509" name="n_2aveValue【認定こども園・幼稚園・保育所】&#10;一人当たり面積"/>
        <xdr:cNvSpPr txBox="1"/>
      </xdr:nvSpPr>
      <xdr:spPr>
        <a:xfrm>
          <a:off x="20199350" y="6855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163830</xdr:rowOff>
    </xdr:from>
    <xdr:ext cx="469265" cy="259080"/>
    <xdr:sp macro="" textlink="">
      <xdr:nvSpPr>
        <xdr:cNvPr id="510" name="n_3aveValue【認定こども園・幼稚園・保育所】&#10;一人当たり面積"/>
        <xdr:cNvSpPr txBox="1"/>
      </xdr:nvSpPr>
      <xdr:spPr>
        <a:xfrm>
          <a:off x="19310350" y="6850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33</xdr:row>
      <xdr:rowOff>0</xdr:rowOff>
    </xdr:from>
    <xdr:ext cx="469265" cy="259080"/>
    <xdr:sp macro="" textlink="">
      <xdr:nvSpPr>
        <xdr:cNvPr id="511" name="n_4aveValue【認定こども園・幼稚園・保育所】&#10;一人当たり面積"/>
        <xdr:cNvSpPr txBox="1"/>
      </xdr:nvSpPr>
      <xdr:spPr>
        <a:xfrm>
          <a:off x="18421350" y="5657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100330</xdr:rowOff>
    </xdr:from>
    <xdr:ext cx="469900" cy="258445"/>
    <xdr:sp macro="" textlink="">
      <xdr:nvSpPr>
        <xdr:cNvPr id="512" name="n_1mainValue【認定こども園・幼稚園・保育所】&#10;一人当たり面積"/>
        <xdr:cNvSpPr txBox="1"/>
      </xdr:nvSpPr>
      <xdr:spPr>
        <a:xfrm>
          <a:off x="21075650" y="6443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102870</xdr:rowOff>
    </xdr:from>
    <xdr:ext cx="469265" cy="259080"/>
    <xdr:sp macro="" textlink="">
      <xdr:nvSpPr>
        <xdr:cNvPr id="513" name="n_2mainValue【認定こども園・幼稚園・保育所】&#10;一人当たり面積"/>
        <xdr:cNvSpPr txBox="1"/>
      </xdr:nvSpPr>
      <xdr:spPr>
        <a:xfrm>
          <a:off x="20199350" y="6446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113030</xdr:rowOff>
    </xdr:from>
    <xdr:ext cx="469265" cy="259080"/>
    <xdr:sp macro="" textlink="">
      <xdr:nvSpPr>
        <xdr:cNvPr id="514" name="n_3mainValue【認定こども園・幼稚園・保育所】&#10;一人当たり面積"/>
        <xdr:cNvSpPr txBox="1"/>
      </xdr:nvSpPr>
      <xdr:spPr>
        <a:xfrm>
          <a:off x="19310350" y="6456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39</xdr:row>
      <xdr:rowOff>96520</xdr:rowOff>
    </xdr:from>
    <xdr:ext cx="469265" cy="259080"/>
    <xdr:sp macro="" textlink="">
      <xdr:nvSpPr>
        <xdr:cNvPr id="515" name="n_4mainValue【認定こども園・幼稚園・保育所】&#10;一人当たり面積"/>
        <xdr:cNvSpPr txBox="1"/>
      </xdr:nvSpPr>
      <xdr:spPr>
        <a:xfrm>
          <a:off x="18421350" y="678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24" name="テキスト ボックス 523"/>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6" name="テキスト ボックス 525"/>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528" name="テキスト ボックス 527"/>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30" name="テキスト ボックス 52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532" name="テキスト ボックス 531"/>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4" name="テキスト ボックス 53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6" name="テキスト ボックス 535"/>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538" name="テキスト ボックス 537"/>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86360</xdr:rowOff>
    </xdr:from>
    <xdr:to>
      <xdr:col>85</xdr:col>
      <xdr:colOff>126365</xdr:colOff>
      <xdr:row>63</xdr:row>
      <xdr:rowOff>121920</xdr:rowOff>
    </xdr:to>
    <xdr:cxnSp macro="">
      <xdr:nvCxnSpPr>
        <xdr:cNvPr id="540" name="直線コネクタ 539"/>
        <xdr:cNvCxnSpPr/>
      </xdr:nvCxnSpPr>
      <xdr:spPr>
        <a:xfrm flipV="1">
          <a:off x="16318865" y="9516110"/>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125730</xdr:rowOff>
    </xdr:from>
    <xdr:ext cx="405130" cy="259080"/>
    <xdr:sp macro="" textlink="">
      <xdr:nvSpPr>
        <xdr:cNvPr id="541" name="【学校施設】&#10;有形固定資産減価償却率最小値テキスト"/>
        <xdr:cNvSpPr txBox="1"/>
      </xdr:nvSpPr>
      <xdr:spPr>
        <a:xfrm>
          <a:off x="16357600" y="10927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2" name="直線コネクタ 541"/>
        <xdr:cNvCxnSpPr/>
      </xdr:nvCxnSpPr>
      <xdr:spPr>
        <a:xfrm>
          <a:off x="16230600" y="1092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32385</xdr:rowOff>
    </xdr:from>
    <xdr:ext cx="405130" cy="258445"/>
    <xdr:sp macro="" textlink="">
      <xdr:nvSpPr>
        <xdr:cNvPr id="543" name="【学校施設】&#10;有形固定資産減価償却率最大値テキスト"/>
        <xdr:cNvSpPr txBox="1"/>
      </xdr:nvSpPr>
      <xdr:spPr>
        <a:xfrm>
          <a:off x="16357600" y="9290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86360</xdr:rowOff>
    </xdr:from>
    <xdr:to>
      <xdr:col>86</xdr:col>
      <xdr:colOff>25400</xdr:colOff>
      <xdr:row>55</xdr:row>
      <xdr:rowOff>86360</xdr:rowOff>
    </xdr:to>
    <xdr:cxnSp macro="">
      <xdr:nvCxnSpPr>
        <xdr:cNvPr id="544" name="直線コネクタ 543"/>
        <xdr:cNvCxnSpPr/>
      </xdr:nvCxnSpPr>
      <xdr:spPr>
        <a:xfrm>
          <a:off x="16230600" y="951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27305</xdr:rowOff>
    </xdr:from>
    <xdr:ext cx="405130" cy="259080"/>
    <xdr:sp macro="" textlink="">
      <xdr:nvSpPr>
        <xdr:cNvPr id="545" name="【学校施設】&#10;有形固定資産減価償却率平均値テキスト"/>
        <xdr:cNvSpPr txBox="1"/>
      </xdr:nvSpPr>
      <xdr:spPr>
        <a:xfrm>
          <a:off x="16357600" y="10142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6" name="フローチャート: 判断 545"/>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7" name="フローチャート: 判断 546"/>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8" name="フローチャート: 判断 547"/>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9" name="フローチャート: 判断 548"/>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50" name="フローチャート: 判断 549"/>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51" name="テキスト ボックス 550"/>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52" name="テキスト ボックス 551"/>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53" name="テキスト ボックス 552"/>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4" name="テキスト ボックス 553"/>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5" name="テキスト ボックス 554"/>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158750</xdr:rowOff>
    </xdr:from>
    <xdr:to>
      <xdr:col>85</xdr:col>
      <xdr:colOff>177800</xdr:colOff>
      <xdr:row>61</xdr:row>
      <xdr:rowOff>88900</xdr:rowOff>
    </xdr:to>
    <xdr:sp macro="" textlink="">
      <xdr:nvSpPr>
        <xdr:cNvPr id="556" name="楕円 555"/>
        <xdr:cNvSpPr/>
      </xdr:nvSpPr>
      <xdr:spPr>
        <a:xfrm>
          <a:off x="16268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137160</xdr:rowOff>
    </xdr:from>
    <xdr:ext cx="405130" cy="259080"/>
    <xdr:sp macro="" textlink="">
      <xdr:nvSpPr>
        <xdr:cNvPr id="557" name="【学校施設】&#10;有形固定資産減価償却率該当値テキスト"/>
        <xdr:cNvSpPr txBox="1"/>
      </xdr:nvSpPr>
      <xdr:spPr>
        <a:xfrm>
          <a:off x="16357600" y="10424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133985</xdr:rowOff>
    </xdr:from>
    <xdr:to>
      <xdr:col>81</xdr:col>
      <xdr:colOff>101600</xdr:colOff>
      <xdr:row>61</xdr:row>
      <xdr:rowOff>64135</xdr:rowOff>
    </xdr:to>
    <xdr:sp macro="" textlink="">
      <xdr:nvSpPr>
        <xdr:cNvPr id="558" name="楕円 557"/>
        <xdr:cNvSpPr/>
      </xdr:nvSpPr>
      <xdr:spPr>
        <a:xfrm>
          <a:off x="15430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61</xdr:row>
      <xdr:rowOff>38100</xdr:rowOff>
    </xdr:to>
    <xdr:cxnSp macro="">
      <xdr:nvCxnSpPr>
        <xdr:cNvPr id="559" name="直線コネクタ 558"/>
        <xdr:cNvCxnSpPr/>
      </xdr:nvCxnSpPr>
      <xdr:spPr>
        <a:xfrm>
          <a:off x="15481300" y="104717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560" name="楕円 559"/>
        <xdr:cNvSpPr/>
      </xdr:nvSpPr>
      <xdr:spPr>
        <a:xfrm>
          <a:off x="14541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6350</xdr:rowOff>
    </xdr:from>
    <xdr:to>
      <xdr:col>81</xdr:col>
      <xdr:colOff>50800</xdr:colOff>
      <xdr:row>61</xdr:row>
      <xdr:rowOff>13335</xdr:rowOff>
    </xdr:to>
    <xdr:cxnSp macro="">
      <xdr:nvCxnSpPr>
        <xdr:cNvPr id="561" name="直線コネクタ 560"/>
        <xdr:cNvCxnSpPr/>
      </xdr:nvCxnSpPr>
      <xdr:spPr>
        <a:xfrm>
          <a:off x="14592300" y="104648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103505</xdr:rowOff>
    </xdr:from>
    <xdr:to>
      <xdr:col>72</xdr:col>
      <xdr:colOff>38100</xdr:colOff>
      <xdr:row>61</xdr:row>
      <xdr:rowOff>33655</xdr:rowOff>
    </xdr:to>
    <xdr:sp macro="" textlink="">
      <xdr:nvSpPr>
        <xdr:cNvPr id="562" name="楕円 561"/>
        <xdr:cNvSpPr/>
      </xdr:nvSpPr>
      <xdr:spPr>
        <a:xfrm>
          <a:off x="13652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154940</xdr:rowOff>
    </xdr:from>
    <xdr:to>
      <xdr:col>76</xdr:col>
      <xdr:colOff>114300</xdr:colOff>
      <xdr:row>61</xdr:row>
      <xdr:rowOff>6350</xdr:rowOff>
    </xdr:to>
    <xdr:cxnSp macro="">
      <xdr:nvCxnSpPr>
        <xdr:cNvPr id="563" name="直線コネクタ 562"/>
        <xdr:cNvCxnSpPr/>
      </xdr:nvCxnSpPr>
      <xdr:spPr>
        <a:xfrm>
          <a:off x="13703300" y="104419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71120</xdr:rowOff>
    </xdr:from>
    <xdr:to>
      <xdr:col>67</xdr:col>
      <xdr:colOff>101600</xdr:colOff>
      <xdr:row>61</xdr:row>
      <xdr:rowOff>1270</xdr:rowOff>
    </xdr:to>
    <xdr:sp macro="" textlink="">
      <xdr:nvSpPr>
        <xdr:cNvPr id="564" name="楕円 563"/>
        <xdr:cNvSpPr/>
      </xdr:nvSpPr>
      <xdr:spPr>
        <a:xfrm>
          <a:off x="12763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121920</xdr:rowOff>
    </xdr:from>
    <xdr:to>
      <xdr:col>71</xdr:col>
      <xdr:colOff>177800</xdr:colOff>
      <xdr:row>60</xdr:row>
      <xdr:rowOff>154940</xdr:rowOff>
    </xdr:to>
    <xdr:cxnSp macro="">
      <xdr:nvCxnSpPr>
        <xdr:cNvPr id="565" name="直線コネクタ 564"/>
        <xdr:cNvCxnSpPr/>
      </xdr:nvCxnSpPr>
      <xdr:spPr>
        <a:xfrm>
          <a:off x="12814300" y="104089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99695</xdr:rowOff>
    </xdr:from>
    <xdr:ext cx="405130" cy="258445"/>
    <xdr:sp macro="" textlink="">
      <xdr:nvSpPr>
        <xdr:cNvPr id="566" name="n_1aveValue【学校施設】&#10;有形固定資産減価償却率"/>
        <xdr:cNvSpPr txBox="1"/>
      </xdr:nvSpPr>
      <xdr:spPr>
        <a:xfrm>
          <a:off x="15266035" y="10043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78740</xdr:rowOff>
    </xdr:from>
    <xdr:ext cx="404495" cy="259080"/>
    <xdr:sp macro="" textlink="">
      <xdr:nvSpPr>
        <xdr:cNvPr id="567" name="n_2aveValue【学校施設】&#10;有形固定資産減価償却率"/>
        <xdr:cNvSpPr txBox="1"/>
      </xdr:nvSpPr>
      <xdr:spPr>
        <a:xfrm>
          <a:off x="14389735" y="10022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65405</xdr:rowOff>
    </xdr:from>
    <xdr:ext cx="404495" cy="258445"/>
    <xdr:sp macro="" textlink="">
      <xdr:nvSpPr>
        <xdr:cNvPr id="568" name="n_3aveValue【学校施設】&#10;有形固定資産減価償却率"/>
        <xdr:cNvSpPr txBox="1"/>
      </xdr:nvSpPr>
      <xdr:spPr>
        <a:xfrm>
          <a:off x="13500735" y="10009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48260</xdr:rowOff>
    </xdr:from>
    <xdr:ext cx="404495" cy="259080"/>
    <xdr:sp macro="" textlink="">
      <xdr:nvSpPr>
        <xdr:cNvPr id="569" name="n_4aveValue【学校施設】&#10;有形固定資産減価償却率"/>
        <xdr:cNvSpPr txBox="1"/>
      </xdr:nvSpPr>
      <xdr:spPr>
        <a:xfrm>
          <a:off x="12611735" y="9992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55245</xdr:rowOff>
    </xdr:from>
    <xdr:ext cx="405130" cy="258445"/>
    <xdr:sp macro="" textlink="">
      <xdr:nvSpPr>
        <xdr:cNvPr id="570" name="n_1mainValue【学校施設】&#10;有形固定資産減価償却率"/>
        <xdr:cNvSpPr txBox="1"/>
      </xdr:nvSpPr>
      <xdr:spPr>
        <a:xfrm>
          <a:off x="15266035" y="10513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47625</xdr:rowOff>
    </xdr:from>
    <xdr:ext cx="404495" cy="259080"/>
    <xdr:sp macro="" textlink="">
      <xdr:nvSpPr>
        <xdr:cNvPr id="571" name="n_2mainValue【学校施設】&#10;有形固定資産減価償却率"/>
        <xdr:cNvSpPr txBox="1"/>
      </xdr:nvSpPr>
      <xdr:spPr>
        <a:xfrm>
          <a:off x="14389735" y="10506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24765</xdr:rowOff>
    </xdr:from>
    <xdr:ext cx="404495" cy="259080"/>
    <xdr:sp macro="" textlink="">
      <xdr:nvSpPr>
        <xdr:cNvPr id="572" name="n_3mainValue【学校施設】&#10;有形固定資産減価償却率"/>
        <xdr:cNvSpPr txBox="1"/>
      </xdr:nvSpPr>
      <xdr:spPr>
        <a:xfrm>
          <a:off x="13500735" y="10483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163830</xdr:rowOff>
    </xdr:from>
    <xdr:ext cx="404495" cy="259080"/>
    <xdr:sp macro="" textlink="">
      <xdr:nvSpPr>
        <xdr:cNvPr id="573" name="n_4mainValue【学校施設】&#10;有形固定資産減価償却率"/>
        <xdr:cNvSpPr txBox="1"/>
      </xdr:nvSpPr>
      <xdr:spPr>
        <a:xfrm>
          <a:off x="12611735" y="10450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82" name="テキスト ボックス 581"/>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585" name="テキスト ボックス 584"/>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587" name="テキスト ボックス 586"/>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589" name="テキスト ボックス 588"/>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591" name="テキスト ボックス 590"/>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593" name="テキスト ボックス 592"/>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95" name="テキスト ボックス 594"/>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49530</xdr:rowOff>
    </xdr:from>
    <xdr:to>
      <xdr:col>116</xdr:col>
      <xdr:colOff>62865</xdr:colOff>
      <xdr:row>63</xdr:row>
      <xdr:rowOff>106045</xdr:rowOff>
    </xdr:to>
    <xdr:cxnSp macro="">
      <xdr:nvCxnSpPr>
        <xdr:cNvPr id="597" name="直線コネクタ 596"/>
        <xdr:cNvCxnSpPr/>
      </xdr:nvCxnSpPr>
      <xdr:spPr>
        <a:xfrm flipV="1">
          <a:off x="22160865" y="9650730"/>
          <a:ext cx="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109855</xdr:rowOff>
    </xdr:from>
    <xdr:ext cx="469900" cy="258445"/>
    <xdr:sp macro="" textlink="">
      <xdr:nvSpPr>
        <xdr:cNvPr id="598" name="【学校施設】&#10;一人当たり面積最小値テキスト"/>
        <xdr:cNvSpPr txBox="1"/>
      </xdr:nvSpPr>
      <xdr:spPr>
        <a:xfrm>
          <a:off x="22199600" y="10911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106045</xdr:rowOff>
    </xdr:from>
    <xdr:to>
      <xdr:col>116</xdr:col>
      <xdr:colOff>152400</xdr:colOff>
      <xdr:row>63</xdr:row>
      <xdr:rowOff>106045</xdr:rowOff>
    </xdr:to>
    <xdr:cxnSp macro="">
      <xdr:nvCxnSpPr>
        <xdr:cNvPr id="599" name="直線コネクタ 598"/>
        <xdr:cNvCxnSpPr/>
      </xdr:nvCxnSpPr>
      <xdr:spPr>
        <a:xfrm>
          <a:off x="22072600" y="1090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167640</xdr:rowOff>
    </xdr:from>
    <xdr:ext cx="469900" cy="258445"/>
    <xdr:sp macro="" textlink="">
      <xdr:nvSpPr>
        <xdr:cNvPr id="600" name="【学校施設】&#10;一人当たり面積最大値テキスト"/>
        <xdr:cNvSpPr txBox="1"/>
      </xdr:nvSpPr>
      <xdr:spPr>
        <a:xfrm>
          <a:off x="22199600" y="9425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1" name="直線コネクタ 600"/>
        <xdr:cNvCxnSpPr/>
      </xdr:nvCxnSpPr>
      <xdr:spPr>
        <a:xfrm>
          <a:off x="22072600" y="965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160655</xdr:rowOff>
    </xdr:from>
    <xdr:ext cx="469900" cy="259080"/>
    <xdr:sp macro="" textlink="">
      <xdr:nvSpPr>
        <xdr:cNvPr id="602" name="【学校施設】&#10;一人当たり面積平均値テキスト"/>
        <xdr:cNvSpPr txBox="1"/>
      </xdr:nvSpPr>
      <xdr:spPr>
        <a:xfrm>
          <a:off x="22199600" y="104476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10795</xdr:rowOff>
    </xdr:from>
    <xdr:to>
      <xdr:col>116</xdr:col>
      <xdr:colOff>114300</xdr:colOff>
      <xdr:row>61</xdr:row>
      <xdr:rowOff>112395</xdr:rowOff>
    </xdr:to>
    <xdr:sp macro="" textlink="">
      <xdr:nvSpPr>
        <xdr:cNvPr id="603" name="フローチャート: 判断 602"/>
        <xdr:cNvSpPr/>
      </xdr:nvSpPr>
      <xdr:spPr>
        <a:xfrm>
          <a:off x="22110700" y="1046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27940</xdr:rowOff>
    </xdr:from>
    <xdr:to>
      <xdr:col>112</xdr:col>
      <xdr:colOff>38100</xdr:colOff>
      <xdr:row>61</xdr:row>
      <xdr:rowOff>129540</xdr:rowOff>
    </xdr:to>
    <xdr:sp macro="" textlink="">
      <xdr:nvSpPr>
        <xdr:cNvPr id="604" name="フローチャート: 判断 603"/>
        <xdr:cNvSpPr/>
      </xdr:nvSpPr>
      <xdr:spPr>
        <a:xfrm>
          <a:off x="21272500" y="1048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88900</xdr:rowOff>
    </xdr:from>
    <xdr:to>
      <xdr:col>107</xdr:col>
      <xdr:colOff>101600</xdr:colOff>
      <xdr:row>61</xdr:row>
      <xdr:rowOff>19050</xdr:rowOff>
    </xdr:to>
    <xdr:sp macro="" textlink="">
      <xdr:nvSpPr>
        <xdr:cNvPr id="605" name="フローチャート: 判断 604"/>
        <xdr:cNvSpPr/>
      </xdr:nvSpPr>
      <xdr:spPr>
        <a:xfrm>
          <a:off x="20383500" y="103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60325</xdr:rowOff>
    </xdr:from>
    <xdr:to>
      <xdr:col>102</xdr:col>
      <xdr:colOff>165100</xdr:colOff>
      <xdr:row>60</xdr:row>
      <xdr:rowOff>161925</xdr:rowOff>
    </xdr:to>
    <xdr:sp macro="" textlink="">
      <xdr:nvSpPr>
        <xdr:cNvPr id="606" name="フローチャート: 判断 605"/>
        <xdr:cNvSpPr/>
      </xdr:nvSpPr>
      <xdr:spPr>
        <a:xfrm>
          <a:off x="19494500" y="1034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58420</xdr:rowOff>
    </xdr:from>
    <xdr:to>
      <xdr:col>98</xdr:col>
      <xdr:colOff>38100</xdr:colOff>
      <xdr:row>60</xdr:row>
      <xdr:rowOff>160020</xdr:rowOff>
    </xdr:to>
    <xdr:sp macro="" textlink="">
      <xdr:nvSpPr>
        <xdr:cNvPr id="607" name="フローチャート: 判断 606"/>
        <xdr:cNvSpPr/>
      </xdr:nvSpPr>
      <xdr:spPr>
        <a:xfrm>
          <a:off x="18605500" y="1034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8" name="テキスト ボックス 607"/>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9" name="テキスト ボックス 60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10" name="テキスト ボックス 609"/>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11" name="テキスト ボックス 61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12" name="テキスト ボックス 61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102235</xdr:rowOff>
    </xdr:from>
    <xdr:to>
      <xdr:col>116</xdr:col>
      <xdr:colOff>114300</xdr:colOff>
      <xdr:row>61</xdr:row>
      <xdr:rowOff>32385</xdr:rowOff>
    </xdr:to>
    <xdr:sp macro="" textlink="">
      <xdr:nvSpPr>
        <xdr:cNvPr id="613" name="楕円 612"/>
        <xdr:cNvSpPr/>
      </xdr:nvSpPr>
      <xdr:spPr>
        <a:xfrm>
          <a:off x="221107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125095</xdr:rowOff>
    </xdr:from>
    <xdr:ext cx="469900" cy="258445"/>
    <xdr:sp macro="" textlink="">
      <xdr:nvSpPr>
        <xdr:cNvPr id="614" name="【学校施設】&#10;一人当たり面積該当値テキスト"/>
        <xdr:cNvSpPr txBox="1"/>
      </xdr:nvSpPr>
      <xdr:spPr>
        <a:xfrm>
          <a:off x="22199600" y="10240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116205</xdr:rowOff>
    </xdr:from>
    <xdr:to>
      <xdr:col>112</xdr:col>
      <xdr:colOff>38100</xdr:colOff>
      <xdr:row>61</xdr:row>
      <xdr:rowOff>46355</xdr:rowOff>
    </xdr:to>
    <xdr:sp macro="" textlink="">
      <xdr:nvSpPr>
        <xdr:cNvPr id="615" name="楕円 614"/>
        <xdr:cNvSpPr/>
      </xdr:nvSpPr>
      <xdr:spPr>
        <a:xfrm>
          <a:off x="212725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153035</xdr:rowOff>
    </xdr:from>
    <xdr:to>
      <xdr:col>116</xdr:col>
      <xdr:colOff>63500</xdr:colOff>
      <xdr:row>60</xdr:row>
      <xdr:rowOff>167005</xdr:rowOff>
    </xdr:to>
    <xdr:cxnSp macro="">
      <xdr:nvCxnSpPr>
        <xdr:cNvPr id="616" name="直線コネクタ 615"/>
        <xdr:cNvCxnSpPr/>
      </xdr:nvCxnSpPr>
      <xdr:spPr>
        <a:xfrm flipV="1">
          <a:off x="21323300" y="1044003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50165</xdr:rowOff>
    </xdr:to>
    <xdr:sp macro="" textlink="">
      <xdr:nvSpPr>
        <xdr:cNvPr id="617" name="楕円 616"/>
        <xdr:cNvSpPr/>
      </xdr:nvSpPr>
      <xdr:spPr>
        <a:xfrm>
          <a:off x="20383500" y="10407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167005</xdr:rowOff>
    </xdr:from>
    <xdr:to>
      <xdr:col>111</xdr:col>
      <xdr:colOff>177800</xdr:colOff>
      <xdr:row>60</xdr:row>
      <xdr:rowOff>170815</xdr:rowOff>
    </xdr:to>
    <xdr:cxnSp macro="">
      <xdr:nvCxnSpPr>
        <xdr:cNvPr id="618" name="直線コネクタ 617"/>
        <xdr:cNvCxnSpPr/>
      </xdr:nvCxnSpPr>
      <xdr:spPr>
        <a:xfrm flipV="1">
          <a:off x="20434300" y="104540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112395</xdr:rowOff>
    </xdr:from>
    <xdr:to>
      <xdr:col>102</xdr:col>
      <xdr:colOff>165100</xdr:colOff>
      <xdr:row>61</xdr:row>
      <xdr:rowOff>42545</xdr:rowOff>
    </xdr:to>
    <xdr:sp macro="" textlink="">
      <xdr:nvSpPr>
        <xdr:cNvPr id="619" name="楕円 618"/>
        <xdr:cNvSpPr/>
      </xdr:nvSpPr>
      <xdr:spPr>
        <a:xfrm>
          <a:off x="19494500" y="103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163195</xdr:rowOff>
    </xdr:from>
    <xdr:to>
      <xdr:col>107</xdr:col>
      <xdr:colOff>50800</xdr:colOff>
      <xdr:row>60</xdr:row>
      <xdr:rowOff>170815</xdr:rowOff>
    </xdr:to>
    <xdr:cxnSp macro="">
      <xdr:nvCxnSpPr>
        <xdr:cNvPr id="620" name="直線コネクタ 619"/>
        <xdr:cNvCxnSpPr/>
      </xdr:nvCxnSpPr>
      <xdr:spPr>
        <a:xfrm>
          <a:off x="19545300" y="104501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123190</xdr:rowOff>
    </xdr:from>
    <xdr:to>
      <xdr:col>98</xdr:col>
      <xdr:colOff>38100</xdr:colOff>
      <xdr:row>61</xdr:row>
      <xdr:rowOff>53340</xdr:rowOff>
    </xdr:to>
    <xdr:sp macro="" textlink="">
      <xdr:nvSpPr>
        <xdr:cNvPr id="621" name="楕円 620"/>
        <xdr:cNvSpPr/>
      </xdr:nvSpPr>
      <xdr:spPr>
        <a:xfrm>
          <a:off x="186055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163195</xdr:rowOff>
    </xdr:from>
    <xdr:to>
      <xdr:col>102</xdr:col>
      <xdr:colOff>114300</xdr:colOff>
      <xdr:row>61</xdr:row>
      <xdr:rowOff>2540</xdr:rowOff>
    </xdr:to>
    <xdr:cxnSp macro="">
      <xdr:nvCxnSpPr>
        <xdr:cNvPr id="622" name="直線コネクタ 621"/>
        <xdr:cNvCxnSpPr/>
      </xdr:nvCxnSpPr>
      <xdr:spPr>
        <a:xfrm flipV="1">
          <a:off x="18656300" y="104501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120650</xdr:rowOff>
    </xdr:from>
    <xdr:ext cx="469900" cy="258445"/>
    <xdr:sp macro="" textlink="">
      <xdr:nvSpPr>
        <xdr:cNvPr id="623" name="n_1aveValue【学校施設】&#10;一人当たり面積"/>
        <xdr:cNvSpPr txBox="1"/>
      </xdr:nvSpPr>
      <xdr:spPr>
        <a:xfrm>
          <a:off x="21075650" y="10579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35560</xdr:rowOff>
    </xdr:from>
    <xdr:ext cx="469265" cy="259080"/>
    <xdr:sp macro="" textlink="">
      <xdr:nvSpPr>
        <xdr:cNvPr id="624" name="n_2aveValue【学校施設】&#10;一人当たり面積"/>
        <xdr:cNvSpPr txBox="1"/>
      </xdr:nvSpPr>
      <xdr:spPr>
        <a:xfrm>
          <a:off x="20199350" y="10151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6985</xdr:rowOff>
    </xdr:from>
    <xdr:ext cx="469265" cy="258445"/>
    <xdr:sp macro="" textlink="">
      <xdr:nvSpPr>
        <xdr:cNvPr id="625" name="n_3aveValue【学校施設】&#10;一人当たり面積"/>
        <xdr:cNvSpPr txBox="1"/>
      </xdr:nvSpPr>
      <xdr:spPr>
        <a:xfrm>
          <a:off x="19310350" y="10122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5080</xdr:rowOff>
    </xdr:from>
    <xdr:ext cx="469265" cy="259080"/>
    <xdr:sp macro="" textlink="">
      <xdr:nvSpPr>
        <xdr:cNvPr id="626" name="n_4aveValue【学校施設】&#10;一人当たり面積"/>
        <xdr:cNvSpPr txBox="1"/>
      </xdr:nvSpPr>
      <xdr:spPr>
        <a:xfrm>
          <a:off x="18421350" y="10120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63500</xdr:rowOff>
    </xdr:from>
    <xdr:ext cx="469900" cy="258445"/>
    <xdr:sp macro="" textlink="">
      <xdr:nvSpPr>
        <xdr:cNvPr id="627" name="n_1mainValue【学校施設】&#10;一人当たり面積"/>
        <xdr:cNvSpPr txBox="1"/>
      </xdr:nvSpPr>
      <xdr:spPr>
        <a:xfrm>
          <a:off x="21075650" y="10179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41275</xdr:rowOff>
    </xdr:from>
    <xdr:ext cx="469265" cy="258445"/>
    <xdr:sp macro="" textlink="">
      <xdr:nvSpPr>
        <xdr:cNvPr id="628" name="n_2mainValue【学校施設】&#10;一人当たり面積"/>
        <xdr:cNvSpPr txBox="1"/>
      </xdr:nvSpPr>
      <xdr:spPr>
        <a:xfrm>
          <a:off x="20199350" y="10499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33655</xdr:rowOff>
    </xdr:from>
    <xdr:ext cx="469265" cy="258445"/>
    <xdr:sp macro="" textlink="">
      <xdr:nvSpPr>
        <xdr:cNvPr id="629" name="n_3mainValue【学校施設】&#10;一人当たり面積"/>
        <xdr:cNvSpPr txBox="1"/>
      </xdr:nvSpPr>
      <xdr:spPr>
        <a:xfrm>
          <a:off x="19310350" y="10492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44450</xdr:rowOff>
    </xdr:from>
    <xdr:ext cx="469265" cy="259080"/>
    <xdr:sp macro="" textlink="">
      <xdr:nvSpPr>
        <xdr:cNvPr id="630" name="n_4mainValue【学校施設】&#10;一人当たり面積"/>
        <xdr:cNvSpPr txBox="1"/>
      </xdr:nvSpPr>
      <xdr:spPr>
        <a:xfrm>
          <a:off x="18421350" y="10502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655" name="テキスト ボックス 65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657" name="テキスト ボックス 656"/>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58" name="直線コネクタ 65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659" name="テキスト ボックス 658"/>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60" name="直線コネクタ 65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61" name="テキスト ボックス 66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62" name="直線コネクタ 66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663" name="テキスト ボックス 662"/>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4" name="直線コネクタ 66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5" name="テキスト ボックス 66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6" name="直線コネクタ 66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7" name="テキスト ボックス 66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8" name="直線コネクタ 66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669" name="テキスト ボックス 668"/>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162560</xdr:rowOff>
    </xdr:from>
    <xdr:to>
      <xdr:col>85</xdr:col>
      <xdr:colOff>126365</xdr:colOff>
      <xdr:row>109</xdr:row>
      <xdr:rowOff>35560</xdr:rowOff>
    </xdr:to>
    <xdr:cxnSp macro="">
      <xdr:nvCxnSpPr>
        <xdr:cNvPr id="672" name="直線コネクタ 671"/>
        <xdr:cNvCxnSpPr/>
      </xdr:nvCxnSpPr>
      <xdr:spPr>
        <a:xfrm flipV="1">
          <a:off x="16318865" y="1730756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73"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74" name="直線コネクタ 673"/>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109220</xdr:rowOff>
    </xdr:from>
    <xdr:ext cx="405130" cy="258445"/>
    <xdr:sp macro="" textlink="">
      <xdr:nvSpPr>
        <xdr:cNvPr id="675" name="【公民館】&#10;有形固定資産減価償却率最大値テキスト"/>
        <xdr:cNvSpPr txBox="1"/>
      </xdr:nvSpPr>
      <xdr:spPr>
        <a:xfrm>
          <a:off x="16357600" y="17082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162560</xdr:rowOff>
    </xdr:from>
    <xdr:to>
      <xdr:col>86</xdr:col>
      <xdr:colOff>25400</xdr:colOff>
      <xdr:row>100</xdr:row>
      <xdr:rowOff>162560</xdr:rowOff>
    </xdr:to>
    <xdr:cxnSp macro="">
      <xdr:nvCxnSpPr>
        <xdr:cNvPr id="676" name="直線コネクタ 675"/>
        <xdr:cNvCxnSpPr/>
      </xdr:nvCxnSpPr>
      <xdr:spPr>
        <a:xfrm>
          <a:off x="16230600" y="1730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56515</xdr:rowOff>
    </xdr:from>
    <xdr:ext cx="405130" cy="258445"/>
    <xdr:sp macro="" textlink="">
      <xdr:nvSpPr>
        <xdr:cNvPr id="677" name="【公民館】&#10;有形固定資産減価償却率平均値テキスト"/>
        <xdr:cNvSpPr txBox="1"/>
      </xdr:nvSpPr>
      <xdr:spPr>
        <a:xfrm>
          <a:off x="16357600" y="18058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33655</xdr:rowOff>
    </xdr:from>
    <xdr:to>
      <xdr:col>85</xdr:col>
      <xdr:colOff>177800</xdr:colOff>
      <xdr:row>106</xdr:row>
      <xdr:rowOff>135255</xdr:rowOff>
    </xdr:to>
    <xdr:sp macro="" textlink="">
      <xdr:nvSpPr>
        <xdr:cNvPr id="678" name="フローチャート: 判断 677"/>
        <xdr:cNvSpPr/>
      </xdr:nvSpPr>
      <xdr:spPr>
        <a:xfrm>
          <a:off x="16268700" y="1820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79" name="フローチャート: 判断 678"/>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680" name="フローチャート: 判断 679"/>
        <xdr:cNvSpPr/>
      </xdr:nvSpPr>
      <xdr:spPr>
        <a:xfrm>
          <a:off x="14541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123190</xdr:rowOff>
    </xdr:from>
    <xdr:to>
      <xdr:col>72</xdr:col>
      <xdr:colOff>38100</xdr:colOff>
      <xdr:row>106</xdr:row>
      <xdr:rowOff>53340</xdr:rowOff>
    </xdr:to>
    <xdr:sp macro="" textlink="">
      <xdr:nvSpPr>
        <xdr:cNvPr id="681" name="フローチャート: 判断 680"/>
        <xdr:cNvSpPr/>
      </xdr:nvSpPr>
      <xdr:spPr>
        <a:xfrm>
          <a:off x="13652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110490</xdr:rowOff>
    </xdr:from>
    <xdr:to>
      <xdr:col>67</xdr:col>
      <xdr:colOff>101600</xdr:colOff>
      <xdr:row>106</xdr:row>
      <xdr:rowOff>40640</xdr:rowOff>
    </xdr:to>
    <xdr:sp macro="" textlink="">
      <xdr:nvSpPr>
        <xdr:cNvPr id="682" name="フローチャート: 判断 681"/>
        <xdr:cNvSpPr/>
      </xdr:nvSpPr>
      <xdr:spPr>
        <a:xfrm>
          <a:off x="12763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3" name="テキスト ボックス 68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4" name="テキスト ボックス 68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5" name="テキスト ボックス 68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6" name="テキスト ボックス 68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7" name="テキスト ボックス 68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108</xdr:row>
      <xdr:rowOff>105410</xdr:rowOff>
    </xdr:from>
    <xdr:to>
      <xdr:col>85</xdr:col>
      <xdr:colOff>177800</xdr:colOff>
      <xdr:row>109</xdr:row>
      <xdr:rowOff>35560</xdr:rowOff>
    </xdr:to>
    <xdr:sp macro="" textlink="">
      <xdr:nvSpPr>
        <xdr:cNvPr id="688" name="楕円 687"/>
        <xdr:cNvSpPr/>
      </xdr:nvSpPr>
      <xdr:spPr>
        <a:xfrm>
          <a:off x="16268700" y="186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20320</xdr:rowOff>
    </xdr:from>
    <xdr:ext cx="405130" cy="258445"/>
    <xdr:sp macro="" textlink="">
      <xdr:nvSpPr>
        <xdr:cNvPr id="689" name="【公民館】&#10;有形固定資産減価償却率該当値テキスト"/>
        <xdr:cNvSpPr txBox="1"/>
      </xdr:nvSpPr>
      <xdr:spPr>
        <a:xfrm>
          <a:off x="16357600" y="18536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108</xdr:row>
      <xdr:rowOff>95885</xdr:rowOff>
    </xdr:from>
    <xdr:to>
      <xdr:col>81</xdr:col>
      <xdr:colOff>101600</xdr:colOff>
      <xdr:row>109</xdr:row>
      <xdr:rowOff>26035</xdr:rowOff>
    </xdr:to>
    <xdr:sp macro="" textlink="">
      <xdr:nvSpPr>
        <xdr:cNvPr id="690" name="楕円 689"/>
        <xdr:cNvSpPr/>
      </xdr:nvSpPr>
      <xdr:spPr>
        <a:xfrm>
          <a:off x="15430500" y="186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146685</xdr:rowOff>
    </xdr:from>
    <xdr:to>
      <xdr:col>85</xdr:col>
      <xdr:colOff>127000</xdr:colOff>
      <xdr:row>108</xdr:row>
      <xdr:rowOff>156210</xdr:rowOff>
    </xdr:to>
    <xdr:cxnSp macro="">
      <xdr:nvCxnSpPr>
        <xdr:cNvPr id="691" name="直線コネクタ 690"/>
        <xdr:cNvCxnSpPr/>
      </xdr:nvCxnSpPr>
      <xdr:spPr>
        <a:xfrm>
          <a:off x="15481300" y="186632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82550</xdr:rowOff>
    </xdr:from>
    <xdr:to>
      <xdr:col>76</xdr:col>
      <xdr:colOff>165100</xdr:colOff>
      <xdr:row>109</xdr:row>
      <xdr:rowOff>12700</xdr:rowOff>
    </xdr:to>
    <xdr:sp macro="" textlink="">
      <xdr:nvSpPr>
        <xdr:cNvPr id="692" name="楕円 691"/>
        <xdr:cNvSpPr/>
      </xdr:nvSpPr>
      <xdr:spPr>
        <a:xfrm>
          <a:off x="14541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133350</xdr:rowOff>
    </xdr:from>
    <xdr:to>
      <xdr:col>81</xdr:col>
      <xdr:colOff>50800</xdr:colOff>
      <xdr:row>108</xdr:row>
      <xdr:rowOff>146685</xdr:rowOff>
    </xdr:to>
    <xdr:cxnSp macro="">
      <xdr:nvCxnSpPr>
        <xdr:cNvPr id="693" name="直線コネクタ 692"/>
        <xdr:cNvCxnSpPr/>
      </xdr:nvCxnSpPr>
      <xdr:spPr>
        <a:xfrm>
          <a:off x="14592300" y="18649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69215</xdr:rowOff>
    </xdr:from>
    <xdr:to>
      <xdr:col>72</xdr:col>
      <xdr:colOff>38100</xdr:colOff>
      <xdr:row>108</xdr:row>
      <xdr:rowOff>170815</xdr:rowOff>
    </xdr:to>
    <xdr:sp macro="" textlink="">
      <xdr:nvSpPr>
        <xdr:cNvPr id="694" name="楕円 693"/>
        <xdr:cNvSpPr/>
      </xdr:nvSpPr>
      <xdr:spPr>
        <a:xfrm>
          <a:off x="13652500" y="185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120650</xdr:rowOff>
    </xdr:from>
    <xdr:to>
      <xdr:col>76</xdr:col>
      <xdr:colOff>114300</xdr:colOff>
      <xdr:row>108</xdr:row>
      <xdr:rowOff>133350</xdr:rowOff>
    </xdr:to>
    <xdr:cxnSp macro="">
      <xdr:nvCxnSpPr>
        <xdr:cNvPr id="695" name="直線コネクタ 694"/>
        <xdr:cNvCxnSpPr/>
      </xdr:nvCxnSpPr>
      <xdr:spPr>
        <a:xfrm>
          <a:off x="13703300" y="186372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56515</xdr:rowOff>
    </xdr:from>
    <xdr:to>
      <xdr:col>67</xdr:col>
      <xdr:colOff>101600</xdr:colOff>
      <xdr:row>108</xdr:row>
      <xdr:rowOff>158115</xdr:rowOff>
    </xdr:to>
    <xdr:sp macro="" textlink="">
      <xdr:nvSpPr>
        <xdr:cNvPr id="696" name="楕円 695"/>
        <xdr:cNvSpPr/>
      </xdr:nvSpPr>
      <xdr:spPr>
        <a:xfrm>
          <a:off x="12763500" y="185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107315</xdr:rowOff>
    </xdr:from>
    <xdr:to>
      <xdr:col>71</xdr:col>
      <xdr:colOff>177800</xdr:colOff>
      <xdr:row>108</xdr:row>
      <xdr:rowOff>120650</xdr:rowOff>
    </xdr:to>
    <xdr:cxnSp macro="">
      <xdr:nvCxnSpPr>
        <xdr:cNvPr id="697" name="直線コネクタ 696"/>
        <xdr:cNvCxnSpPr/>
      </xdr:nvCxnSpPr>
      <xdr:spPr>
        <a:xfrm>
          <a:off x="12814300" y="186239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132080</xdr:rowOff>
    </xdr:from>
    <xdr:ext cx="405130" cy="258445"/>
    <xdr:sp macro="" textlink="">
      <xdr:nvSpPr>
        <xdr:cNvPr id="698" name="n_1aveValue【公民館】&#10;有形固定資産減価償却率"/>
        <xdr:cNvSpPr txBox="1"/>
      </xdr:nvSpPr>
      <xdr:spPr>
        <a:xfrm>
          <a:off x="15266035" y="17962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61595</xdr:rowOff>
    </xdr:from>
    <xdr:ext cx="404495" cy="259080"/>
    <xdr:sp macro="" textlink="">
      <xdr:nvSpPr>
        <xdr:cNvPr id="699" name="n_2aveValue【公民館】&#10;有形固定資産減価償却率"/>
        <xdr:cNvSpPr txBox="1"/>
      </xdr:nvSpPr>
      <xdr:spPr>
        <a:xfrm>
          <a:off x="14389735" y="17892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69850</xdr:rowOff>
    </xdr:from>
    <xdr:ext cx="404495" cy="259080"/>
    <xdr:sp macro="" textlink="">
      <xdr:nvSpPr>
        <xdr:cNvPr id="700" name="n_3aveValue【公民館】&#10;有形固定資産減価償却率"/>
        <xdr:cNvSpPr txBox="1"/>
      </xdr:nvSpPr>
      <xdr:spPr>
        <a:xfrm>
          <a:off x="13500735" y="17900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57150</xdr:rowOff>
    </xdr:from>
    <xdr:ext cx="404495" cy="259080"/>
    <xdr:sp macro="" textlink="">
      <xdr:nvSpPr>
        <xdr:cNvPr id="701" name="n_4aveValue【公民館】&#10;有形固定資産減価償却率"/>
        <xdr:cNvSpPr txBox="1"/>
      </xdr:nvSpPr>
      <xdr:spPr>
        <a:xfrm>
          <a:off x="12611735" y="17887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109</xdr:row>
      <xdr:rowOff>17780</xdr:rowOff>
    </xdr:from>
    <xdr:ext cx="405130" cy="258445"/>
    <xdr:sp macro="" textlink="">
      <xdr:nvSpPr>
        <xdr:cNvPr id="702" name="n_1mainValue【公民館】&#10;有形固定資産減価償却率"/>
        <xdr:cNvSpPr txBox="1"/>
      </xdr:nvSpPr>
      <xdr:spPr>
        <a:xfrm>
          <a:off x="15266035" y="18705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109</xdr:row>
      <xdr:rowOff>3810</xdr:rowOff>
    </xdr:from>
    <xdr:ext cx="404495" cy="259080"/>
    <xdr:sp macro="" textlink="">
      <xdr:nvSpPr>
        <xdr:cNvPr id="703" name="n_2mainValue【公民館】&#10;有形固定資産減価償却率"/>
        <xdr:cNvSpPr txBox="1"/>
      </xdr:nvSpPr>
      <xdr:spPr>
        <a:xfrm>
          <a:off x="14389735" y="18691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161925</xdr:rowOff>
    </xdr:from>
    <xdr:ext cx="404495" cy="259080"/>
    <xdr:sp macro="" textlink="">
      <xdr:nvSpPr>
        <xdr:cNvPr id="704" name="n_3mainValue【公民館】&#10;有形固定資産減価償却率"/>
        <xdr:cNvSpPr txBox="1"/>
      </xdr:nvSpPr>
      <xdr:spPr>
        <a:xfrm>
          <a:off x="13500735" y="18678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149225</xdr:rowOff>
    </xdr:from>
    <xdr:ext cx="404495" cy="259080"/>
    <xdr:sp macro="" textlink="">
      <xdr:nvSpPr>
        <xdr:cNvPr id="705" name="n_4mainValue【公民館】&#10;有形固定資産減価償却率"/>
        <xdr:cNvSpPr txBox="1"/>
      </xdr:nvSpPr>
      <xdr:spPr>
        <a:xfrm>
          <a:off x="12611735" y="186658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14" name="テキスト ボックス 71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16" name="直線コネクタ 71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17" name="テキスト ボックス 716"/>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18" name="直線コネクタ 71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719" name="テキスト ボックス 718"/>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20" name="直線コネクタ 71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721" name="テキスト ボックス 720"/>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22" name="直線コネクタ 72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723" name="テキスト ボックス 722"/>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24" name="直線コネクタ 72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725" name="テキスト ボックス 724"/>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26" name="直線コネクタ 72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727" name="テキスト ボックス 726"/>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29" name="テキスト ボックス 72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103505</xdr:rowOff>
    </xdr:from>
    <xdr:to>
      <xdr:col>116</xdr:col>
      <xdr:colOff>62865</xdr:colOff>
      <xdr:row>109</xdr:row>
      <xdr:rowOff>31115</xdr:rowOff>
    </xdr:to>
    <xdr:cxnSp macro="">
      <xdr:nvCxnSpPr>
        <xdr:cNvPr id="731" name="直線コネクタ 730"/>
        <xdr:cNvCxnSpPr/>
      </xdr:nvCxnSpPr>
      <xdr:spPr>
        <a:xfrm flipV="1">
          <a:off x="22160865" y="17248505"/>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34925</xdr:rowOff>
    </xdr:from>
    <xdr:ext cx="469900" cy="259080"/>
    <xdr:sp macro="" textlink="">
      <xdr:nvSpPr>
        <xdr:cNvPr id="732" name="【公民館】&#10;一人当たり面積最小値テキスト"/>
        <xdr:cNvSpPr txBox="1"/>
      </xdr:nvSpPr>
      <xdr:spPr>
        <a:xfrm>
          <a:off x="22199600" y="18722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31115</xdr:rowOff>
    </xdr:from>
    <xdr:to>
      <xdr:col>116</xdr:col>
      <xdr:colOff>152400</xdr:colOff>
      <xdr:row>109</xdr:row>
      <xdr:rowOff>31115</xdr:rowOff>
    </xdr:to>
    <xdr:cxnSp macro="">
      <xdr:nvCxnSpPr>
        <xdr:cNvPr id="733" name="直線コネクタ 732"/>
        <xdr:cNvCxnSpPr/>
      </xdr:nvCxnSpPr>
      <xdr:spPr>
        <a:xfrm>
          <a:off x="22072600" y="1871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50165</xdr:rowOff>
    </xdr:from>
    <xdr:ext cx="469900" cy="259080"/>
    <xdr:sp macro="" textlink="">
      <xdr:nvSpPr>
        <xdr:cNvPr id="734" name="【公民館】&#10;一人当たり面積最大値テキスト"/>
        <xdr:cNvSpPr txBox="1"/>
      </xdr:nvSpPr>
      <xdr:spPr>
        <a:xfrm>
          <a:off x="22199600" y="17023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4.516</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103505</xdr:rowOff>
    </xdr:from>
    <xdr:to>
      <xdr:col>116</xdr:col>
      <xdr:colOff>152400</xdr:colOff>
      <xdr:row>100</xdr:row>
      <xdr:rowOff>103505</xdr:rowOff>
    </xdr:to>
    <xdr:cxnSp macro="">
      <xdr:nvCxnSpPr>
        <xdr:cNvPr id="735" name="直線コネクタ 734"/>
        <xdr:cNvCxnSpPr/>
      </xdr:nvCxnSpPr>
      <xdr:spPr>
        <a:xfrm>
          <a:off x="22072600" y="1724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130810</xdr:rowOff>
    </xdr:from>
    <xdr:ext cx="469900" cy="259080"/>
    <xdr:sp macro="" textlink="">
      <xdr:nvSpPr>
        <xdr:cNvPr id="736" name="【公民館】&#10;一人当たり面積平均値テキスト"/>
        <xdr:cNvSpPr txBox="1"/>
      </xdr:nvSpPr>
      <xdr:spPr>
        <a:xfrm>
          <a:off x="22199600" y="18475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152400</xdr:rowOff>
    </xdr:from>
    <xdr:to>
      <xdr:col>116</xdr:col>
      <xdr:colOff>114300</xdr:colOff>
      <xdr:row>108</xdr:row>
      <xdr:rowOff>82550</xdr:rowOff>
    </xdr:to>
    <xdr:sp macro="" textlink="">
      <xdr:nvSpPr>
        <xdr:cNvPr id="737" name="フローチャート: 判断 736"/>
        <xdr:cNvSpPr/>
      </xdr:nvSpPr>
      <xdr:spPr>
        <a:xfrm>
          <a:off x="22110700" y="1849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160655</xdr:rowOff>
    </xdr:from>
    <xdr:to>
      <xdr:col>112</xdr:col>
      <xdr:colOff>38100</xdr:colOff>
      <xdr:row>108</xdr:row>
      <xdr:rowOff>90805</xdr:rowOff>
    </xdr:to>
    <xdr:sp macro="" textlink="">
      <xdr:nvSpPr>
        <xdr:cNvPr id="738" name="フローチャート: 判断 737"/>
        <xdr:cNvSpPr/>
      </xdr:nvSpPr>
      <xdr:spPr>
        <a:xfrm>
          <a:off x="21272500" y="185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161925</xdr:rowOff>
    </xdr:from>
    <xdr:to>
      <xdr:col>107</xdr:col>
      <xdr:colOff>101600</xdr:colOff>
      <xdr:row>108</xdr:row>
      <xdr:rowOff>92075</xdr:rowOff>
    </xdr:to>
    <xdr:sp macro="" textlink="">
      <xdr:nvSpPr>
        <xdr:cNvPr id="739" name="フローチャート: 判断 738"/>
        <xdr:cNvSpPr/>
      </xdr:nvSpPr>
      <xdr:spPr>
        <a:xfrm>
          <a:off x="20383500" y="1850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740" name="フローチャート: 判断 739"/>
        <xdr:cNvSpPr/>
      </xdr:nvSpPr>
      <xdr:spPr>
        <a:xfrm>
          <a:off x="194945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167640</xdr:rowOff>
    </xdr:from>
    <xdr:to>
      <xdr:col>98</xdr:col>
      <xdr:colOff>38100</xdr:colOff>
      <xdr:row>108</xdr:row>
      <xdr:rowOff>97790</xdr:rowOff>
    </xdr:to>
    <xdr:sp macro="" textlink="">
      <xdr:nvSpPr>
        <xdr:cNvPr id="741" name="フローチャート: 判断 740"/>
        <xdr:cNvSpPr/>
      </xdr:nvSpPr>
      <xdr:spPr>
        <a:xfrm>
          <a:off x="18605500" y="185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42" name="テキスト ボックス 74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43" name="テキスト ボックス 74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44" name="テキスト ボックス 74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5" name="テキスト ボックス 74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46" name="テキスト ボックス 74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156210</xdr:rowOff>
    </xdr:from>
    <xdr:to>
      <xdr:col>116</xdr:col>
      <xdr:colOff>114300</xdr:colOff>
      <xdr:row>107</xdr:row>
      <xdr:rowOff>86360</xdr:rowOff>
    </xdr:to>
    <xdr:sp macro="" textlink="">
      <xdr:nvSpPr>
        <xdr:cNvPr id="747" name="楕円 746"/>
        <xdr:cNvSpPr/>
      </xdr:nvSpPr>
      <xdr:spPr>
        <a:xfrm>
          <a:off x="221107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7620</xdr:rowOff>
    </xdr:from>
    <xdr:ext cx="469900" cy="258445"/>
    <xdr:sp macro="" textlink="">
      <xdr:nvSpPr>
        <xdr:cNvPr id="748" name="【公民館】&#10;一人当たり面積該当値テキスト"/>
        <xdr:cNvSpPr txBox="1"/>
      </xdr:nvSpPr>
      <xdr:spPr>
        <a:xfrm>
          <a:off x="22199600" y="18181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164465</xdr:rowOff>
    </xdr:from>
    <xdr:to>
      <xdr:col>112</xdr:col>
      <xdr:colOff>38100</xdr:colOff>
      <xdr:row>107</xdr:row>
      <xdr:rowOff>94615</xdr:rowOff>
    </xdr:to>
    <xdr:sp macro="" textlink="">
      <xdr:nvSpPr>
        <xdr:cNvPr id="749" name="楕円 748"/>
        <xdr:cNvSpPr/>
      </xdr:nvSpPr>
      <xdr:spPr>
        <a:xfrm>
          <a:off x="21272500" y="183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35560</xdr:rowOff>
    </xdr:from>
    <xdr:to>
      <xdr:col>116</xdr:col>
      <xdr:colOff>63500</xdr:colOff>
      <xdr:row>107</xdr:row>
      <xdr:rowOff>43815</xdr:rowOff>
    </xdr:to>
    <xdr:cxnSp macro="">
      <xdr:nvCxnSpPr>
        <xdr:cNvPr id="750" name="直線コネクタ 749"/>
        <xdr:cNvCxnSpPr/>
      </xdr:nvCxnSpPr>
      <xdr:spPr>
        <a:xfrm flipV="1">
          <a:off x="21323300" y="1838071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166370</xdr:rowOff>
    </xdr:from>
    <xdr:to>
      <xdr:col>107</xdr:col>
      <xdr:colOff>101600</xdr:colOff>
      <xdr:row>107</xdr:row>
      <xdr:rowOff>96520</xdr:rowOff>
    </xdr:to>
    <xdr:sp macro="" textlink="">
      <xdr:nvSpPr>
        <xdr:cNvPr id="751" name="楕円 750"/>
        <xdr:cNvSpPr/>
      </xdr:nvSpPr>
      <xdr:spPr>
        <a:xfrm>
          <a:off x="20383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43815</xdr:rowOff>
    </xdr:from>
    <xdr:to>
      <xdr:col>111</xdr:col>
      <xdr:colOff>177800</xdr:colOff>
      <xdr:row>107</xdr:row>
      <xdr:rowOff>45720</xdr:rowOff>
    </xdr:to>
    <xdr:cxnSp macro="">
      <xdr:nvCxnSpPr>
        <xdr:cNvPr id="752" name="直線コネクタ 751"/>
        <xdr:cNvCxnSpPr/>
      </xdr:nvCxnSpPr>
      <xdr:spPr>
        <a:xfrm flipV="1">
          <a:off x="20434300" y="183889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150495</xdr:rowOff>
    </xdr:from>
    <xdr:to>
      <xdr:col>102</xdr:col>
      <xdr:colOff>165100</xdr:colOff>
      <xdr:row>107</xdr:row>
      <xdr:rowOff>80645</xdr:rowOff>
    </xdr:to>
    <xdr:sp macro="" textlink="">
      <xdr:nvSpPr>
        <xdr:cNvPr id="753" name="楕円 752"/>
        <xdr:cNvSpPr/>
      </xdr:nvSpPr>
      <xdr:spPr>
        <a:xfrm>
          <a:off x="19494500" y="183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29845</xdr:rowOff>
    </xdr:from>
    <xdr:to>
      <xdr:col>107</xdr:col>
      <xdr:colOff>50800</xdr:colOff>
      <xdr:row>107</xdr:row>
      <xdr:rowOff>45720</xdr:rowOff>
    </xdr:to>
    <xdr:cxnSp macro="">
      <xdr:nvCxnSpPr>
        <xdr:cNvPr id="754" name="直線コネクタ 753"/>
        <xdr:cNvCxnSpPr/>
      </xdr:nvCxnSpPr>
      <xdr:spPr>
        <a:xfrm>
          <a:off x="19545300" y="183749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156845</xdr:rowOff>
    </xdr:from>
    <xdr:to>
      <xdr:col>98</xdr:col>
      <xdr:colOff>38100</xdr:colOff>
      <xdr:row>107</xdr:row>
      <xdr:rowOff>86995</xdr:rowOff>
    </xdr:to>
    <xdr:sp macro="" textlink="">
      <xdr:nvSpPr>
        <xdr:cNvPr id="755" name="楕円 754"/>
        <xdr:cNvSpPr/>
      </xdr:nvSpPr>
      <xdr:spPr>
        <a:xfrm>
          <a:off x="18605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29845</xdr:rowOff>
    </xdr:from>
    <xdr:to>
      <xdr:col>102</xdr:col>
      <xdr:colOff>114300</xdr:colOff>
      <xdr:row>107</xdr:row>
      <xdr:rowOff>36195</xdr:rowOff>
    </xdr:to>
    <xdr:cxnSp macro="">
      <xdr:nvCxnSpPr>
        <xdr:cNvPr id="756" name="直線コネクタ 755"/>
        <xdr:cNvCxnSpPr/>
      </xdr:nvCxnSpPr>
      <xdr:spPr>
        <a:xfrm flipV="1">
          <a:off x="18656300" y="183749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81915</xdr:rowOff>
    </xdr:from>
    <xdr:ext cx="469900" cy="259080"/>
    <xdr:sp macro="" textlink="">
      <xdr:nvSpPr>
        <xdr:cNvPr id="757" name="n_1aveValue【公民館】&#10;一人当たり面積"/>
        <xdr:cNvSpPr txBox="1"/>
      </xdr:nvSpPr>
      <xdr:spPr>
        <a:xfrm>
          <a:off x="21075650" y="1859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83820</xdr:rowOff>
    </xdr:from>
    <xdr:ext cx="469265" cy="259080"/>
    <xdr:sp macro="" textlink="">
      <xdr:nvSpPr>
        <xdr:cNvPr id="758" name="n_2aveValue【公民館】&#10;一人当たり面積"/>
        <xdr:cNvSpPr txBox="1"/>
      </xdr:nvSpPr>
      <xdr:spPr>
        <a:xfrm>
          <a:off x="20199350" y="18600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80010</xdr:rowOff>
    </xdr:from>
    <xdr:ext cx="469265" cy="259080"/>
    <xdr:sp macro="" textlink="">
      <xdr:nvSpPr>
        <xdr:cNvPr id="759" name="n_3aveValue【公民館】&#10;一人当たり面積"/>
        <xdr:cNvSpPr txBox="1"/>
      </xdr:nvSpPr>
      <xdr:spPr>
        <a:xfrm>
          <a:off x="19310350" y="1859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88900</xdr:rowOff>
    </xdr:from>
    <xdr:ext cx="469265" cy="258445"/>
    <xdr:sp macro="" textlink="">
      <xdr:nvSpPr>
        <xdr:cNvPr id="760" name="n_4aveValue【公民館】&#10;一人当たり面積"/>
        <xdr:cNvSpPr txBox="1"/>
      </xdr:nvSpPr>
      <xdr:spPr>
        <a:xfrm>
          <a:off x="18421350" y="18605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111125</xdr:rowOff>
    </xdr:from>
    <xdr:ext cx="469900" cy="258445"/>
    <xdr:sp macro="" textlink="">
      <xdr:nvSpPr>
        <xdr:cNvPr id="761" name="n_1mainValue【公民館】&#10;一人当たり面積"/>
        <xdr:cNvSpPr txBox="1"/>
      </xdr:nvSpPr>
      <xdr:spPr>
        <a:xfrm>
          <a:off x="21075650" y="18113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113030</xdr:rowOff>
    </xdr:from>
    <xdr:ext cx="469265" cy="259080"/>
    <xdr:sp macro="" textlink="">
      <xdr:nvSpPr>
        <xdr:cNvPr id="762" name="n_2mainValue【公民館】&#10;一人当たり面積"/>
        <xdr:cNvSpPr txBox="1"/>
      </xdr:nvSpPr>
      <xdr:spPr>
        <a:xfrm>
          <a:off x="20199350" y="18115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97790</xdr:rowOff>
    </xdr:from>
    <xdr:ext cx="469265" cy="258445"/>
    <xdr:sp macro="" textlink="">
      <xdr:nvSpPr>
        <xdr:cNvPr id="763" name="n_3mainValue【公民館】&#10;一人当たり面積"/>
        <xdr:cNvSpPr txBox="1"/>
      </xdr:nvSpPr>
      <xdr:spPr>
        <a:xfrm>
          <a:off x="1931035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103505</xdr:rowOff>
    </xdr:from>
    <xdr:ext cx="469265" cy="259080"/>
    <xdr:sp macro="" textlink="">
      <xdr:nvSpPr>
        <xdr:cNvPr id="764" name="n_4mainValue【公民館】&#10;一人当たり面積"/>
        <xdr:cNvSpPr txBox="1"/>
      </xdr:nvSpPr>
      <xdr:spPr>
        <a:xfrm>
          <a:off x="18421350" y="18105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橋りょう・トンネルについては、津野町は山間地域で昔からの谷を渡る橋梁が多く、老朽化も進んでいるため、類似団体と比較すると有形固定資産減価償却率及び一人当たりの固定資産額は高くなっている。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現在は長寿命化計画にもとづき橋梁改修を進めているところである。</a:t>
          </a:r>
        </a:p>
        <a:p>
          <a:r>
            <a:rPr kumimoji="1" lang="ja-JP" altLang="en-US" sz="1300">
              <a:latin typeface="ＭＳ Ｐゴシック"/>
              <a:ea typeface="ＭＳ Ｐゴシック"/>
            </a:rPr>
            <a:t>認定こども園・幼稚園・保育所については、一人当たり面積が類似団体と比較して高くなっている。これは、現在、幼稚園と保育園を認定こども園として整備し運営しているが、旧幼稚園・保育園を行政財産として管理しているため、高くなっているものである。</a:t>
          </a:r>
        </a:p>
        <a:p>
          <a:r>
            <a:rPr kumimoji="1" lang="ja-JP" altLang="en-US" sz="1300">
              <a:latin typeface="ＭＳ Ｐゴシック"/>
              <a:ea typeface="ＭＳ Ｐゴシック"/>
            </a:rPr>
            <a:t>公営住宅については、老朽化が進んでおり改修や除却を進めている。</a:t>
          </a:r>
        </a:p>
        <a:p>
          <a:r>
            <a:rPr kumimoji="1" lang="ja-JP" altLang="en-US" sz="1300">
              <a:latin typeface="ＭＳ Ｐゴシック"/>
              <a:ea typeface="ＭＳ Ｐゴシック"/>
            </a:rPr>
            <a:t>公民館については、集落が点在していることから集会施設が多く、老朽化も進んでいるが、現在複数集落の拠点として施設を整備し、老朽化した集会施設は除却しており、老朽化比率の減少と施設数の減少を見込んでい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5,456
5,436
197.85
6,666,358
6,479,268
145,187
3,947,593
6,185,566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81280</xdr:rowOff>
    </xdr:from>
    <xdr:to>
      <xdr:col>24</xdr:col>
      <xdr:colOff>62865</xdr:colOff>
      <xdr:row>42</xdr:row>
      <xdr:rowOff>92710</xdr:rowOff>
    </xdr:to>
    <xdr:cxnSp macro="">
      <xdr:nvCxnSpPr>
        <xdr:cNvPr id="58" name="直線コネクタ 57"/>
        <xdr:cNvCxnSpPr/>
      </xdr:nvCxnSpPr>
      <xdr:spPr>
        <a:xfrm flipV="1">
          <a:off x="4634865" y="573913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27940</xdr:rowOff>
    </xdr:from>
    <xdr:ext cx="340360" cy="259080"/>
    <xdr:sp macro="" textlink="">
      <xdr:nvSpPr>
        <xdr:cNvPr id="61" name="【図書館】&#10;有形固定資産減価償却率最大値テキスト"/>
        <xdr:cNvSpPr txBox="1"/>
      </xdr:nvSpPr>
      <xdr:spPr>
        <a:xfrm>
          <a:off x="4673600" y="55143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81280</xdr:rowOff>
    </xdr:from>
    <xdr:to>
      <xdr:col>24</xdr:col>
      <xdr:colOff>152400</xdr:colOff>
      <xdr:row>33</xdr:row>
      <xdr:rowOff>81280</xdr:rowOff>
    </xdr:to>
    <xdr:cxnSp macro="">
      <xdr:nvCxnSpPr>
        <xdr:cNvPr id="62" name="直線コネクタ 61"/>
        <xdr:cNvCxnSpPr/>
      </xdr:nvCxnSpPr>
      <xdr:spPr>
        <a:xfrm>
          <a:off x="4546600" y="573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79375</xdr:rowOff>
    </xdr:from>
    <xdr:ext cx="405130" cy="258445"/>
    <xdr:sp macro="" textlink="">
      <xdr:nvSpPr>
        <xdr:cNvPr id="63" name="【図書館】&#10;有形固定資産減価償却率平均値テキスト"/>
        <xdr:cNvSpPr txBox="1"/>
      </xdr:nvSpPr>
      <xdr:spPr>
        <a:xfrm>
          <a:off x="4673600" y="62515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56515</xdr:rowOff>
    </xdr:from>
    <xdr:to>
      <xdr:col>24</xdr:col>
      <xdr:colOff>114300</xdr:colOff>
      <xdr:row>37</xdr:row>
      <xdr:rowOff>158115</xdr:rowOff>
    </xdr:to>
    <xdr:sp macro="" textlink="">
      <xdr:nvSpPr>
        <xdr:cNvPr id="64" name="フローチャート: 判断 63"/>
        <xdr:cNvSpPr/>
      </xdr:nvSpPr>
      <xdr:spPr>
        <a:xfrm>
          <a:off x="45847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97790</xdr:rowOff>
    </xdr:from>
    <xdr:to>
      <xdr:col>15</xdr:col>
      <xdr:colOff>101600</xdr:colOff>
      <xdr:row>39</xdr:row>
      <xdr:rowOff>27305</xdr:rowOff>
    </xdr:to>
    <xdr:sp macro="" textlink="">
      <xdr:nvSpPr>
        <xdr:cNvPr id="66" name="フローチャート: 判断 65"/>
        <xdr:cNvSpPr/>
      </xdr:nvSpPr>
      <xdr:spPr>
        <a:xfrm>
          <a:off x="2857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86360</xdr:rowOff>
    </xdr:from>
    <xdr:to>
      <xdr:col>10</xdr:col>
      <xdr:colOff>165100</xdr:colOff>
      <xdr:row>39</xdr:row>
      <xdr:rowOff>15875</xdr:rowOff>
    </xdr:to>
    <xdr:sp macro="" textlink="">
      <xdr:nvSpPr>
        <xdr:cNvPr id="67" name="フローチャート: 判断 66"/>
        <xdr:cNvSpPr/>
      </xdr:nvSpPr>
      <xdr:spPr>
        <a:xfrm>
          <a:off x="1968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52070</xdr:rowOff>
    </xdr:from>
    <xdr:to>
      <xdr:col>24</xdr:col>
      <xdr:colOff>114300</xdr:colOff>
      <xdr:row>39</xdr:row>
      <xdr:rowOff>153035</xdr:rowOff>
    </xdr:to>
    <xdr:sp macro="" textlink="">
      <xdr:nvSpPr>
        <xdr:cNvPr id="74" name="楕円 73"/>
        <xdr:cNvSpPr/>
      </xdr:nvSpPr>
      <xdr:spPr>
        <a:xfrm>
          <a:off x="45847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29845</xdr:rowOff>
    </xdr:from>
    <xdr:ext cx="405130" cy="258445"/>
    <xdr:sp macro="" textlink="">
      <xdr:nvSpPr>
        <xdr:cNvPr id="75" name="【図書館】&#10;有形固定資産減価償却率該当値テキスト"/>
        <xdr:cNvSpPr txBox="1"/>
      </xdr:nvSpPr>
      <xdr:spPr>
        <a:xfrm>
          <a:off x="4673600" y="6716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6" name="楕円 75"/>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87630</xdr:rowOff>
    </xdr:from>
    <xdr:to>
      <xdr:col>24</xdr:col>
      <xdr:colOff>63500</xdr:colOff>
      <xdr:row>39</xdr:row>
      <xdr:rowOff>102235</xdr:rowOff>
    </xdr:to>
    <xdr:cxnSp macro="">
      <xdr:nvCxnSpPr>
        <xdr:cNvPr id="77" name="直線コネクタ 76"/>
        <xdr:cNvCxnSpPr/>
      </xdr:nvCxnSpPr>
      <xdr:spPr>
        <a:xfrm>
          <a:off x="3797300" y="677418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157480</xdr:rowOff>
    </xdr:from>
    <xdr:to>
      <xdr:col>15</xdr:col>
      <xdr:colOff>101600</xdr:colOff>
      <xdr:row>39</xdr:row>
      <xdr:rowOff>87630</xdr:rowOff>
    </xdr:to>
    <xdr:sp macro="" textlink="">
      <xdr:nvSpPr>
        <xdr:cNvPr id="78" name="楕円 77"/>
        <xdr:cNvSpPr/>
      </xdr:nvSpPr>
      <xdr:spPr>
        <a:xfrm>
          <a:off x="2857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36830</xdr:rowOff>
    </xdr:from>
    <xdr:to>
      <xdr:col>19</xdr:col>
      <xdr:colOff>177800</xdr:colOff>
      <xdr:row>39</xdr:row>
      <xdr:rowOff>87630</xdr:rowOff>
    </xdr:to>
    <xdr:cxnSp macro="">
      <xdr:nvCxnSpPr>
        <xdr:cNvPr id="79" name="直線コネクタ 78"/>
        <xdr:cNvCxnSpPr/>
      </xdr:nvCxnSpPr>
      <xdr:spPr>
        <a:xfrm>
          <a:off x="2908300" y="67233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109220</xdr:rowOff>
    </xdr:from>
    <xdr:to>
      <xdr:col>10</xdr:col>
      <xdr:colOff>165100</xdr:colOff>
      <xdr:row>39</xdr:row>
      <xdr:rowOff>38735</xdr:rowOff>
    </xdr:to>
    <xdr:sp macro="" textlink="">
      <xdr:nvSpPr>
        <xdr:cNvPr id="80" name="楕円 79"/>
        <xdr:cNvSpPr/>
      </xdr:nvSpPr>
      <xdr:spPr>
        <a:xfrm>
          <a:off x="19685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159385</xdr:rowOff>
    </xdr:from>
    <xdr:to>
      <xdr:col>15</xdr:col>
      <xdr:colOff>50800</xdr:colOff>
      <xdr:row>39</xdr:row>
      <xdr:rowOff>36830</xdr:rowOff>
    </xdr:to>
    <xdr:cxnSp macro="">
      <xdr:nvCxnSpPr>
        <xdr:cNvPr id="81" name="直線コネクタ 80"/>
        <xdr:cNvCxnSpPr/>
      </xdr:nvCxnSpPr>
      <xdr:spPr>
        <a:xfrm>
          <a:off x="2019300" y="667448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59690</xdr:rowOff>
    </xdr:from>
    <xdr:to>
      <xdr:col>6</xdr:col>
      <xdr:colOff>38100</xdr:colOff>
      <xdr:row>38</xdr:row>
      <xdr:rowOff>161290</xdr:rowOff>
    </xdr:to>
    <xdr:sp macro="" textlink="">
      <xdr:nvSpPr>
        <xdr:cNvPr id="82" name="楕円 81"/>
        <xdr:cNvSpPr/>
      </xdr:nvSpPr>
      <xdr:spPr>
        <a:xfrm>
          <a:off x="107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110490</xdr:rowOff>
    </xdr:from>
    <xdr:to>
      <xdr:col>10</xdr:col>
      <xdr:colOff>114300</xdr:colOff>
      <xdr:row>38</xdr:row>
      <xdr:rowOff>159385</xdr:rowOff>
    </xdr:to>
    <xdr:cxnSp macro="">
      <xdr:nvCxnSpPr>
        <xdr:cNvPr id="83" name="直線コネクタ 82"/>
        <xdr:cNvCxnSpPr/>
      </xdr:nvCxnSpPr>
      <xdr:spPr>
        <a:xfrm>
          <a:off x="1130300" y="66255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132080</xdr:rowOff>
    </xdr:from>
    <xdr:ext cx="405130" cy="258445"/>
    <xdr:sp macro="" textlink="">
      <xdr:nvSpPr>
        <xdr:cNvPr id="84" name="n_1aveValue【図書館】&#10;有形固定資産減価償却率"/>
        <xdr:cNvSpPr txBox="1"/>
      </xdr:nvSpPr>
      <xdr:spPr>
        <a:xfrm>
          <a:off x="3582035" y="6132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43815</xdr:rowOff>
    </xdr:from>
    <xdr:ext cx="404495" cy="258445"/>
    <xdr:sp macro="" textlink="">
      <xdr:nvSpPr>
        <xdr:cNvPr id="85" name="n_2aveValue【図書館】&#10;有形固定資産減価償却率"/>
        <xdr:cNvSpPr txBox="1"/>
      </xdr:nvSpPr>
      <xdr:spPr>
        <a:xfrm>
          <a:off x="2705735" y="6387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32385</xdr:rowOff>
    </xdr:from>
    <xdr:ext cx="404495" cy="258445"/>
    <xdr:sp macro="" textlink="">
      <xdr:nvSpPr>
        <xdr:cNvPr id="86" name="n_3aveValue【図書館】&#10;有形固定資産減価償却率"/>
        <xdr:cNvSpPr txBox="1"/>
      </xdr:nvSpPr>
      <xdr:spPr>
        <a:xfrm>
          <a:off x="1816735" y="6376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163830</xdr:rowOff>
    </xdr:from>
    <xdr:ext cx="404495" cy="259080"/>
    <xdr:sp macro="" textlink="">
      <xdr:nvSpPr>
        <xdr:cNvPr id="87" name="n_4aveValue【図書館】&#10;有形固定資産減価償却率"/>
        <xdr:cNvSpPr txBox="1"/>
      </xdr:nvSpPr>
      <xdr:spPr>
        <a:xfrm>
          <a:off x="927735" y="667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129540</xdr:rowOff>
    </xdr:from>
    <xdr:ext cx="405130" cy="259080"/>
    <xdr:sp macro="" textlink="">
      <xdr:nvSpPr>
        <xdr:cNvPr id="88" name="n_1mainValue【図書館】&#10;有形固定資産減価償却率"/>
        <xdr:cNvSpPr txBox="1"/>
      </xdr:nvSpPr>
      <xdr:spPr>
        <a:xfrm>
          <a:off x="3582035" y="6816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78740</xdr:rowOff>
    </xdr:from>
    <xdr:ext cx="404495" cy="259080"/>
    <xdr:sp macro="" textlink="">
      <xdr:nvSpPr>
        <xdr:cNvPr id="89" name="n_2mainValue【図書館】&#10;有形固定資産減価償却率"/>
        <xdr:cNvSpPr txBox="1"/>
      </xdr:nvSpPr>
      <xdr:spPr>
        <a:xfrm>
          <a:off x="2705735" y="6765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29845</xdr:rowOff>
    </xdr:from>
    <xdr:ext cx="404495" cy="258445"/>
    <xdr:sp macro="" textlink="">
      <xdr:nvSpPr>
        <xdr:cNvPr id="90" name="n_3mainValue【図書館】&#10;有形固定資産減価償却率"/>
        <xdr:cNvSpPr txBox="1"/>
      </xdr:nvSpPr>
      <xdr:spPr>
        <a:xfrm>
          <a:off x="1816735" y="6716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6350</xdr:rowOff>
    </xdr:from>
    <xdr:ext cx="404495" cy="258445"/>
    <xdr:sp macro="" textlink="">
      <xdr:nvSpPr>
        <xdr:cNvPr id="91" name="n_4mainValue【図書館】&#10;有形固定資産減価償却率"/>
        <xdr:cNvSpPr txBox="1"/>
      </xdr:nvSpPr>
      <xdr:spPr>
        <a:xfrm>
          <a:off x="927735" y="6350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725" cy="258445"/>
    <xdr:sp macro="" textlink="">
      <xdr:nvSpPr>
        <xdr:cNvPr id="103" name="テキスト ボックス 102"/>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6725" cy="259080"/>
    <xdr:sp macro="" textlink="">
      <xdr:nvSpPr>
        <xdr:cNvPr id="105" name="テキスト ボックス 104"/>
        <xdr:cNvSpPr txBox="1"/>
      </xdr:nvSpPr>
      <xdr:spPr>
        <a:xfrm>
          <a:off x="6136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6725" cy="258445"/>
    <xdr:sp macro="" textlink="">
      <xdr:nvSpPr>
        <xdr:cNvPr id="107" name="テキスト ボックス 106"/>
        <xdr:cNvSpPr txBox="1"/>
      </xdr:nvSpPr>
      <xdr:spPr>
        <a:xfrm>
          <a:off x="6136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6725" cy="258445"/>
    <xdr:sp macro="" textlink="">
      <xdr:nvSpPr>
        <xdr:cNvPr id="109" name="テキスト ボックス 108"/>
        <xdr:cNvSpPr txBox="1"/>
      </xdr:nvSpPr>
      <xdr:spPr>
        <a:xfrm>
          <a:off x="6136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6725" cy="259080"/>
    <xdr:sp macro="" textlink="">
      <xdr:nvSpPr>
        <xdr:cNvPr id="111" name="テキスト ボックス 110"/>
        <xdr:cNvSpPr txBox="1"/>
      </xdr:nvSpPr>
      <xdr:spPr>
        <a:xfrm>
          <a:off x="6136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6725" cy="258445"/>
    <xdr:sp macro="" textlink="">
      <xdr:nvSpPr>
        <xdr:cNvPr id="113" name="テキスト ボックス 112"/>
        <xdr:cNvSpPr txBox="1"/>
      </xdr:nvSpPr>
      <xdr:spPr>
        <a:xfrm>
          <a:off x="6136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5" name="テキスト ボックス 114"/>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12700</xdr:rowOff>
    </xdr:from>
    <xdr:to>
      <xdr:col>54</xdr:col>
      <xdr:colOff>189865</xdr:colOff>
      <xdr:row>42</xdr:row>
      <xdr:rowOff>7620</xdr:rowOff>
    </xdr:to>
    <xdr:cxnSp macro="">
      <xdr:nvCxnSpPr>
        <xdr:cNvPr id="117" name="直線コネクタ 116"/>
        <xdr:cNvCxnSpPr/>
      </xdr:nvCxnSpPr>
      <xdr:spPr>
        <a:xfrm flipV="1">
          <a:off x="10476865" y="567055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11430</xdr:rowOff>
    </xdr:from>
    <xdr:ext cx="469900" cy="259080"/>
    <xdr:sp macro="" textlink="">
      <xdr:nvSpPr>
        <xdr:cNvPr id="118" name="【図書館】&#10;一人当たり面積最小値テキスト"/>
        <xdr:cNvSpPr txBox="1"/>
      </xdr:nvSpPr>
      <xdr:spPr>
        <a:xfrm>
          <a:off x="10515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xdr:cNvCxnSpPr/>
      </xdr:nvCxnSpPr>
      <xdr:spPr>
        <a:xfrm>
          <a:off x="10388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130810</xdr:rowOff>
    </xdr:from>
    <xdr:ext cx="469900" cy="259080"/>
    <xdr:sp macro="" textlink="">
      <xdr:nvSpPr>
        <xdr:cNvPr id="120" name="【図書館】&#10;一人当たり面積最大値テキスト"/>
        <xdr:cNvSpPr txBox="1"/>
      </xdr:nvSpPr>
      <xdr:spPr>
        <a:xfrm>
          <a:off x="10515600" y="5445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12700</xdr:rowOff>
    </xdr:from>
    <xdr:to>
      <xdr:col>55</xdr:col>
      <xdr:colOff>88900</xdr:colOff>
      <xdr:row>33</xdr:row>
      <xdr:rowOff>12700</xdr:rowOff>
    </xdr:to>
    <xdr:cxnSp macro="">
      <xdr:nvCxnSpPr>
        <xdr:cNvPr id="121" name="直線コネクタ 120"/>
        <xdr:cNvCxnSpPr/>
      </xdr:nvCxnSpPr>
      <xdr:spPr>
        <a:xfrm>
          <a:off x="10388600" y="567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38100</xdr:rowOff>
    </xdr:from>
    <xdr:ext cx="469900" cy="259080"/>
    <xdr:sp macro="" textlink="">
      <xdr:nvSpPr>
        <xdr:cNvPr id="122" name="【図書館】&#10;一人当たり面積平均値テキスト"/>
        <xdr:cNvSpPr txBox="1"/>
      </xdr:nvSpPr>
      <xdr:spPr>
        <a:xfrm>
          <a:off x="10515600" y="6724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168910</xdr:rowOff>
    </xdr:from>
    <xdr:to>
      <xdr:col>50</xdr:col>
      <xdr:colOff>165100</xdr:colOff>
      <xdr:row>39</xdr:row>
      <xdr:rowOff>99060</xdr:rowOff>
    </xdr:to>
    <xdr:sp macro="" textlink="">
      <xdr:nvSpPr>
        <xdr:cNvPr id="124" name="フローチャート: 判断 123"/>
        <xdr:cNvSpPr/>
      </xdr:nvSpPr>
      <xdr:spPr>
        <a:xfrm>
          <a:off x="9588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5" name="フローチャート: 判断 124"/>
        <xdr:cNvSpPr/>
      </xdr:nvSpPr>
      <xdr:spPr>
        <a:xfrm>
          <a:off x="8699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118745</xdr:rowOff>
    </xdr:from>
    <xdr:to>
      <xdr:col>41</xdr:col>
      <xdr:colOff>101600</xdr:colOff>
      <xdr:row>40</xdr:row>
      <xdr:rowOff>48895</xdr:rowOff>
    </xdr:to>
    <xdr:sp macro="" textlink="">
      <xdr:nvSpPr>
        <xdr:cNvPr id="126" name="フローチャート: 判断 125"/>
        <xdr:cNvSpPr/>
      </xdr:nvSpPr>
      <xdr:spPr>
        <a:xfrm>
          <a:off x="7810500" y="680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132080</xdr:rowOff>
    </xdr:from>
    <xdr:to>
      <xdr:col>36</xdr:col>
      <xdr:colOff>165100</xdr:colOff>
      <xdr:row>40</xdr:row>
      <xdr:rowOff>61595</xdr:rowOff>
    </xdr:to>
    <xdr:sp macro="" textlink="">
      <xdr:nvSpPr>
        <xdr:cNvPr id="127" name="フローチャート: 判断 126"/>
        <xdr:cNvSpPr/>
      </xdr:nvSpPr>
      <xdr:spPr>
        <a:xfrm>
          <a:off x="6921500" y="681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153035</xdr:rowOff>
    </xdr:from>
    <xdr:to>
      <xdr:col>55</xdr:col>
      <xdr:colOff>50800</xdr:colOff>
      <xdr:row>39</xdr:row>
      <xdr:rowOff>83185</xdr:rowOff>
    </xdr:to>
    <xdr:sp macro="" textlink="">
      <xdr:nvSpPr>
        <xdr:cNvPr id="133" name="楕円 132"/>
        <xdr:cNvSpPr/>
      </xdr:nvSpPr>
      <xdr:spPr>
        <a:xfrm>
          <a:off x="10426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4445</xdr:rowOff>
    </xdr:from>
    <xdr:ext cx="469900" cy="259080"/>
    <xdr:sp macro="" textlink="">
      <xdr:nvSpPr>
        <xdr:cNvPr id="134" name="【図書館】&#10;一人当たり面積該当値テキスト"/>
        <xdr:cNvSpPr txBox="1"/>
      </xdr:nvSpPr>
      <xdr:spPr>
        <a:xfrm>
          <a:off x="10515600" y="6519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166370</xdr:rowOff>
    </xdr:from>
    <xdr:to>
      <xdr:col>50</xdr:col>
      <xdr:colOff>165100</xdr:colOff>
      <xdr:row>39</xdr:row>
      <xdr:rowOff>95885</xdr:rowOff>
    </xdr:to>
    <xdr:sp macro="" textlink="">
      <xdr:nvSpPr>
        <xdr:cNvPr id="135" name="楕円 134"/>
        <xdr:cNvSpPr/>
      </xdr:nvSpPr>
      <xdr:spPr>
        <a:xfrm>
          <a:off x="9588500" y="668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32385</xdr:rowOff>
    </xdr:from>
    <xdr:to>
      <xdr:col>55</xdr:col>
      <xdr:colOff>0</xdr:colOff>
      <xdr:row>39</xdr:row>
      <xdr:rowOff>45085</xdr:rowOff>
    </xdr:to>
    <xdr:cxnSp macro="">
      <xdr:nvCxnSpPr>
        <xdr:cNvPr id="136" name="直線コネクタ 135"/>
        <xdr:cNvCxnSpPr/>
      </xdr:nvCxnSpPr>
      <xdr:spPr>
        <a:xfrm flipV="1">
          <a:off x="9639300" y="671893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168910</xdr:rowOff>
    </xdr:from>
    <xdr:to>
      <xdr:col>46</xdr:col>
      <xdr:colOff>38100</xdr:colOff>
      <xdr:row>39</xdr:row>
      <xdr:rowOff>99060</xdr:rowOff>
    </xdr:to>
    <xdr:sp macro="" textlink="">
      <xdr:nvSpPr>
        <xdr:cNvPr id="137" name="楕円 136"/>
        <xdr:cNvSpPr/>
      </xdr:nvSpPr>
      <xdr:spPr>
        <a:xfrm>
          <a:off x="8699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45085</xdr:rowOff>
    </xdr:from>
    <xdr:to>
      <xdr:col>50</xdr:col>
      <xdr:colOff>114300</xdr:colOff>
      <xdr:row>39</xdr:row>
      <xdr:rowOff>48260</xdr:rowOff>
    </xdr:to>
    <xdr:cxnSp macro="">
      <xdr:nvCxnSpPr>
        <xdr:cNvPr id="138" name="直線コネクタ 137"/>
        <xdr:cNvCxnSpPr/>
      </xdr:nvCxnSpPr>
      <xdr:spPr>
        <a:xfrm flipV="1">
          <a:off x="8750300" y="67316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7620</xdr:rowOff>
    </xdr:from>
    <xdr:to>
      <xdr:col>41</xdr:col>
      <xdr:colOff>101600</xdr:colOff>
      <xdr:row>39</xdr:row>
      <xdr:rowOff>109220</xdr:rowOff>
    </xdr:to>
    <xdr:sp macro="" textlink="">
      <xdr:nvSpPr>
        <xdr:cNvPr id="139" name="楕円 138"/>
        <xdr:cNvSpPr/>
      </xdr:nvSpPr>
      <xdr:spPr>
        <a:xfrm>
          <a:off x="7810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48260</xdr:rowOff>
    </xdr:from>
    <xdr:to>
      <xdr:col>45</xdr:col>
      <xdr:colOff>177800</xdr:colOff>
      <xdr:row>39</xdr:row>
      <xdr:rowOff>58420</xdr:rowOff>
    </xdr:to>
    <xdr:cxnSp macro="">
      <xdr:nvCxnSpPr>
        <xdr:cNvPr id="140" name="直線コネクタ 139"/>
        <xdr:cNvCxnSpPr/>
      </xdr:nvCxnSpPr>
      <xdr:spPr>
        <a:xfrm flipV="1">
          <a:off x="7861300" y="67348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17780</xdr:rowOff>
    </xdr:from>
    <xdr:to>
      <xdr:col>36</xdr:col>
      <xdr:colOff>165100</xdr:colOff>
      <xdr:row>39</xdr:row>
      <xdr:rowOff>118745</xdr:rowOff>
    </xdr:to>
    <xdr:sp macro="" textlink="">
      <xdr:nvSpPr>
        <xdr:cNvPr id="141" name="楕円 140"/>
        <xdr:cNvSpPr/>
      </xdr:nvSpPr>
      <xdr:spPr>
        <a:xfrm>
          <a:off x="6921500" y="670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58420</xdr:rowOff>
    </xdr:from>
    <xdr:to>
      <xdr:col>41</xdr:col>
      <xdr:colOff>50800</xdr:colOff>
      <xdr:row>39</xdr:row>
      <xdr:rowOff>67945</xdr:rowOff>
    </xdr:to>
    <xdr:cxnSp macro="">
      <xdr:nvCxnSpPr>
        <xdr:cNvPr id="142" name="直線コネクタ 141"/>
        <xdr:cNvCxnSpPr/>
      </xdr:nvCxnSpPr>
      <xdr:spPr>
        <a:xfrm flipV="1">
          <a:off x="6972300" y="67449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90170</xdr:rowOff>
    </xdr:from>
    <xdr:ext cx="469900" cy="259080"/>
    <xdr:sp macro="" textlink="">
      <xdr:nvSpPr>
        <xdr:cNvPr id="143" name="n_1aveValue【図書館】&#10;一人当たり面積"/>
        <xdr:cNvSpPr txBox="1"/>
      </xdr:nvSpPr>
      <xdr:spPr>
        <a:xfrm>
          <a:off x="9391650" y="6776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49530</xdr:rowOff>
    </xdr:from>
    <xdr:ext cx="469265" cy="259080"/>
    <xdr:sp macro="" textlink="">
      <xdr:nvSpPr>
        <xdr:cNvPr id="144" name="n_2aveValue【図書館】&#10;一人当たり面積"/>
        <xdr:cNvSpPr txBox="1"/>
      </xdr:nvSpPr>
      <xdr:spPr>
        <a:xfrm>
          <a:off x="8515350" y="6907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40640</xdr:rowOff>
    </xdr:from>
    <xdr:ext cx="469265" cy="258445"/>
    <xdr:sp macro="" textlink="">
      <xdr:nvSpPr>
        <xdr:cNvPr id="145" name="n_3aveValue【図書館】&#10;一人当たり面積"/>
        <xdr:cNvSpPr txBox="1"/>
      </xdr:nvSpPr>
      <xdr:spPr>
        <a:xfrm>
          <a:off x="7626350" y="6898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52705</xdr:rowOff>
    </xdr:from>
    <xdr:ext cx="469265" cy="258445"/>
    <xdr:sp macro="" textlink="">
      <xdr:nvSpPr>
        <xdr:cNvPr id="146" name="n_4aveValue【図書館】&#10;一人当たり面積"/>
        <xdr:cNvSpPr txBox="1"/>
      </xdr:nvSpPr>
      <xdr:spPr>
        <a:xfrm>
          <a:off x="6737350" y="6910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112395</xdr:rowOff>
    </xdr:from>
    <xdr:ext cx="469900" cy="258445"/>
    <xdr:sp macro="" textlink="">
      <xdr:nvSpPr>
        <xdr:cNvPr id="147" name="n_1mainValue【図書館】&#10;一人当たり面積"/>
        <xdr:cNvSpPr txBox="1"/>
      </xdr:nvSpPr>
      <xdr:spPr>
        <a:xfrm>
          <a:off x="9391650" y="6456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115570</xdr:rowOff>
    </xdr:from>
    <xdr:ext cx="469265" cy="259080"/>
    <xdr:sp macro="" textlink="">
      <xdr:nvSpPr>
        <xdr:cNvPr id="148" name="n_2mainValue【図書館】&#10;一人当たり面積"/>
        <xdr:cNvSpPr txBox="1"/>
      </xdr:nvSpPr>
      <xdr:spPr>
        <a:xfrm>
          <a:off x="8515350" y="6459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125730</xdr:rowOff>
    </xdr:from>
    <xdr:ext cx="469265" cy="259080"/>
    <xdr:sp macro="" textlink="">
      <xdr:nvSpPr>
        <xdr:cNvPr id="149" name="n_3mainValue【図書館】&#10;一人当たり面積"/>
        <xdr:cNvSpPr txBox="1"/>
      </xdr:nvSpPr>
      <xdr:spPr>
        <a:xfrm>
          <a:off x="7626350" y="6469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135255</xdr:rowOff>
    </xdr:from>
    <xdr:ext cx="469265" cy="258445"/>
    <xdr:sp macro="" textlink="">
      <xdr:nvSpPr>
        <xdr:cNvPr id="150" name="n_4mainValue【図書館】&#10;一人当たり面積"/>
        <xdr:cNvSpPr txBox="1"/>
      </xdr:nvSpPr>
      <xdr:spPr>
        <a:xfrm>
          <a:off x="6737350" y="6478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9" name="テキスト ボックス 158"/>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61" name="テキスト ボックス 160"/>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2" name="直線コネクタ 16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3" name="テキスト ボックス 162"/>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4" name="直線コネクタ 16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5" name="テキスト ボックス 16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6" name="直線コネクタ 16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7" name="テキスト ボックス 166"/>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8" name="直線コネクタ 16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9" name="テキスト ボックス 16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70" name="直線コネクタ 16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71" name="テキスト ボックス 170"/>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2" name="直線コネクタ 17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3" name="テキスト ボックス 172"/>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130810</xdr:rowOff>
    </xdr:to>
    <xdr:cxnSp macro="">
      <xdr:nvCxnSpPr>
        <xdr:cNvPr id="176" name="直線コネクタ 175"/>
        <xdr:cNvCxnSpPr/>
      </xdr:nvCxnSpPr>
      <xdr:spPr>
        <a:xfrm flipV="1">
          <a:off x="4634865" y="9603105"/>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177"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8" name="直線コネクタ 177"/>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120650</xdr:rowOff>
    </xdr:from>
    <xdr:ext cx="340360" cy="258445"/>
    <xdr:sp macro="" textlink="">
      <xdr:nvSpPr>
        <xdr:cNvPr id="179" name="【体育館・プール】&#10;有形固定資産減価償却率最大値テキスト"/>
        <xdr:cNvSpPr txBox="1"/>
      </xdr:nvSpPr>
      <xdr:spPr>
        <a:xfrm>
          <a:off x="4673600" y="937895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80" name="直線コネクタ 179"/>
        <xdr:cNvCxnSpPr/>
      </xdr:nvCxnSpPr>
      <xdr:spPr>
        <a:xfrm>
          <a:off x="4546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156845</xdr:rowOff>
    </xdr:from>
    <xdr:ext cx="405130" cy="258445"/>
    <xdr:sp macro="" textlink="">
      <xdr:nvSpPr>
        <xdr:cNvPr id="181" name="【体育館・プール】&#10;有形固定資産減価償却率平均値テキスト"/>
        <xdr:cNvSpPr txBox="1"/>
      </xdr:nvSpPr>
      <xdr:spPr>
        <a:xfrm>
          <a:off x="4673600" y="104438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133985</xdr:rowOff>
    </xdr:from>
    <xdr:to>
      <xdr:col>24</xdr:col>
      <xdr:colOff>114300</xdr:colOff>
      <xdr:row>62</xdr:row>
      <xdr:rowOff>64135</xdr:rowOff>
    </xdr:to>
    <xdr:sp macro="" textlink="">
      <xdr:nvSpPr>
        <xdr:cNvPr id="182" name="フローチャート: 判断 181"/>
        <xdr:cNvSpPr/>
      </xdr:nvSpPr>
      <xdr:spPr>
        <a:xfrm>
          <a:off x="45847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4" name="フローチャート: 判断 183"/>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163195</xdr:rowOff>
    </xdr:from>
    <xdr:to>
      <xdr:col>10</xdr:col>
      <xdr:colOff>165100</xdr:colOff>
      <xdr:row>61</xdr:row>
      <xdr:rowOff>93345</xdr:rowOff>
    </xdr:to>
    <xdr:sp macro="" textlink="">
      <xdr:nvSpPr>
        <xdr:cNvPr id="185" name="フローチャート: 判断 184"/>
        <xdr:cNvSpPr/>
      </xdr:nvSpPr>
      <xdr:spPr>
        <a:xfrm>
          <a:off x="1968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149860</xdr:rowOff>
    </xdr:from>
    <xdr:to>
      <xdr:col>6</xdr:col>
      <xdr:colOff>38100</xdr:colOff>
      <xdr:row>61</xdr:row>
      <xdr:rowOff>80010</xdr:rowOff>
    </xdr:to>
    <xdr:sp macro="" textlink="">
      <xdr:nvSpPr>
        <xdr:cNvPr id="186" name="フローチャート: 判断 185"/>
        <xdr:cNvSpPr/>
      </xdr:nvSpPr>
      <xdr:spPr>
        <a:xfrm>
          <a:off x="1079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7" name="テキスト ボックス 186"/>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8" name="テキスト ボックス 187"/>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9" name="テキスト ボックス 188"/>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90" name="テキスト ボックス 189"/>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91" name="テキスト ボックス 190"/>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111125</xdr:rowOff>
    </xdr:from>
    <xdr:to>
      <xdr:col>24</xdr:col>
      <xdr:colOff>114300</xdr:colOff>
      <xdr:row>63</xdr:row>
      <xdr:rowOff>41275</xdr:rowOff>
    </xdr:to>
    <xdr:sp macro="" textlink="">
      <xdr:nvSpPr>
        <xdr:cNvPr id="192" name="楕円 191"/>
        <xdr:cNvSpPr/>
      </xdr:nvSpPr>
      <xdr:spPr>
        <a:xfrm>
          <a:off x="45847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89535</xdr:rowOff>
    </xdr:from>
    <xdr:ext cx="405130" cy="258445"/>
    <xdr:sp macro="" textlink="">
      <xdr:nvSpPr>
        <xdr:cNvPr id="193" name="【体育館・プール】&#10;有形固定資産減価償却率該当値テキスト"/>
        <xdr:cNvSpPr txBox="1"/>
      </xdr:nvSpPr>
      <xdr:spPr>
        <a:xfrm>
          <a:off x="4673600" y="10719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91440</xdr:rowOff>
    </xdr:from>
    <xdr:to>
      <xdr:col>20</xdr:col>
      <xdr:colOff>38100</xdr:colOff>
      <xdr:row>63</xdr:row>
      <xdr:rowOff>21590</xdr:rowOff>
    </xdr:to>
    <xdr:sp macro="" textlink="">
      <xdr:nvSpPr>
        <xdr:cNvPr id="194" name="楕円 193"/>
        <xdr:cNvSpPr/>
      </xdr:nvSpPr>
      <xdr:spPr>
        <a:xfrm>
          <a:off x="37465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142240</xdr:rowOff>
    </xdr:from>
    <xdr:to>
      <xdr:col>24</xdr:col>
      <xdr:colOff>63500</xdr:colOff>
      <xdr:row>62</xdr:row>
      <xdr:rowOff>161925</xdr:rowOff>
    </xdr:to>
    <xdr:cxnSp macro="">
      <xdr:nvCxnSpPr>
        <xdr:cNvPr id="195" name="直線コネクタ 194"/>
        <xdr:cNvCxnSpPr/>
      </xdr:nvCxnSpPr>
      <xdr:spPr>
        <a:xfrm>
          <a:off x="3797300" y="107721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127000</xdr:rowOff>
    </xdr:from>
    <xdr:to>
      <xdr:col>15</xdr:col>
      <xdr:colOff>101600</xdr:colOff>
      <xdr:row>63</xdr:row>
      <xdr:rowOff>57150</xdr:rowOff>
    </xdr:to>
    <xdr:sp macro="" textlink="">
      <xdr:nvSpPr>
        <xdr:cNvPr id="196" name="楕円 195"/>
        <xdr:cNvSpPr/>
      </xdr:nvSpPr>
      <xdr:spPr>
        <a:xfrm>
          <a:off x="2857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142240</xdr:rowOff>
    </xdr:from>
    <xdr:to>
      <xdr:col>19</xdr:col>
      <xdr:colOff>177800</xdr:colOff>
      <xdr:row>63</xdr:row>
      <xdr:rowOff>6350</xdr:rowOff>
    </xdr:to>
    <xdr:cxnSp macro="">
      <xdr:nvCxnSpPr>
        <xdr:cNvPr id="197" name="直線コネクタ 196"/>
        <xdr:cNvCxnSpPr/>
      </xdr:nvCxnSpPr>
      <xdr:spPr>
        <a:xfrm flipV="1">
          <a:off x="2908300" y="107721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198" name="楕円 197"/>
        <xdr:cNvSpPr/>
      </xdr:nvSpPr>
      <xdr:spPr>
        <a:xfrm>
          <a:off x="196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148590</xdr:rowOff>
    </xdr:from>
    <xdr:to>
      <xdr:col>15</xdr:col>
      <xdr:colOff>50800</xdr:colOff>
      <xdr:row>63</xdr:row>
      <xdr:rowOff>6350</xdr:rowOff>
    </xdr:to>
    <xdr:cxnSp macro="">
      <xdr:nvCxnSpPr>
        <xdr:cNvPr id="199" name="直線コネクタ 198"/>
        <xdr:cNvCxnSpPr/>
      </xdr:nvCxnSpPr>
      <xdr:spPr>
        <a:xfrm>
          <a:off x="2019300" y="107784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65405</xdr:rowOff>
    </xdr:from>
    <xdr:to>
      <xdr:col>6</xdr:col>
      <xdr:colOff>38100</xdr:colOff>
      <xdr:row>62</xdr:row>
      <xdr:rowOff>167005</xdr:rowOff>
    </xdr:to>
    <xdr:sp macro="" textlink="">
      <xdr:nvSpPr>
        <xdr:cNvPr id="200" name="楕円 199"/>
        <xdr:cNvSpPr/>
      </xdr:nvSpPr>
      <xdr:spPr>
        <a:xfrm>
          <a:off x="1079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116205</xdr:rowOff>
    </xdr:from>
    <xdr:to>
      <xdr:col>10</xdr:col>
      <xdr:colOff>114300</xdr:colOff>
      <xdr:row>62</xdr:row>
      <xdr:rowOff>148590</xdr:rowOff>
    </xdr:to>
    <xdr:cxnSp macro="">
      <xdr:nvCxnSpPr>
        <xdr:cNvPr id="201" name="直線コネクタ 200"/>
        <xdr:cNvCxnSpPr/>
      </xdr:nvCxnSpPr>
      <xdr:spPr>
        <a:xfrm>
          <a:off x="1130300" y="107461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55880</xdr:rowOff>
    </xdr:from>
    <xdr:ext cx="405130" cy="259080"/>
    <xdr:sp macro="" textlink="">
      <xdr:nvSpPr>
        <xdr:cNvPr id="202" name="n_1aveValue【体育館・プール】&#10;有形固定資産減価償却率"/>
        <xdr:cNvSpPr txBox="1"/>
      </xdr:nvSpPr>
      <xdr:spPr>
        <a:xfrm>
          <a:off x="3582035" y="10342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635</xdr:rowOff>
    </xdr:from>
    <xdr:ext cx="404495" cy="259080"/>
    <xdr:sp macro="" textlink="">
      <xdr:nvSpPr>
        <xdr:cNvPr id="203" name="n_2aveValue【体育館・プール】&#10;有形固定資産減価償却率"/>
        <xdr:cNvSpPr txBox="1"/>
      </xdr:nvSpPr>
      <xdr:spPr>
        <a:xfrm>
          <a:off x="2705735" y="10287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109855</xdr:rowOff>
    </xdr:from>
    <xdr:ext cx="404495" cy="258445"/>
    <xdr:sp macro="" textlink="">
      <xdr:nvSpPr>
        <xdr:cNvPr id="204" name="n_3aveValue【体育館・プール】&#10;有形固定資産減価償却率"/>
        <xdr:cNvSpPr txBox="1"/>
      </xdr:nvSpPr>
      <xdr:spPr>
        <a:xfrm>
          <a:off x="1816735" y="10225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96520</xdr:rowOff>
    </xdr:from>
    <xdr:ext cx="404495" cy="259080"/>
    <xdr:sp macro="" textlink="">
      <xdr:nvSpPr>
        <xdr:cNvPr id="205" name="n_4aveValue【体育館・プール】&#10;有形固定資産減価償却率"/>
        <xdr:cNvSpPr txBox="1"/>
      </xdr:nvSpPr>
      <xdr:spPr>
        <a:xfrm>
          <a:off x="927735" y="10212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12700</xdr:rowOff>
    </xdr:from>
    <xdr:ext cx="405130" cy="259080"/>
    <xdr:sp macro="" textlink="">
      <xdr:nvSpPr>
        <xdr:cNvPr id="206" name="n_1mainValue【体育館・プール】&#10;有形固定資産減価償却率"/>
        <xdr:cNvSpPr txBox="1"/>
      </xdr:nvSpPr>
      <xdr:spPr>
        <a:xfrm>
          <a:off x="3582035" y="10814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48260</xdr:rowOff>
    </xdr:from>
    <xdr:ext cx="404495" cy="259080"/>
    <xdr:sp macro="" textlink="">
      <xdr:nvSpPr>
        <xdr:cNvPr id="207" name="n_2mainValue【体育館・プール】&#10;有形固定資産減価償却率"/>
        <xdr:cNvSpPr txBox="1"/>
      </xdr:nvSpPr>
      <xdr:spPr>
        <a:xfrm>
          <a:off x="2705735" y="10849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19050</xdr:rowOff>
    </xdr:from>
    <xdr:ext cx="404495" cy="258445"/>
    <xdr:sp macro="" textlink="">
      <xdr:nvSpPr>
        <xdr:cNvPr id="208" name="n_3mainValue【体育館・プール】&#10;有形固定資産減価償却率"/>
        <xdr:cNvSpPr txBox="1"/>
      </xdr:nvSpPr>
      <xdr:spPr>
        <a:xfrm>
          <a:off x="1816735" y="10820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158115</xdr:rowOff>
    </xdr:from>
    <xdr:ext cx="404495" cy="258445"/>
    <xdr:sp macro="" textlink="">
      <xdr:nvSpPr>
        <xdr:cNvPr id="209" name="n_4mainValue【体育館・プール】&#10;有形固定資産減価償却率"/>
        <xdr:cNvSpPr txBox="1"/>
      </xdr:nvSpPr>
      <xdr:spPr>
        <a:xfrm>
          <a:off x="927735" y="10788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8" name="テキスト ボックス 217"/>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21" name="テキスト ボックス 220"/>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23" name="テキスト ボックス 222"/>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5" name="テキスト ボックス 224"/>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7" name="テキスト ボックス 226"/>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9" name="テキスト ボックス 228"/>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31" name="テキスト ボックス 230"/>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71755</xdr:rowOff>
    </xdr:from>
    <xdr:to>
      <xdr:col>54</xdr:col>
      <xdr:colOff>189865</xdr:colOff>
      <xdr:row>63</xdr:row>
      <xdr:rowOff>151765</xdr:rowOff>
    </xdr:to>
    <xdr:cxnSp macro="">
      <xdr:nvCxnSpPr>
        <xdr:cNvPr id="233" name="直線コネクタ 232"/>
        <xdr:cNvCxnSpPr/>
      </xdr:nvCxnSpPr>
      <xdr:spPr>
        <a:xfrm flipV="1">
          <a:off x="10476865" y="967295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155575</xdr:rowOff>
    </xdr:from>
    <xdr:ext cx="469900" cy="258445"/>
    <xdr:sp macro="" textlink="">
      <xdr:nvSpPr>
        <xdr:cNvPr id="234" name="【体育館・プール】&#10;一人当たり面積最小値テキスト"/>
        <xdr:cNvSpPr txBox="1"/>
      </xdr:nvSpPr>
      <xdr:spPr>
        <a:xfrm>
          <a:off x="10515600" y="10956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151765</xdr:rowOff>
    </xdr:from>
    <xdr:to>
      <xdr:col>55</xdr:col>
      <xdr:colOff>88900</xdr:colOff>
      <xdr:row>63</xdr:row>
      <xdr:rowOff>151765</xdr:rowOff>
    </xdr:to>
    <xdr:cxnSp macro="">
      <xdr:nvCxnSpPr>
        <xdr:cNvPr id="235" name="直線コネクタ 234"/>
        <xdr:cNvCxnSpPr/>
      </xdr:nvCxnSpPr>
      <xdr:spPr>
        <a:xfrm>
          <a:off x="10388600" y="1095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18415</xdr:rowOff>
    </xdr:from>
    <xdr:ext cx="469900" cy="258445"/>
    <xdr:sp macro="" textlink="">
      <xdr:nvSpPr>
        <xdr:cNvPr id="236" name="【体育館・プール】&#10;一人当たり面積最大値テキスト"/>
        <xdr:cNvSpPr txBox="1"/>
      </xdr:nvSpPr>
      <xdr:spPr>
        <a:xfrm>
          <a:off x="10515600" y="9448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71755</xdr:rowOff>
    </xdr:from>
    <xdr:to>
      <xdr:col>55</xdr:col>
      <xdr:colOff>88900</xdr:colOff>
      <xdr:row>56</xdr:row>
      <xdr:rowOff>71755</xdr:rowOff>
    </xdr:to>
    <xdr:cxnSp macro="">
      <xdr:nvCxnSpPr>
        <xdr:cNvPr id="237" name="直線コネクタ 236"/>
        <xdr:cNvCxnSpPr/>
      </xdr:nvCxnSpPr>
      <xdr:spPr>
        <a:xfrm>
          <a:off x="10388600" y="967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30480</xdr:rowOff>
    </xdr:from>
    <xdr:ext cx="469900" cy="258445"/>
    <xdr:sp macro="" textlink="">
      <xdr:nvSpPr>
        <xdr:cNvPr id="238" name="【体育館・プール】&#10;一人当たり面積平均値テキスト"/>
        <xdr:cNvSpPr txBox="1"/>
      </xdr:nvSpPr>
      <xdr:spPr>
        <a:xfrm>
          <a:off x="10515600" y="104889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87630</xdr:rowOff>
    </xdr:from>
    <xdr:to>
      <xdr:col>50</xdr:col>
      <xdr:colOff>165100</xdr:colOff>
      <xdr:row>62</xdr:row>
      <xdr:rowOff>17780</xdr:rowOff>
    </xdr:to>
    <xdr:sp macro="" textlink="">
      <xdr:nvSpPr>
        <xdr:cNvPr id="240" name="フローチャート: 判断 239"/>
        <xdr:cNvSpPr/>
      </xdr:nvSpPr>
      <xdr:spPr>
        <a:xfrm>
          <a:off x="95885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150495</xdr:rowOff>
    </xdr:from>
    <xdr:to>
      <xdr:col>46</xdr:col>
      <xdr:colOff>38100</xdr:colOff>
      <xdr:row>61</xdr:row>
      <xdr:rowOff>80645</xdr:rowOff>
    </xdr:to>
    <xdr:sp macro="" textlink="">
      <xdr:nvSpPr>
        <xdr:cNvPr id="241" name="フローチャート: 判断 240"/>
        <xdr:cNvSpPr/>
      </xdr:nvSpPr>
      <xdr:spPr>
        <a:xfrm>
          <a:off x="86995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125730</xdr:rowOff>
    </xdr:from>
    <xdr:to>
      <xdr:col>41</xdr:col>
      <xdr:colOff>101600</xdr:colOff>
      <xdr:row>61</xdr:row>
      <xdr:rowOff>55880</xdr:rowOff>
    </xdr:to>
    <xdr:sp macro="" textlink="">
      <xdr:nvSpPr>
        <xdr:cNvPr id="242" name="フローチャート: 判断 241"/>
        <xdr:cNvSpPr/>
      </xdr:nvSpPr>
      <xdr:spPr>
        <a:xfrm>
          <a:off x="78105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149860</xdr:rowOff>
    </xdr:from>
    <xdr:to>
      <xdr:col>36</xdr:col>
      <xdr:colOff>165100</xdr:colOff>
      <xdr:row>61</xdr:row>
      <xdr:rowOff>80010</xdr:rowOff>
    </xdr:to>
    <xdr:sp macro="" textlink="">
      <xdr:nvSpPr>
        <xdr:cNvPr id="243" name="フローチャート: 判断 242"/>
        <xdr:cNvSpPr/>
      </xdr:nvSpPr>
      <xdr:spPr>
        <a:xfrm>
          <a:off x="6921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4" name="テキスト ボックス 243"/>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5" name="テキスト ボックス 244"/>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6" name="テキスト ボックス 245"/>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7" name="テキスト ボックス 246"/>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8" name="テキスト ボックス 247"/>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165100</xdr:rowOff>
    </xdr:from>
    <xdr:to>
      <xdr:col>55</xdr:col>
      <xdr:colOff>50800</xdr:colOff>
      <xdr:row>60</xdr:row>
      <xdr:rowOff>95250</xdr:rowOff>
    </xdr:to>
    <xdr:sp macro="" textlink="">
      <xdr:nvSpPr>
        <xdr:cNvPr id="249" name="楕円 248"/>
        <xdr:cNvSpPr/>
      </xdr:nvSpPr>
      <xdr:spPr>
        <a:xfrm>
          <a:off x="104267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16510</xdr:rowOff>
    </xdr:from>
    <xdr:ext cx="469900" cy="259080"/>
    <xdr:sp macro="" textlink="">
      <xdr:nvSpPr>
        <xdr:cNvPr id="250" name="【体育館・プール】&#10;一人当たり面積該当値テキスト"/>
        <xdr:cNvSpPr txBox="1"/>
      </xdr:nvSpPr>
      <xdr:spPr>
        <a:xfrm>
          <a:off x="10515600" y="1013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10160</xdr:rowOff>
    </xdr:from>
    <xdr:to>
      <xdr:col>50</xdr:col>
      <xdr:colOff>165100</xdr:colOff>
      <xdr:row>60</xdr:row>
      <xdr:rowOff>111760</xdr:rowOff>
    </xdr:to>
    <xdr:sp macro="" textlink="">
      <xdr:nvSpPr>
        <xdr:cNvPr id="251" name="楕円 250"/>
        <xdr:cNvSpPr/>
      </xdr:nvSpPr>
      <xdr:spPr>
        <a:xfrm>
          <a:off x="958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44450</xdr:rowOff>
    </xdr:from>
    <xdr:to>
      <xdr:col>55</xdr:col>
      <xdr:colOff>0</xdr:colOff>
      <xdr:row>60</xdr:row>
      <xdr:rowOff>60960</xdr:rowOff>
    </xdr:to>
    <xdr:cxnSp macro="">
      <xdr:nvCxnSpPr>
        <xdr:cNvPr id="252" name="直線コネクタ 251"/>
        <xdr:cNvCxnSpPr/>
      </xdr:nvCxnSpPr>
      <xdr:spPr>
        <a:xfrm flipV="1">
          <a:off x="9639300" y="1033145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14605</xdr:rowOff>
    </xdr:from>
    <xdr:to>
      <xdr:col>46</xdr:col>
      <xdr:colOff>38100</xdr:colOff>
      <xdr:row>60</xdr:row>
      <xdr:rowOff>116205</xdr:rowOff>
    </xdr:to>
    <xdr:sp macro="" textlink="">
      <xdr:nvSpPr>
        <xdr:cNvPr id="253" name="楕円 252"/>
        <xdr:cNvSpPr/>
      </xdr:nvSpPr>
      <xdr:spPr>
        <a:xfrm>
          <a:off x="8699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60960</xdr:rowOff>
    </xdr:from>
    <xdr:to>
      <xdr:col>50</xdr:col>
      <xdr:colOff>114300</xdr:colOff>
      <xdr:row>60</xdr:row>
      <xdr:rowOff>65405</xdr:rowOff>
    </xdr:to>
    <xdr:cxnSp macro="">
      <xdr:nvCxnSpPr>
        <xdr:cNvPr id="254" name="直線コネクタ 253"/>
        <xdr:cNvCxnSpPr/>
      </xdr:nvCxnSpPr>
      <xdr:spPr>
        <a:xfrm flipV="1">
          <a:off x="8750300" y="103479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27940</xdr:rowOff>
    </xdr:from>
    <xdr:to>
      <xdr:col>41</xdr:col>
      <xdr:colOff>101600</xdr:colOff>
      <xdr:row>60</xdr:row>
      <xdr:rowOff>129540</xdr:rowOff>
    </xdr:to>
    <xdr:sp macro="" textlink="">
      <xdr:nvSpPr>
        <xdr:cNvPr id="255" name="楕円 254"/>
        <xdr:cNvSpPr/>
      </xdr:nvSpPr>
      <xdr:spPr>
        <a:xfrm>
          <a:off x="7810500" y="103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65405</xdr:rowOff>
    </xdr:from>
    <xdr:to>
      <xdr:col>45</xdr:col>
      <xdr:colOff>177800</xdr:colOff>
      <xdr:row>60</xdr:row>
      <xdr:rowOff>78740</xdr:rowOff>
    </xdr:to>
    <xdr:cxnSp macro="">
      <xdr:nvCxnSpPr>
        <xdr:cNvPr id="256" name="直線コネクタ 255"/>
        <xdr:cNvCxnSpPr/>
      </xdr:nvCxnSpPr>
      <xdr:spPr>
        <a:xfrm flipV="1">
          <a:off x="7861300" y="103524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40640</xdr:rowOff>
    </xdr:from>
    <xdr:to>
      <xdr:col>36</xdr:col>
      <xdr:colOff>165100</xdr:colOff>
      <xdr:row>60</xdr:row>
      <xdr:rowOff>141605</xdr:rowOff>
    </xdr:to>
    <xdr:sp macro="" textlink="">
      <xdr:nvSpPr>
        <xdr:cNvPr id="257" name="楕円 256"/>
        <xdr:cNvSpPr/>
      </xdr:nvSpPr>
      <xdr:spPr>
        <a:xfrm>
          <a:off x="6921500" y="10327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78740</xdr:rowOff>
    </xdr:from>
    <xdr:to>
      <xdr:col>41</xdr:col>
      <xdr:colOff>50800</xdr:colOff>
      <xdr:row>60</xdr:row>
      <xdr:rowOff>90805</xdr:rowOff>
    </xdr:to>
    <xdr:cxnSp macro="">
      <xdr:nvCxnSpPr>
        <xdr:cNvPr id="258" name="直線コネクタ 257"/>
        <xdr:cNvCxnSpPr/>
      </xdr:nvCxnSpPr>
      <xdr:spPr>
        <a:xfrm flipV="1">
          <a:off x="6972300" y="103657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8890</xdr:rowOff>
    </xdr:from>
    <xdr:ext cx="469900" cy="258445"/>
    <xdr:sp macro="" textlink="">
      <xdr:nvSpPr>
        <xdr:cNvPr id="259" name="n_1aveValue【体育館・プール】&#10;一人当たり面積"/>
        <xdr:cNvSpPr txBox="1"/>
      </xdr:nvSpPr>
      <xdr:spPr>
        <a:xfrm>
          <a:off x="9391650" y="10638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71755</xdr:rowOff>
    </xdr:from>
    <xdr:ext cx="469265" cy="259080"/>
    <xdr:sp macro="" textlink="">
      <xdr:nvSpPr>
        <xdr:cNvPr id="260" name="n_2aveValue【体育館・プール】&#10;一人当たり面積"/>
        <xdr:cNvSpPr txBox="1"/>
      </xdr:nvSpPr>
      <xdr:spPr>
        <a:xfrm>
          <a:off x="8515350" y="10530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46990</xdr:rowOff>
    </xdr:from>
    <xdr:ext cx="469265" cy="259080"/>
    <xdr:sp macro="" textlink="">
      <xdr:nvSpPr>
        <xdr:cNvPr id="261" name="n_3aveValue【体育館・プール】&#10;一人当たり面積"/>
        <xdr:cNvSpPr txBox="1"/>
      </xdr:nvSpPr>
      <xdr:spPr>
        <a:xfrm>
          <a:off x="7626350" y="10505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71120</xdr:rowOff>
    </xdr:from>
    <xdr:ext cx="469265" cy="259080"/>
    <xdr:sp macro="" textlink="">
      <xdr:nvSpPr>
        <xdr:cNvPr id="262" name="n_4aveValue【体育館・プール】&#10;一人当たり面積"/>
        <xdr:cNvSpPr txBox="1"/>
      </xdr:nvSpPr>
      <xdr:spPr>
        <a:xfrm>
          <a:off x="6737350" y="10529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58</xdr:row>
      <xdr:rowOff>128270</xdr:rowOff>
    </xdr:from>
    <xdr:ext cx="469900" cy="259080"/>
    <xdr:sp macro="" textlink="">
      <xdr:nvSpPr>
        <xdr:cNvPr id="263" name="n_1mainValue【体育館・プール】&#10;一人当たり面積"/>
        <xdr:cNvSpPr txBox="1"/>
      </xdr:nvSpPr>
      <xdr:spPr>
        <a:xfrm>
          <a:off x="9391650" y="10072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58</xdr:row>
      <xdr:rowOff>132715</xdr:rowOff>
    </xdr:from>
    <xdr:ext cx="469265" cy="258445"/>
    <xdr:sp macro="" textlink="">
      <xdr:nvSpPr>
        <xdr:cNvPr id="264" name="n_2mainValue【体育館・プール】&#10;一人当たり面積"/>
        <xdr:cNvSpPr txBox="1"/>
      </xdr:nvSpPr>
      <xdr:spPr>
        <a:xfrm>
          <a:off x="8515350" y="10076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58</xdr:row>
      <xdr:rowOff>146050</xdr:rowOff>
    </xdr:from>
    <xdr:ext cx="469265" cy="258445"/>
    <xdr:sp macro="" textlink="">
      <xdr:nvSpPr>
        <xdr:cNvPr id="265" name="n_3mainValue【体育館・プール】&#10;一人当たり面積"/>
        <xdr:cNvSpPr txBox="1"/>
      </xdr:nvSpPr>
      <xdr:spPr>
        <a:xfrm>
          <a:off x="7626350" y="10090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58</xdr:row>
      <xdr:rowOff>158115</xdr:rowOff>
    </xdr:from>
    <xdr:ext cx="469265" cy="258445"/>
    <xdr:sp macro="" textlink="">
      <xdr:nvSpPr>
        <xdr:cNvPr id="266" name="n_4mainValue【体育館・プール】&#10;一人当たり面積"/>
        <xdr:cNvSpPr txBox="1"/>
      </xdr:nvSpPr>
      <xdr:spPr>
        <a:xfrm>
          <a:off x="6737350" y="10102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5" name="テキスト ボックス 274"/>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7" name="テキスト ボックス 276"/>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9" name="テキスト ボックス 278"/>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1" name="テキスト ボックス 28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3" name="テキスト ボックス 28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5" name="テキスト ボックス 284"/>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7" name="テキスト ボックス 28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9" name="テキスト ボックス 288"/>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109220</xdr:rowOff>
    </xdr:from>
    <xdr:to>
      <xdr:col>24</xdr:col>
      <xdr:colOff>62865</xdr:colOff>
      <xdr:row>86</xdr:row>
      <xdr:rowOff>114300</xdr:rowOff>
    </xdr:to>
    <xdr:cxnSp macro="">
      <xdr:nvCxnSpPr>
        <xdr:cNvPr id="291" name="直線コネクタ 290"/>
        <xdr:cNvCxnSpPr/>
      </xdr:nvCxnSpPr>
      <xdr:spPr>
        <a:xfrm flipV="1">
          <a:off x="4634865" y="1348232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92"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55245</xdr:rowOff>
    </xdr:from>
    <xdr:ext cx="405130" cy="258445"/>
    <xdr:sp macro="" textlink="">
      <xdr:nvSpPr>
        <xdr:cNvPr id="294" name="【福祉施設】&#10;有形固定資産減価償却率最大値テキスト"/>
        <xdr:cNvSpPr txBox="1"/>
      </xdr:nvSpPr>
      <xdr:spPr>
        <a:xfrm>
          <a:off x="4673600" y="13256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295" name="直線コネクタ 294"/>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137160</xdr:rowOff>
    </xdr:from>
    <xdr:ext cx="405130" cy="259080"/>
    <xdr:sp macro="" textlink="">
      <xdr:nvSpPr>
        <xdr:cNvPr id="296" name="【福祉施設】&#10;有形固定資産減価償却率平均値テキスト"/>
        <xdr:cNvSpPr txBox="1"/>
      </xdr:nvSpPr>
      <xdr:spPr>
        <a:xfrm>
          <a:off x="4673600" y="14024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7" name="フローチャート: 判断 296"/>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95885</xdr:rowOff>
    </xdr:from>
    <xdr:to>
      <xdr:col>20</xdr:col>
      <xdr:colOff>38100</xdr:colOff>
      <xdr:row>82</xdr:row>
      <xdr:rowOff>26035</xdr:rowOff>
    </xdr:to>
    <xdr:sp macro="" textlink="">
      <xdr:nvSpPr>
        <xdr:cNvPr id="298" name="フローチャート: 判断 297"/>
        <xdr:cNvSpPr/>
      </xdr:nvSpPr>
      <xdr:spPr>
        <a:xfrm>
          <a:off x="3746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50165</xdr:rowOff>
    </xdr:from>
    <xdr:to>
      <xdr:col>15</xdr:col>
      <xdr:colOff>101600</xdr:colOff>
      <xdr:row>81</xdr:row>
      <xdr:rowOff>151765</xdr:rowOff>
    </xdr:to>
    <xdr:sp macro="" textlink="">
      <xdr:nvSpPr>
        <xdr:cNvPr id="299" name="フローチャート: 判断 298"/>
        <xdr:cNvSpPr/>
      </xdr:nvSpPr>
      <xdr:spPr>
        <a:xfrm>
          <a:off x="2857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300" name="フローチャート: 判断 299"/>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116840</xdr:rowOff>
    </xdr:from>
    <xdr:to>
      <xdr:col>6</xdr:col>
      <xdr:colOff>38100</xdr:colOff>
      <xdr:row>81</xdr:row>
      <xdr:rowOff>46990</xdr:rowOff>
    </xdr:to>
    <xdr:sp macro="" textlink="">
      <xdr:nvSpPr>
        <xdr:cNvPr id="301" name="フローチャート: 判断 300"/>
        <xdr:cNvSpPr/>
      </xdr:nvSpPr>
      <xdr:spPr>
        <a:xfrm>
          <a:off x="1079500" y="138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2" name="テキスト ボックス 3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3" name="テキスト ボックス 3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4" name="テキスト ボックス 3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5" name="テキスト ボックス 3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6" name="テキスト ボックス 3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81</xdr:row>
      <xdr:rowOff>97790</xdr:rowOff>
    </xdr:from>
    <xdr:to>
      <xdr:col>24</xdr:col>
      <xdr:colOff>114300</xdr:colOff>
      <xdr:row>82</xdr:row>
      <xdr:rowOff>27940</xdr:rowOff>
    </xdr:to>
    <xdr:sp macro="" textlink="">
      <xdr:nvSpPr>
        <xdr:cNvPr id="307" name="楕円 306"/>
        <xdr:cNvSpPr/>
      </xdr:nvSpPr>
      <xdr:spPr>
        <a:xfrm>
          <a:off x="45847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120650</xdr:rowOff>
    </xdr:from>
    <xdr:ext cx="405130" cy="258445"/>
    <xdr:sp macro="" textlink="">
      <xdr:nvSpPr>
        <xdr:cNvPr id="308" name="【福祉施設】&#10;有形固定資産減価償却率該当値テキスト"/>
        <xdr:cNvSpPr txBox="1"/>
      </xdr:nvSpPr>
      <xdr:spPr>
        <a:xfrm>
          <a:off x="4673600" y="13836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57785</xdr:rowOff>
    </xdr:from>
    <xdr:to>
      <xdr:col>20</xdr:col>
      <xdr:colOff>38100</xdr:colOff>
      <xdr:row>81</xdr:row>
      <xdr:rowOff>159385</xdr:rowOff>
    </xdr:to>
    <xdr:sp macro="" textlink="">
      <xdr:nvSpPr>
        <xdr:cNvPr id="309" name="楕円 308"/>
        <xdr:cNvSpPr/>
      </xdr:nvSpPr>
      <xdr:spPr>
        <a:xfrm>
          <a:off x="37465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109220</xdr:rowOff>
    </xdr:from>
    <xdr:to>
      <xdr:col>24</xdr:col>
      <xdr:colOff>63500</xdr:colOff>
      <xdr:row>81</xdr:row>
      <xdr:rowOff>148590</xdr:rowOff>
    </xdr:to>
    <xdr:cxnSp macro="">
      <xdr:nvCxnSpPr>
        <xdr:cNvPr id="310" name="直線コネクタ 309"/>
        <xdr:cNvCxnSpPr/>
      </xdr:nvCxnSpPr>
      <xdr:spPr>
        <a:xfrm>
          <a:off x="3797300" y="1399667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114935</xdr:rowOff>
    </xdr:from>
    <xdr:to>
      <xdr:col>15</xdr:col>
      <xdr:colOff>101600</xdr:colOff>
      <xdr:row>81</xdr:row>
      <xdr:rowOff>45085</xdr:rowOff>
    </xdr:to>
    <xdr:sp macro="" textlink="">
      <xdr:nvSpPr>
        <xdr:cNvPr id="311" name="楕円 310"/>
        <xdr:cNvSpPr/>
      </xdr:nvSpPr>
      <xdr:spPr>
        <a:xfrm>
          <a:off x="2857500" y="138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166370</xdr:rowOff>
    </xdr:from>
    <xdr:to>
      <xdr:col>19</xdr:col>
      <xdr:colOff>177800</xdr:colOff>
      <xdr:row>81</xdr:row>
      <xdr:rowOff>109220</xdr:rowOff>
    </xdr:to>
    <xdr:cxnSp macro="">
      <xdr:nvCxnSpPr>
        <xdr:cNvPr id="312" name="直線コネクタ 311"/>
        <xdr:cNvCxnSpPr/>
      </xdr:nvCxnSpPr>
      <xdr:spPr>
        <a:xfrm>
          <a:off x="2908300" y="138823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149225</xdr:rowOff>
    </xdr:from>
    <xdr:to>
      <xdr:col>10</xdr:col>
      <xdr:colOff>165100</xdr:colOff>
      <xdr:row>81</xdr:row>
      <xdr:rowOff>79375</xdr:rowOff>
    </xdr:to>
    <xdr:sp macro="" textlink="">
      <xdr:nvSpPr>
        <xdr:cNvPr id="313" name="楕円 312"/>
        <xdr:cNvSpPr/>
      </xdr:nvSpPr>
      <xdr:spPr>
        <a:xfrm>
          <a:off x="1968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166370</xdr:rowOff>
    </xdr:from>
    <xdr:to>
      <xdr:col>15</xdr:col>
      <xdr:colOff>50800</xdr:colOff>
      <xdr:row>81</xdr:row>
      <xdr:rowOff>29210</xdr:rowOff>
    </xdr:to>
    <xdr:cxnSp macro="">
      <xdr:nvCxnSpPr>
        <xdr:cNvPr id="314" name="直線コネクタ 313"/>
        <xdr:cNvCxnSpPr/>
      </xdr:nvCxnSpPr>
      <xdr:spPr>
        <a:xfrm flipV="1">
          <a:off x="2019300" y="138823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107315</xdr:rowOff>
    </xdr:from>
    <xdr:to>
      <xdr:col>6</xdr:col>
      <xdr:colOff>38100</xdr:colOff>
      <xdr:row>81</xdr:row>
      <xdr:rowOff>37465</xdr:rowOff>
    </xdr:to>
    <xdr:sp macro="" textlink="">
      <xdr:nvSpPr>
        <xdr:cNvPr id="315" name="楕円 314"/>
        <xdr:cNvSpPr/>
      </xdr:nvSpPr>
      <xdr:spPr>
        <a:xfrm>
          <a:off x="1079500" y="138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158115</xdr:rowOff>
    </xdr:from>
    <xdr:to>
      <xdr:col>10</xdr:col>
      <xdr:colOff>114300</xdr:colOff>
      <xdr:row>81</xdr:row>
      <xdr:rowOff>29210</xdr:rowOff>
    </xdr:to>
    <xdr:cxnSp macro="">
      <xdr:nvCxnSpPr>
        <xdr:cNvPr id="316" name="直線コネクタ 315"/>
        <xdr:cNvCxnSpPr/>
      </xdr:nvCxnSpPr>
      <xdr:spPr>
        <a:xfrm>
          <a:off x="1130300" y="138741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17780</xdr:rowOff>
    </xdr:from>
    <xdr:ext cx="405130" cy="258445"/>
    <xdr:sp macro="" textlink="">
      <xdr:nvSpPr>
        <xdr:cNvPr id="317" name="n_1aveValue【福祉施設】&#10;有形固定資産減価償却率"/>
        <xdr:cNvSpPr txBox="1"/>
      </xdr:nvSpPr>
      <xdr:spPr>
        <a:xfrm>
          <a:off x="3582035" y="14076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143510</xdr:rowOff>
    </xdr:from>
    <xdr:ext cx="404495" cy="258445"/>
    <xdr:sp macro="" textlink="">
      <xdr:nvSpPr>
        <xdr:cNvPr id="318" name="n_2aveValue【福祉施設】&#10;有形固定資産減価償却率"/>
        <xdr:cNvSpPr txBox="1"/>
      </xdr:nvSpPr>
      <xdr:spPr>
        <a:xfrm>
          <a:off x="2705735" y="140309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116205</xdr:rowOff>
    </xdr:from>
    <xdr:ext cx="404495" cy="259080"/>
    <xdr:sp macro="" textlink="">
      <xdr:nvSpPr>
        <xdr:cNvPr id="319" name="n_3aveValue【福祉施設】&#10;有形固定資産減価償却率"/>
        <xdr:cNvSpPr txBox="1"/>
      </xdr:nvSpPr>
      <xdr:spPr>
        <a:xfrm>
          <a:off x="1816735" y="14003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38100</xdr:rowOff>
    </xdr:from>
    <xdr:ext cx="404495" cy="259080"/>
    <xdr:sp macro="" textlink="">
      <xdr:nvSpPr>
        <xdr:cNvPr id="320" name="n_4aveValue【福祉施設】&#10;有形固定資産減価償却率"/>
        <xdr:cNvSpPr txBox="1"/>
      </xdr:nvSpPr>
      <xdr:spPr>
        <a:xfrm>
          <a:off x="927735" y="13925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4445</xdr:rowOff>
    </xdr:from>
    <xdr:ext cx="405130" cy="259080"/>
    <xdr:sp macro="" textlink="">
      <xdr:nvSpPr>
        <xdr:cNvPr id="321" name="n_1mainValue【福祉施設】&#10;有形固定資産減価償却率"/>
        <xdr:cNvSpPr txBox="1"/>
      </xdr:nvSpPr>
      <xdr:spPr>
        <a:xfrm>
          <a:off x="3582035" y="13720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61595</xdr:rowOff>
    </xdr:from>
    <xdr:ext cx="404495" cy="259080"/>
    <xdr:sp macro="" textlink="">
      <xdr:nvSpPr>
        <xdr:cNvPr id="322" name="n_2mainValue【福祉施設】&#10;有形固定資産減価償却率"/>
        <xdr:cNvSpPr txBox="1"/>
      </xdr:nvSpPr>
      <xdr:spPr>
        <a:xfrm>
          <a:off x="2705735" y="13606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79</xdr:row>
      <xdr:rowOff>95885</xdr:rowOff>
    </xdr:from>
    <xdr:ext cx="404495" cy="259080"/>
    <xdr:sp macro="" textlink="">
      <xdr:nvSpPr>
        <xdr:cNvPr id="323" name="n_3mainValue【福祉施設】&#10;有形固定資産減価償却率"/>
        <xdr:cNvSpPr txBox="1"/>
      </xdr:nvSpPr>
      <xdr:spPr>
        <a:xfrm>
          <a:off x="1816735" y="13640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53975</xdr:rowOff>
    </xdr:from>
    <xdr:ext cx="404495" cy="258445"/>
    <xdr:sp macro="" textlink="">
      <xdr:nvSpPr>
        <xdr:cNvPr id="324" name="n_4mainValue【福祉施設】&#10;有形固定資産減価償却率"/>
        <xdr:cNvSpPr txBox="1"/>
      </xdr:nvSpPr>
      <xdr:spPr>
        <a:xfrm>
          <a:off x="927735" y="13598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3" name="テキスト ボックス 33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6725" cy="259080"/>
    <xdr:sp macro="" textlink="">
      <xdr:nvSpPr>
        <xdr:cNvPr id="336" name="テキスト ボックス 335"/>
        <xdr:cNvSpPr txBox="1"/>
      </xdr:nvSpPr>
      <xdr:spPr>
        <a:xfrm>
          <a:off x="6136640" y="1452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338" name="テキスト ボックス 337"/>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6725" cy="259080"/>
    <xdr:sp macro="" textlink="">
      <xdr:nvSpPr>
        <xdr:cNvPr id="340" name="テキスト ボックス 339"/>
        <xdr:cNvSpPr txBox="1"/>
      </xdr:nvSpPr>
      <xdr:spPr>
        <a:xfrm>
          <a:off x="6136640" y="1338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2" name="テキスト ボックス 341"/>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85</xdr:row>
      <xdr:rowOff>75565</xdr:rowOff>
    </xdr:to>
    <xdr:cxnSp macro="">
      <xdr:nvCxnSpPr>
        <xdr:cNvPr id="344" name="直線コネクタ 343"/>
        <xdr:cNvCxnSpPr/>
      </xdr:nvCxnSpPr>
      <xdr:spPr>
        <a:xfrm flipV="1">
          <a:off x="10476865" y="13406120"/>
          <a:ext cx="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79375</xdr:rowOff>
    </xdr:from>
    <xdr:ext cx="469900" cy="258445"/>
    <xdr:sp macro="" textlink="">
      <xdr:nvSpPr>
        <xdr:cNvPr id="345" name="【福祉施設】&#10;一人当たり面積最小値テキスト"/>
        <xdr:cNvSpPr txBox="1"/>
      </xdr:nvSpPr>
      <xdr:spPr>
        <a:xfrm>
          <a:off x="10515600" y="14652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75565</xdr:rowOff>
    </xdr:from>
    <xdr:to>
      <xdr:col>55</xdr:col>
      <xdr:colOff>88900</xdr:colOff>
      <xdr:row>85</xdr:row>
      <xdr:rowOff>75565</xdr:rowOff>
    </xdr:to>
    <xdr:cxnSp macro="">
      <xdr:nvCxnSpPr>
        <xdr:cNvPr id="346" name="直線コネクタ 345"/>
        <xdr:cNvCxnSpPr/>
      </xdr:nvCxnSpPr>
      <xdr:spPr>
        <a:xfrm>
          <a:off x="10388600" y="1464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151130</xdr:rowOff>
    </xdr:from>
    <xdr:ext cx="469900" cy="259080"/>
    <xdr:sp macro="" textlink="">
      <xdr:nvSpPr>
        <xdr:cNvPr id="347" name="【福祉施設】&#10;一人当たり面積最大値テキスト"/>
        <xdr:cNvSpPr txBox="1"/>
      </xdr:nvSpPr>
      <xdr:spPr>
        <a:xfrm>
          <a:off x="10515600" y="13181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48" name="直線コネクタ 347"/>
        <xdr:cNvCxnSpPr/>
      </xdr:nvCxnSpPr>
      <xdr:spPr>
        <a:xfrm>
          <a:off x="10388600" y="1340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168275</xdr:rowOff>
    </xdr:from>
    <xdr:ext cx="469900" cy="258445"/>
    <xdr:sp macro="" textlink="">
      <xdr:nvSpPr>
        <xdr:cNvPr id="349" name="【福祉施設】&#10;一人当たり面積平均値テキスト"/>
        <xdr:cNvSpPr txBox="1"/>
      </xdr:nvSpPr>
      <xdr:spPr>
        <a:xfrm>
          <a:off x="10515600" y="142271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145415</xdr:rowOff>
    </xdr:from>
    <xdr:to>
      <xdr:col>55</xdr:col>
      <xdr:colOff>50800</xdr:colOff>
      <xdr:row>84</xdr:row>
      <xdr:rowOff>75565</xdr:rowOff>
    </xdr:to>
    <xdr:sp macro="" textlink="">
      <xdr:nvSpPr>
        <xdr:cNvPr id="350" name="フローチャート: 判断 349"/>
        <xdr:cNvSpPr/>
      </xdr:nvSpPr>
      <xdr:spPr>
        <a:xfrm>
          <a:off x="10426700" y="143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1270</xdr:rowOff>
    </xdr:from>
    <xdr:to>
      <xdr:col>50</xdr:col>
      <xdr:colOff>165100</xdr:colOff>
      <xdr:row>84</xdr:row>
      <xdr:rowOff>102870</xdr:rowOff>
    </xdr:to>
    <xdr:sp macro="" textlink="">
      <xdr:nvSpPr>
        <xdr:cNvPr id="351" name="フローチャート: 判断 350"/>
        <xdr:cNvSpPr/>
      </xdr:nvSpPr>
      <xdr:spPr>
        <a:xfrm>
          <a:off x="9588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52" name="フローチャート: 判断 351"/>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19685</xdr:rowOff>
    </xdr:from>
    <xdr:to>
      <xdr:col>41</xdr:col>
      <xdr:colOff>101600</xdr:colOff>
      <xdr:row>84</xdr:row>
      <xdr:rowOff>121285</xdr:rowOff>
    </xdr:to>
    <xdr:sp macro="" textlink="">
      <xdr:nvSpPr>
        <xdr:cNvPr id="353" name="フローチャート: 判断 352"/>
        <xdr:cNvSpPr/>
      </xdr:nvSpPr>
      <xdr:spPr>
        <a:xfrm>
          <a:off x="7810500" y="144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159385</xdr:rowOff>
    </xdr:from>
    <xdr:to>
      <xdr:col>36</xdr:col>
      <xdr:colOff>165100</xdr:colOff>
      <xdr:row>84</xdr:row>
      <xdr:rowOff>89535</xdr:rowOff>
    </xdr:to>
    <xdr:sp macro="" textlink="">
      <xdr:nvSpPr>
        <xdr:cNvPr id="354" name="フローチャート: 判断 353"/>
        <xdr:cNvSpPr/>
      </xdr:nvSpPr>
      <xdr:spPr>
        <a:xfrm>
          <a:off x="6921500" y="143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83</xdr:row>
      <xdr:rowOff>161290</xdr:rowOff>
    </xdr:from>
    <xdr:to>
      <xdr:col>55</xdr:col>
      <xdr:colOff>50800</xdr:colOff>
      <xdr:row>84</xdr:row>
      <xdr:rowOff>91440</xdr:rowOff>
    </xdr:to>
    <xdr:sp macro="" textlink="">
      <xdr:nvSpPr>
        <xdr:cNvPr id="360" name="楕円 359"/>
        <xdr:cNvSpPr/>
      </xdr:nvSpPr>
      <xdr:spPr>
        <a:xfrm>
          <a:off x="10426700" y="143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140335</xdr:rowOff>
    </xdr:from>
    <xdr:ext cx="469900" cy="259080"/>
    <xdr:sp macro="" textlink="">
      <xdr:nvSpPr>
        <xdr:cNvPr id="361" name="【福祉施設】&#10;一人当たり面積該当値テキスト"/>
        <xdr:cNvSpPr txBox="1"/>
      </xdr:nvSpPr>
      <xdr:spPr>
        <a:xfrm>
          <a:off x="10515600" y="14370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83</xdr:row>
      <xdr:rowOff>167005</xdr:rowOff>
    </xdr:from>
    <xdr:to>
      <xdr:col>50</xdr:col>
      <xdr:colOff>165100</xdr:colOff>
      <xdr:row>84</xdr:row>
      <xdr:rowOff>97790</xdr:rowOff>
    </xdr:to>
    <xdr:sp macro="" textlink="">
      <xdr:nvSpPr>
        <xdr:cNvPr id="362" name="楕円 361"/>
        <xdr:cNvSpPr/>
      </xdr:nvSpPr>
      <xdr:spPr>
        <a:xfrm>
          <a:off x="9588500" y="14397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40640</xdr:rowOff>
    </xdr:from>
    <xdr:to>
      <xdr:col>55</xdr:col>
      <xdr:colOff>0</xdr:colOff>
      <xdr:row>84</xdr:row>
      <xdr:rowOff>46355</xdr:rowOff>
    </xdr:to>
    <xdr:cxnSp macro="">
      <xdr:nvCxnSpPr>
        <xdr:cNvPr id="363" name="直線コネクタ 362"/>
        <xdr:cNvCxnSpPr/>
      </xdr:nvCxnSpPr>
      <xdr:spPr>
        <a:xfrm flipV="1">
          <a:off x="9639300" y="144424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167640</xdr:rowOff>
    </xdr:from>
    <xdr:to>
      <xdr:col>46</xdr:col>
      <xdr:colOff>38100</xdr:colOff>
      <xdr:row>84</xdr:row>
      <xdr:rowOff>97790</xdr:rowOff>
    </xdr:to>
    <xdr:sp macro="" textlink="">
      <xdr:nvSpPr>
        <xdr:cNvPr id="364" name="楕円 363"/>
        <xdr:cNvSpPr/>
      </xdr:nvSpPr>
      <xdr:spPr>
        <a:xfrm>
          <a:off x="8699500" y="1439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46355</xdr:rowOff>
    </xdr:from>
    <xdr:to>
      <xdr:col>50</xdr:col>
      <xdr:colOff>114300</xdr:colOff>
      <xdr:row>84</xdr:row>
      <xdr:rowOff>46990</xdr:rowOff>
    </xdr:to>
    <xdr:cxnSp macro="">
      <xdr:nvCxnSpPr>
        <xdr:cNvPr id="365" name="直線コネクタ 364"/>
        <xdr:cNvCxnSpPr/>
      </xdr:nvCxnSpPr>
      <xdr:spPr>
        <a:xfrm flipV="1">
          <a:off x="8750300" y="144481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161290</xdr:rowOff>
    </xdr:from>
    <xdr:to>
      <xdr:col>41</xdr:col>
      <xdr:colOff>101600</xdr:colOff>
      <xdr:row>84</xdr:row>
      <xdr:rowOff>91440</xdr:rowOff>
    </xdr:to>
    <xdr:sp macro="" textlink="">
      <xdr:nvSpPr>
        <xdr:cNvPr id="366" name="楕円 365"/>
        <xdr:cNvSpPr/>
      </xdr:nvSpPr>
      <xdr:spPr>
        <a:xfrm>
          <a:off x="7810500" y="143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40640</xdr:rowOff>
    </xdr:from>
    <xdr:to>
      <xdr:col>45</xdr:col>
      <xdr:colOff>177800</xdr:colOff>
      <xdr:row>84</xdr:row>
      <xdr:rowOff>46990</xdr:rowOff>
    </xdr:to>
    <xdr:cxnSp macro="">
      <xdr:nvCxnSpPr>
        <xdr:cNvPr id="367" name="直線コネクタ 366"/>
        <xdr:cNvCxnSpPr/>
      </xdr:nvCxnSpPr>
      <xdr:spPr>
        <a:xfrm>
          <a:off x="7861300" y="144424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165100</xdr:rowOff>
    </xdr:from>
    <xdr:to>
      <xdr:col>36</xdr:col>
      <xdr:colOff>165100</xdr:colOff>
      <xdr:row>84</xdr:row>
      <xdr:rowOff>95250</xdr:rowOff>
    </xdr:to>
    <xdr:sp macro="" textlink="">
      <xdr:nvSpPr>
        <xdr:cNvPr id="368" name="楕円 367"/>
        <xdr:cNvSpPr/>
      </xdr:nvSpPr>
      <xdr:spPr>
        <a:xfrm>
          <a:off x="69215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40640</xdr:rowOff>
    </xdr:from>
    <xdr:to>
      <xdr:col>41</xdr:col>
      <xdr:colOff>50800</xdr:colOff>
      <xdr:row>84</xdr:row>
      <xdr:rowOff>44450</xdr:rowOff>
    </xdr:to>
    <xdr:cxnSp macro="">
      <xdr:nvCxnSpPr>
        <xdr:cNvPr id="369" name="直線コネクタ 368"/>
        <xdr:cNvCxnSpPr/>
      </xdr:nvCxnSpPr>
      <xdr:spPr>
        <a:xfrm flipV="1">
          <a:off x="6972300" y="144424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93980</xdr:rowOff>
    </xdr:from>
    <xdr:ext cx="469900" cy="259080"/>
    <xdr:sp macro="" textlink="">
      <xdr:nvSpPr>
        <xdr:cNvPr id="370" name="n_1aveValue【福祉施設】&#10;一人当たり面積"/>
        <xdr:cNvSpPr txBox="1"/>
      </xdr:nvSpPr>
      <xdr:spPr>
        <a:xfrm>
          <a:off x="9391650" y="1449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91440</xdr:rowOff>
    </xdr:from>
    <xdr:ext cx="469265" cy="259080"/>
    <xdr:sp macro="" textlink="">
      <xdr:nvSpPr>
        <xdr:cNvPr id="371" name="n_2aveValue【福祉施設】&#10;一人当たり面積"/>
        <xdr:cNvSpPr txBox="1"/>
      </xdr:nvSpPr>
      <xdr:spPr>
        <a:xfrm>
          <a:off x="8515350" y="14493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112395</xdr:rowOff>
    </xdr:from>
    <xdr:ext cx="469265" cy="258445"/>
    <xdr:sp macro="" textlink="">
      <xdr:nvSpPr>
        <xdr:cNvPr id="372" name="n_3aveValue【福祉施設】&#10;一人当たり面積"/>
        <xdr:cNvSpPr txBox="1"/>
      </xdr:nvSpPr>
      <xdr:spPr>
        <a:xfrm>
          <a:off x="7626350" y="14514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106045</xdr:rowOff>
    </xdr:from>
    <xdr:ext cx="469265" cy="259080"/>
    <xdr:sp macro="" textlink="">
      <xdr:nvSpPr>
        <xdr:cNvPr id="373" name="n_4aveValue【福祉施設】&#10;一人当たり面積"/>
        <xdr:cNvSpPr txBox="1"/>
      </xdr:nvSpPr>
      <xdr:spPr>
        <a:xfrm>
          <a:off x="6737350" y="14164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113665</xdr:rowOff>
    </xdr:from>
    <xdr:ext cx="469900" cy="258445"/>
    <xdr:sp macro="" textlink="">
      <xdr:nvSpPr>
        <xdr:cNvPr id="374" name="n_1mainValue【福祉施設】&#10;一人当たり面積"/>
        <xdr:cNvSpPr txBox="1"/>
      </xdr:nvSpPr>
      <xdr:spPr>
        <a:xfrm>
          <a:off x="9391650" y="14172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114300</xdr:rowOff>
    </xdr:from>
    <xdr:ext cx="469265" cy="259080"/>
    <xdr:sp macro="" textlink="">
      <xdr:nvSpPr>
        <xdr:cNvPr id="375" name="n_2mainValue【福祉施設】&#10;一人当たり面積"/>
        <xdr:cNvSpPr txBox="1"/>
      </xdr:nvSpPr>
      <xdr:spPr>
        <a:xfrm>
          <a:off x="8515350" y="14173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107950</xdr:rowOff>
    </xdr:from>
    <xdr:ext cx="469265" cy="259080"/>
    <xdr:sp macro="" textlink="">
      <xdr:nvSpPr>
        <xdr:cNvPr id="376" name="n_3mainValue【福祉施設】&#10;一人当たり面積"/>
        <xdr:cNvSpPr txBox="1"/>
      </xdr:nvSpPr>
      <xdr:spPr>
        <a:xfrm>
          <a:off x="7626350" y="14166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86360</xdr:rowOff>
    </xdr:from>
    <xdr:ext cx="469265" cy="258445"/>
    <xdr:sp macro="" textlink="">
      <xdr:nvSpPr>
        <xdr:cNvPr id="377" name="n_4mainValue【福祉施設】&#10;一人当たり面積"/>
        <xdr:cNvSpPr txBox="1"/>
      </xdr:nvSpPr>
      <xdr:spPr>
        <a:xfrm>
          <a:off x="6737350" y="14488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02" name="テキスト ボックス 40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4" name="テキスト ボックス 403"/>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406" name="テキスト ボックス 405"/>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08" name="テキスト ボックス 407"/>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0" name="テキスト ボックス 409"/>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2" name="テキスト ボックス 411"/>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8445"/>
    <xdr:sp macro="" textlink="">
      <xdr:nvSpPr>
        <xdr:cNvPr id="414" name="テキスト ボックス 413"/>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8455" cy="259080"/>
    <xdr:sp macro="" textlink="">
      <xdr:nvSpPr>
        <xdr:cNvPr id="416" name="テキスト ボックス 415"/>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86360</xdr:rowOff>
    </xdr:from>
    <xdr:to>
      <xdr:col>85</xdr:col>
      <xdr:colOff>126365</xdr:colOff>
      <xdr:row>42</xdr:row>
      <xdr:rowOff>38100</xdr:rowOff>
    </xdr:to>
    <xdr:cxnSp macro="">
      <xdr:nvCxnSpPr>
        <xdr:cNvPr id="418" name="直線コネクタ 417"/>
        <xdr:cNvCxnSpPr/>
      </xdr:nvCxnSpPr>
      <xdr:spPr>
        <a:xfrm flipV="1">
          <a:off x="16318865" y="5915660"/>
          <a:ext cx="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8445"/>
    <xdr:sp macro="" textlink="">
      <xdr:nvSpPr>
        <xdr:cNvPr id="419" name="【一般廃棄物処理施設】&#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32385</xdr:rowOff>
    </xdr:from>
    <xdr:ext cx="405130" cy="258445"/>
    <xdr:sp macro="" textlink="">
      <xdr:nvSpPr>
        <xdr:cNvPr id="421" name="【一般廃棄物処理施設】&#10;有形固定資産減価償却率最大値テキスト"/>
        <xdr:cNvSpPr txBox="1"/>
      </xdr:nvSpPr>
      <xdr:spPr>
        <a:xfrm>
          <a:off x="16357600" y="56902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86360</xdr:rowOff>
    </xdr:from>
    <xdr:to>
      <xdr:col>86</xdr:col>
      <xdr:colOff>25400</xdr:colOff>
      <xdr:row>34</xdr:row>
      <xdr:rowOff>86360</xdr:rowOff>
    </xdr:to>
    <xdr:cxnSp macro="">
      <xdr:nvCxnSpPr>
        <xdr:cNvPr id="422" name="直線コネクタ 421"/>
        <xdr:cNvCxnSpPr/>
      </xdr:nvCxnSpPr>
      <xdr:spPr>
        <a:xfrm>
          <a:off x="162306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167640</xdr:rowOff>
    </xdr:from>
    <xdr:ext cx="405130" cy="258445"/>
    <xdr:sp macro="" textlink="">
      <xdr:nvSpPr>
        <xdr:cNvPr id="423" name="【一般廃棄物処理施設】&#10;有形固定資産減価償却率平均値テキスト"/>
        <xdr:cNvSpPr txBox="1"/>
      </xdr:nvSpPr>
      <xdr:spPr>
        <a:xfrm>
          <a:off x="16357600" y="65112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24" name="フローチャート: 判断 423"/>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425" name="フローチャート: 判断 424"/>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6" name="フローチャート: 判断 425"/>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7" name="フローチャート: 判断 426"/>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8" name="フローチャート: 判断 427"/>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434" name="楕円 433"/>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88265</xdr:rowOff>
    </xdr:from>
    <xdr:ext cx="405130" cy="258445"/>
    <xdr:sp macro="" textlink="">
      <xdr:nvSpPr>
        <xdr:cNvPr id="435" name="【一般廃棄物処理施設】&#10;有形固定資産減価償却率該当値テキスト"/>
        <xdr:cNvSpPr txBox="1"/>
      </xdr:nvSpPr>
      <xdr:spPr>
        <a:xfrm>
          <a:off x="16357600" y="6089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436" name="楕円 435"/>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116205</xdr:rowOff>
    </xdr:to>
    <xdr:cxnSp macro="">
      <xdr:nvCxnSpPr>
        <xdr:cNvPr id="437" name="直線コネクタ 436"/>
        <xdr:cNvCxnSpPr/>
      </xdr:nvCxnSpPr>
      <xdr:spPr>
        <a:xfrm>
          <a:off x="15481300" y="6156960"/>
          <a:ext cx="8382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74930</xdr:rowOff>
    </xdr:from>
    <xdr:to>
      <xdr:col>76</xdr:col>
      <xdr:colOff>165100</xdr:colOff>
      <xdr:row>36</xdr:row>
      <xdr:rowOff>5080</xdr:rowOff>
    </xdr:to>
    <xdr:sp macro="" textlink="">
      <xdr:nvSpPr>
        <xdr:cNvPr id="438" name="楕円 437"/>
        <xdr:cNvSpPr/>
      </xdr:nvSpPr>
      <xdr:spPr>
        <a:xfrm>
          <a:off x="14541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125730</xdr:rowOff>
    </xdr:from>
    <xdr:to>
      <xdr:col>81</xdr:col>
      <xdr:colOff>50800</xdr:colOff>
      <xdr:row>35</xdr:row>
      <xdr:rowOff>156210</xdr:rowOff>
    </xdr:to>
    <xdr:cxnSp macro="">
      <xdr:nvCxnSpPr>
        <xdr:cNvPr id="439" name="直線コネクタ 438"/>
        <xdr:cNvCxnSpPr/>
      </xdr:nvCxnSpPr>
      <xdr:spPr>
        <a:xfrm>
          <a:off x="14592300" y="6126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19685</xdr:rowOff>
    </xdr:from>
    <xdr:to>
      <xdr:col>72</xdr:col>
      <xdr:colOff>38100</xdr:colOff>
      <xdr:row>35</xdr:row>
      <xdr:rowOff>121285</xdr:rowOff>
    </xdr:to>
    <xdr:sp macro="" textlink="">
      <xdr:nvSpPr>
        <xdr:cNvPr id="440" name="楕円 439"/>
        <xdr:cNvSpPr/>
      </xdr:nvSpPr>
      <xdr:spPr>
        <a:xfrm>
          <a:off x="13652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70485</xdr:rowOff>
    </xdr:from>
    <xdr:to>
      <xdr:col>76</xdr:col>
      <xdr:colOff>114300</xdr:colOff>
      <xdr:row>35</xdr:row>
      <xdr:rowOff>125730</xdr:rowOff>
    </xdr:to>
    <xdr:cxnSp macro="">
      <xdr:nvCxnSpPr>
        <xdr:cNvPr id="441" name="直線コネクタ 440"/>
        <xdr:cNvCxnSpPr/>
      </xdr:nvCxnSpPr>
      <xdr:spPr>
        <a:xfrm>
          <a:off x="13703300" y="60712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126365</xdr:rowOff>
    </xdr:from>
    <xdr:to>
      <xdr:col>67</xdr:col>
      <xdr:colOff>101600</xdr:colOff>
      <xdr:row>35</xdr:row>
      <xdr:rowOff>56515</xdr:rowOff>
    </xdr:to>
    <xdr:sp macro="" textlink="">
      <xdr:nvSpPr>
        <xdr:cNvPr id="442" name="楕円 441"/>
        <xdr:cNvSpPr/>
      </xdr:nvSpPr>
      <xdr:spPr>
        <a:xfrm>
          <a:off x="12763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6350</xdr:rowOff>
    </xdr:from>
    <xdr:to>
      <xdr:col>71</xdr:col>
      <xdr:colOff>177800</xdr:colOff>
      <xdr:row>35</xdr:row>
      <xdr:rowOff>70485</xdr:rowOff>
    </xdr:to>
    <xdr:cxnSp macro="">
      <xdr:nvCxnSpPr>
        <xdr:cNvPr id="443" name="直線コネクタ 442"/>
        <xdr:cNvCxnSpPr/>
      </xdr:nvCxnSpPr>
      <xdr:spPr>
        <a:xfrm>
          <a:off x="12814300" y="600710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52070</xdr:rowOff>
    </xdr:from>
    <xdr:ext cx="405130" cy="258445"/>
    <xdr:sp macro="" textlink="">
      <xdr:nvSpPr>
        <xdr:cNvPr id="444" name="n_1aveValue【一般廃棄物処理施設】&#10;有形固定資産減価償却率"/>
        <xdr:cNvSpPr txBox="1"/>
      </xdr:nvSpPr>
      <xdr:spPr>
        <a:xfrm>
          <a:off x="15266035" y="6567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15240</xdr:rowOff>
    </xdr:from>
    <xdr:ext cx="404495" cy="259080"/>
    <xdr:sp macro="" textlink="">
      <xdr:nvSpPr>
        <xdr:cNvPr id="445" name="n_2aveValue【一般廃棄物処理施設】&#10;有形固定資産減価償却率"/>
        <xdr:cNvSpPr txBox="1"/>
      </xdr:nvSpPr>
      <xdr:spPr>
        <a:xfrm>
          <a:off x="14389735" y="6530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120650</xdr:rowOff>
    </xdr:from>
    <xdr:ext cx="404495" cy="258445"/>
    <xdr:sp macro="" textlink="">
      <xdr:nvSpPr>
        <xdr:cNvPr id="446" name="n_3aveValue【一般廃棄物処理施設】&#10;有形固定資産減価償却率"/>
        <xdr:cNvSpPr txBox="1"/>
      </xdr:nvSpPr>
      <xdr:spPr>
        <a:xfrm>
          <a:off x="13500735" y="6464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78105</xdr:rowOff>
    </xdr:from>
    <xdr:ext cx="404495" cy="258445"/>
    <xdr:sp macro="" textlink="">
      <xdr:nvSpPr>
        <xdr:cNvPr id="447" name="n_4aveValue【一般廃棄物処理施設】&#10;有形固定資産減価償却率"/>
        <xdr:cNvSpPr txBox="1"/>
      </xdr:nvSpPr>
      <xdr:spPr>
        <a:xfrm>
          <a:off x="12611735" y="6421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52070</xdr:rowOff>
    </xdr:from>
    <xdr:ext cx="405130" cy="258445"/>
    <xdr:sp macro="" textlink="">
      <xdr:nvSpPr>
        <xdr:cNvPr id="448" name="n_1mainValue【一般廃棄物処理施設】&#10;有形固定資産減価償却率"/>
        <xdr:cNvSpPr txBox="1"/>
      </xdr:nvSpPr>
      <xdr:spPr>
        <a:xfrm>
          <a:off x="15266035" y="5881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21590</xdr:rowOff>
    </xdr:from>
    <xdr:ext cx="404495" cy="259080"/>
    <xdr:sp macro="" textlink="">
      <xdr:nvSpPr>
        <xdr:cNvPr id="449" name="n_2mainValue【一般廃棄物処理施設】&#10;有形固定資産減価償却率"/>
        <xdr:cNvSpPr txBox="1"/>
      </xdr:nvSpPr>
      <xdr:spPr>
        <a:xfrm>
          <a:off x="14389735" y="5850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137795</xdr:rowOff>
    </xdr:from>
    <xdr:ext cx="404495" cy="259080"/>
    <xdr:sp macro="" textlink="">
      <xdr:nvSpPr>
        <xdr:cNvPr id="450" name="n_3mainValue【一般廃棄物処理施設】&#10;有形固定資産減価償却率"/>
        <xdr:cNvSpPr txBox="1"/>
      </xdr:nvSpPr>
      <xdr:spPr>
        <a:xfrm>
          <a:off x="13500735" y="5795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73025</xdr:rowOff>
    </xdr:from>
    <xdr:ext cx="404495" cy="259080"/>
    <xdr:sp macro="" textlink="">
      <xdr:nvSpPr>
        <xdr:cNvPr id="451" name="n_4mainValue【一般廃棄物処理施設】&#10;有形固定資産減価償却率"/>
        <xdr:cNvSpPr txBox="1"/>
      </xdr:nvSpPr>
      <xdr:spPr>
        <a:xfrm>
          <a:off x="12611735" y="5730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60" name="テキスト ボックス 45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2" name="直線コネクタ 46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8285" cy="258445"/>
    <xdr:sp macro="" textlink="">
      <xdr:nvSpPr>
        <xdr:cNvPr id="463" name="テキスト ボックス 462"/>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4" name="直線コネクタ 46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4995" cy="259080"/>
    <xdr:sp macro="" textlink="">
      <xdr:nvSpPr>
        <xdr:cNvPr id="465" name="テキスト ボックス 464"/>
        <xdr:cNvSpPr txBox="1"/>
      </xdr:nvSpPr>
      <xdr:spPr>
        <a:xfrm>
          <a:off x="17692370" y="682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6" name="直線コネクタ 46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4995" cy="258445"/>
    <xdr:sp macro="" textlink="">
      <xdr:nvSpPr>
        <xdr:cNvPr id="467" name="テキスト ボックス 466"/>
        <xdr:cNvSpPr txBox="1"/>
      </xdr:nvSpPr>
      <xdr:spPr>
        <a:xfrm>
          <a:off x="17692370" y="649859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8" name="直線コネクタ 46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4995" cy="258445"/>
    <xdr:sp macro="" textlink="">
      <xdr:nvSpPr>
        <xdr:cNvPr id="469" name="テキスト ボックス 468"/>
        <xdr:cNvSpPr txBox="1"/>
      </xdr:nvSpPr>
      <xdr:spPr>
        <a:xfrm>
          <a:off x="17692370" y="617156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0" name="直線コネクタ 46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4995" cy="259080"/>
    <xdr:sp macro="" textlink="">
      <xdr:nvSpPr>
        <xdr:cNvPr id="471" name="テキスト ボックス 470"/>
        <xdr:cNvSpPr txBox="1"/>
      </xdr:nvSpPr>
      <xdr:spPr>
        <a:xfrm>
          <a:off x="17692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2" name="直線コネクタ 47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4995" cy="258445"/>
    <xdr:sp macro="" textlink="">
      <xdr:nvSpPr>
        <xdr:cNvPr id="473" name="テキスト ボックス 472"/>
        <xdr:cNvSpPr txBox="1"/>
      </xdr:nvSpPr>
      <xdr:spPr>
        <a:xfrm>
          <a:off x="17692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475" name="テキスト ボックス 474"/>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20320</xdr:rowOff>
    </xdr:from>
    <xdr:to>
      <xdr:col>116</xdr:col>
      <xdr:colOff>62865</xdr:colOff>
      <xdr:row>42</xdr:row>
      <xdr:rowOff>84455</xdr:rowOff>
    </xdr:to>
    <xdr:cxnSp macro="">
      <xdr:nvCxnSpPr>
        <xdr:cNvPr id="477" name="直線コネクタ 476"/>
        <xdr:cNvCxnSpPr/>
      </xdr:nvCxnSpPr>
      <xdr:spPr>
        <a:xfrm flipV="1">
          <a:off x="22160865" y="584962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88265</xdr:rowOff>
    </xdr:from>
    <xdr:ext cx="469900" cy="258445"/>
    <xdr:sp macro="" textlink="">
      <xdr:nvSpPr>
        <xdr:cNvPr id="478" name="【一般廃棄物処理施設】&#10;一人当たり有形固定資産（償却資産）額最小値テキスト"/>
        <xdr:cNvSpPr txBox="1"/>
      </xdr:nvSpPr>
      <xdr:spPr>
        <a:xfrm>
          <a:off x="22199600" y="7289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84455</xdr:rowOff>
    </xdr:from>
    <xdr:to>
      <xdr:col>116</xdr:col>
      <xdr:colOff>152400</xdr:colOff>
      <xdr:row>42</xdr:row>
      <xdr:rowOff>84455</xdr:rowOff>
    </xdr:to>
    <xdr:cxnSp macro="">
      <xdr:nvCxnSpPr>
        <xdr:cNvPr id="479" name="直線コネクタ 478"/>
        <xdr:cNvCxnSpPr/>
      </xdr:nvCxnSpPr>
      <xdr:spPr>
        <a:xfrm>
          <a:off x="22072600" y="728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138430</xdr:rowOff>
    </xdr:from>
    <xdr:ext cx="598805" cy="259080"/>
    <xdr:sp macro="" textlink="">
      <xdr:nvSpPr>
        <xdr:cNvPr id="480" name="【一般廃棄物処理施設】&#10;一人当たり有形固定資産（償却資産）額最大値テキスト"/>
        <xdr:cNvSpPr txBox="1"/>
      </xdr:nvSpPr>
      <xdr:spPr>
        <a:xfrm>
          <a:off x="22199600" y="56248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442,173</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20320</xdr:rowOff>
    </xdr:from>
    <xdr:to>
      <xdr:col>116</xdr:col>
      <xdr:colOff>152400</xdr:colOff>
      <xdr:row>34</xdr:row>
      <xdr:rowOff>20320</xdr:rowOff>
    </xdr:to>
    <xdr:cxnSp macro="">
      <xdr:nvCxnSpPr>
        <xdr:cNvPr id="481" name="直線コネクタ 480"/>
        <xdr:cNvCxnSpPr/>
      </xdr:nvCxnSpPr>
      <xdr:spPr>
        <a:xfrm>
          <a:off x="22072600" y="58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75565</xdr:rowOff>
    </xdr:from>
    <xdr:ext cx="598805" cy="258445"/>
    <xdr:sp macro="" textlink="">
      <xdr:nvSpPr>
        <xdr:cNvPr id="482" name="【一般廃棄物処理施設】&#10;一人当たり有形固定資産（償却資産）額平均値テキスト"/>
        <xdr:cNvSpPr txBox="1"/>
      </xdr:nvSpPr>
      <xdr:spPr>
        <a:xfrm>
          <a:off x="22199600" y="65906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154,150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52705</xdr:rowOff>
    </xdr:from>
    <xdr:to>
      <xdr:col>116</xdr:col>
      <xdr:colOff>114300</xdr:colOff>
      <xdr:row>39</xdr:row>
      <xdr:rowOff>154940</xdr:rowOff>
    </xdr:to>
    <xdr:sp macro="" textlink="">
      <xdr:nvSpPr>
        <xdr:cNvPr id="483" name="フローチャート: 判断 482"/>
        <xdr:cNvSpPr/>
      </xdr:nvSpPr>
      <xdr:spPr>
        <a:xfrm>
          <a:off x="22110700" y="67392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84" name="フローチャート: 判断 483"/>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132080</xdr:rowOff>
    </xdr:from>
    <xdr:to>
      <xdr:col>107</xdr:col>
      <xdr:colOff>101600</xdr:colOff>
      <xdr:row>39</xdr:row>
      <xdr:rowOff>62230</xdr:rowOff>
    </xdr:to>
    <xdr:sp macro="" textlink="">
      <xdr:nvSpPr>
        <xdr:cNvPr id="485" name="フローチャート: 判断 484"/>
        <xdr:cNvSpPr/>
      </xdr:nvSpPr>
      <xdr:spPr>
        <a:xfrm>
          <a:off x="20383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12700</xdr:rowOff>
    </xdr:from>
    <xdr:to>
      <xdr:col>102</xdr:col>
      <xdr:colOff>165100</xdr:colOff>
      <xdr:row>39</xdr:row>
      <xdr:rowOff>114300</xdr:rowOff>
    </xdr:to>
    <xdr:sp macro="" textlink="">
      <xdr:nvSpPr>
        <xdr:cNvPr id="486" name="フローチャート: 判断 485"/>
        <xdr:cNvSpPr/>
      </xdr:nvSpPr>
      <xdr:spPr>
        <a:xfrm>
          <a:off x="19494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10795</xdr:rowOff>
    </xdr:from>
    <xdr:to>
      <xdr:col>98</xdr:col>
      <xdr:colOff>38100</xdr:colOff>
      <xdr:row>39</xdr:row>
      <xdr:rowOff>112395</xdr:rowOff>
    </xdr:to>
    <xdr:sp macro="" textlink="">
      <xdr:nvSpPr>
        <xdr:cNvPr id="487" name="フローチャート: 判断 486"/>
        <xdr:cNvSpPr/>
      </xdr:nvSpPr>
      <xdr:spPr>
        <a:xfrm>
          <a:off x="186055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109855</xdr:rowOff>
    </xdr:from>
    <xdr:to>
      <xdr:col>116</xdr:col>
      <xdr:colOff>114300</xdr:colOff>
      <xdr:row>42</xdr:row>
      <xdr:rowOff>40640</xdr:rowOff>
    </xdr:to>
    <xdr:sp macro="" textlink="">
      <xdr:nvSpPr>
        <xdr:cNvPr id="493" name="楕円 492"/>
        <xdr:cNvSpPr/>
      </xdr:nvSpPr>
      <xdr:spPr>
        <a:xfrm>
          <a:off x="22110700" y="7139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25400</xdr:rowOff>
    </xdr:from>
    <xdr:ext cx="534670" cy="259080"/>
    <xdr:sp macro="" textlink="">
      <xdr:nvSpPr>
        <xdr:cNvPr id="494" name="【一般廃棄物処理施設】&#10;一人当たり有形固定資産（償却資産）額該当値テキスト"/>
        <xdr:cNvSpPr txBox="1"/>
      </xdr:nvSpPr>
      <xdr:spPr>
        <a:xfrm>
          <a:off x="22199600" y="7054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90170</xdr:rowOff>
    </xdr:from>
    <xdr:to>
      <xdr:col>112</xdr:col>
      <xdr:colOff>38100</xdr:colOff>
      <xdr:row>41</xdr:row>
      <xdr:rowOff>20320</xdr:rowOff>
    </xdr:to>
    <xdr:sp macro="" textlink="">
      <xdr:nvSpPr>
        <xdr:cNvPr id="495" name="楕円 494"/>
        <xdr:cNvSpPr/>
      </xdr:nvSpPr>
      <xdr:spPr>
        <a:xfrm>
          <a:off x="21272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140970</xdr:rowOff>
    </xdr:from>
    <xdr:to>
      <xdr:col>116</xdr:col>
      <xdr:colOff>63500</xdr:colOff>
      <xdr:row>41</xdr:row>
      <xdr:rowOff>160655</xdr:rowOff>
    </xdr:to>
    <xdr:cxnSp macro="">
      <xdr:nvCxnSpPr>
        <xdr:cNvPr id="496" name="直線コネクタ 495"/>
        <xdr:cNvCxnSpPr/>
      </xdr:nvCxnSpPr>
      <xdr:spPr>
        <a:xfrm>
          <a:off x="21323300" y="6998970"/>
          <a:ext cx="8382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20320</xdr:rowOff>
    </xdr:from>
    <xdr:to>
      <xdr:col>107</xdr:col>
      <xdr:colOff>101600</xdr:colOff>
      <xdr:row>41</xdr:row>
      <xdr:rowOff>121920</xdr:rowOff>
    </xdr:to>
    <xdr:sp macro="" textlink="">
      <xdr:nvSpPr>
        <xdr:cNvPr id="497" name="楕円 496"/>
        <xdr:cNvSpPr/>
      </xdr:nvSpPr>
      <xdr:spPr>
        <a:xfrm>
          <a:off x="203835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140970</xdr:rowOff>
    </xdr:from>
    <xdr:to>
      <xdr:col>111</xdr:col>
      <xdr:colOff>177800</xdr:colOff>
      <xdr:row>41</xdr:row>
      <xdr:rowOff>71120</xdr:rowOff>
    </xdr:to>
    <xdr:cxnSp macro="">
      <xdr:nvCxnSpPr>
        <xdr:cNvPr id="498" name="直線コネクタ 497"/>
        <xdr:cNvCxnSpPr/>
      </xdr:nvCxnSpPr>
      <xdr:spPr>
        <a:xfrm flipV="1">
          <a:off x="20434300" y="699897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19050</xdr:rowOff>
    </xdr:from>
    <xdr:to>
      <xdr:col>102</xdr:col>
      <xdr:colOff>165100</xdr:colOff>
      <xdr:row>41</xdr:row>
      <xdr:rowOff>120650</xdr:rowOff>
    </xdr:to>
    <xdr:sp macro="" textlink="">
      <xdr:nvSpPr>
        <xdr:cNvPr id="499" name="楕円 498"/>
        <xdr:cNvSpPr/>
      </xdr:nvSpPr>
      <xdr:spPr>
        <a:xfrm>
          <a:off x="19494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69850</xdr:rowOff>
    </xdr:from>
    <xdr:to>
      <xdr:col>107</xdr:col>
      <xdr:colOff>50800</xdr:colOff>
      <xdr:row>41</xdr:row>
      <xdr:rowOff>71120</xdr:rowOff>
    </xdr:to>
    <xdr:cxnSp macro="">
      <xdr:nvCxnSpPr>
        <xdr:cNvPr id="500" name="直線コネクタ 499"/>
        <xdr:cNvCxnSpPr/>
      </xdr:nvCxnSpPr>
      <xdr:spPr>
        <a:xfrm>
          <a:off x="19545300" y="70993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27305</xdr:rowOff>
    </xdr:from>
    <xdr:to>
      <xdr:col>98</xdr:col>
      <xdr:colOff>38100</xdr:colOff>
      <xdr:row>41</xdr:row>
      <xdr:rowOff>128905</xdr:rowOff>
    </xdr:to>
    <xdr:sp macro="" textlink="">
      <xdr:nvSpPr>
        <xdr:cNvPr id="501" name="楕円 500"/>
        <xdr:cNvSpPr/>
      </xdr:nvSpPr>
      <xdr:spPr>
        <a:xfrm>
          <a:off x="18605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69850</xdr:rowOff>
    </xdr:from>
    <xdr:to>
      <xdr:col>102</xdr:col>
      <xdr:colOff>114300</xdr:colOff>
      <xdr:row>41</xdr:row>
      <xdr:rowOff>78105</xdr:rowOff>
    </xdr:to>
    <xdr:cxnSp macro="">
      <xdr:nvCxnSpPr>
        <xdr:cNvPr id="502" name="直線コネクタ 501"/>
        <xdr:cNvCxnSpPr/>
      </xdr:nvCxnSpPr>
      <xdr:spPr>
        <a:xfrm flipV="1">
          <a:off x="18656300" y="70993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6350</xdr:rowOff>
    </xdr:from>
    <xdr:ext cx="598170" cy="258445"/>
    <xdr:sp macro="" textlink="">
      <xdr:nvSpPr>
        <xdr:cNvPr id="503" name="n_1aveValue【一般廃棄物処理施設】&#10;一人当たり有形固定資産（償却資産）額"/>
        <xdr:cNvSpPr txBox="1"/>
      </xdr:nvSpPr>
      <xdr:spPr>
        <a:xfrm>
          <a:off x="21010880" y="6521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151,994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78740</xdr:rowOff>
    </xdr:from>
    <xdr:ext cx="598170" cy="259080"/>
    <xdr:sp macro="" textlink="">
      <xdr:nvSpPr>
        <xdr:cNvPr id="504" name="n_2aveValue【一般廃棄物処理施設】&#10;一人当たり有形固定資産（償却資産）額"/>
        <xdr:cNvSpPr txBox="1"/>
      </xdr:nvSpPr>
      <xdr:spPr>
        <a:xfrm>
          <a:off x="20134580" y="6422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37</xdr:row>
      <xdr:rowOff>130810</xdr:rowOff>
    </xdr:from>
    <xdr:ext cx="598170" cy="259080"/>
    <xdr:sp macro="" textlink="">
      <xdr:nvSpPr>
        <xdr:cNvPr id="505" name="n_3aveValue【一般廃棄物処理施設】&#10;一人当たり有形固定資産（償却資産）額"/>
        <xdr:cNvSpPr txBox="1"/>
      </xdr:nvSpPr>
      <xdr:spPr>
        <a:xfrm>
          <a:off x="19245580" y="6474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37</xdr:row>
      <xdr:rowOff>128905</xdr:rowOff>
    </xdr:from>
    <xdr:ext cx="598170" cy="259080"/>
    <xdr:sp macro="" textlink="">
      <xdr:nvSpPr>
        <xdr:cNvPr id="506" name="n_4aveValue【一般廃棄物処理施設】&#10;一人当たり有形固定資産（償却資産）額"/>
        <xdr:cNvSpPr txBox="1"/>
      </xdr:nvSpPr>
      <xdr:spPr>
        <a:xfrm>
          <a:off x="18356580" y="6472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11430</xdr:rowOff>
    </xdr:from>
    <xdr:ext cx="534670" cy="259080"/>
    <xdr:sp macro="" textlink="">
      <xdr:nvSpPr>
        <xdr:cNvPr id="507" name="n_1mainValue【一般廃棄物処理施設】&#10;一人当たり有形固定資産（償却資産）額"/>
        <xdr:cNvSpPr txBox="1"/>
      </xdr:nvSpPr>
      <xdr:spPr>
        <a:xfrm>
          <a:off x="21043265" y="7040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90,112</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113030</xdr:rowOff>
    </xdr:from>
    <xdr:ext cx="534035" cy="259080"/>
    <xdr:sp macro="" textlink="">
      <xdr:nvSpPr>
        <xdr:cNvPr id="508" name="n_2mainValue【一般廃棄物処理施設】&#10;一人当たり有形固定資産（償却資産）額"/>
        <xdr:cNvSpPr txBox="1"/>
      </xdr:nvSpPr>
      <xdr:spPr>
        <a:xfrm>
          <a:off x="20166965" y="7142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111760</xdr:rowOff>
    </xdr:from>
    <xdr:ext cx="534035" cy="258445"/>
    <xdr:sp macro="" textlink="">
      <xdr:nvSpPr>
        <xdr:cNvPr id="509" name="n_3mainValue【一般廃棄物処理施設】&#10;一人当たり有形固定資産（償却資産）額"/>
        <xdr:cNvSpPr txBox="1"/>
      </xdr:nvSpPr>
      <xdr:spPr>
        <a:xfrm>
          <a:off x="19277965" y="7141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120650</xdr:rowOff>
    </xdr:from>
    <xdr:ext cx="534035" cy="258445"/>
    <xdr:sp macro="" textlink="">
      <xdr:nvSpPr>
        <xdr:cNvPr id="510" name="n_4mainValue【一般廃棄物処理施設】&#10;一人当たり有形固定資産（償却資産）額"/>
        <xdr:cNvSpPr txBox="1"/>
      </xdr:nvSpPr>
      <xdr:spPr>
        <a:xfrm>
          <a:off x="18388965" y="7150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9" name="テキスト ボックス 5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21" name="テキスト ボックス 5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2" name="直線コネクタ 5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523" name="テキスト ボックス 522"/>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4" name="直線コネクタ 5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5" name="テキスト ボックス 5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6" name="直線コネクタ 5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527" name="テキスト ボックス 526"/>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8" name="直線コネクタ 5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9" name="テキスト ボックス 5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0" name="直線コネクタ 5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531" name="テキスト ボックス 530"/>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2" name="直線コネクタ 5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533" name="テキスト ボックス 532"/>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11430</xdr:rowOff>
    </xdr:from>
    <xdr:to>
      <xdr:col>85</xdr:col>
      <xdr:colOff>126365</xdr:colOff>
      <xdr:row>64</xdr:row>
      <xdr:rowOff>83185</xdr:rowOff>
    </xdr:to>
    <xdr:cxnSp macro="">
      <xdr:nvCxnSpPr>
        <xdr:cNvPr id="536" name="直線コネクタ 535"/>
        <xdr:cNvCxnSpPr/>
      </xdr:nvCxnSpPr>
      <xdr:spPr>
        <a:xfrm flipV="1">
          <a:off x="16318865" y="961263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86995</xdr:rowOff>
    </xdr:from>
    <xdr:ext cx="405130" cy="258445"/>
    <xdr:sp macro="" textlink="">
      <xdr:nvSpPr>
        <xdr:cNvPr id="537" name="【保健センター・保健所】&#10;有形固定資産減価償却率最小値テキスト"/>
        <xdr:cNvSpPr txBox="1"/>
      </xdr:nvSpPr>
      <xdr:spPr>
        <a:xfrm>
          <a:off x="16357600" y="110597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83185</xdr:rowOff>
    </xdr:from>
    <xdr:to>
      <xdr:col>86</xdr:col>
      <xdr:colOff>25400</xdr:colOff>
      <xdr:row>64</xdr:row>
      <xdr:rowOff>83185</xdr:rowOff>
    </xdr:to>
    <xdr:cxnSp macro="">
      <xdr:nvCxnSpPr>
        <xdr:cNvPr id="538" name="直線コネクタ 537"/>
        <xdr:cNvCxnSpPr/>
      </xdr:nvCxnSpPr>
      <xdr:spPr>
        <a:xfrm>
          <a:off x="16230600" y="1105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129540</xdr:rowOff>
    </xdr:from>
    <xdr:ext cx="340360" cy="259080"/>
    <xdr:sp macro="" textlink="">
      <xdr:nvSpPr>
        <xdr:cNvPr id="539" name="【保健センター・保健所】&#10;有形固定資産減価償却率最大値テキスト"/>
        <xdr:cNvSpPr txBox="1"/>
      </xdr:nvSpPr>
      <xdr:spPr>
        <a:xfrm>
          <a:off x="16357600" y="938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40" name="直線コネクタ 539"/>
        <xdr:cNvCxnSpPr/>
      </xdr:nvCxnSpPr>
      <xdr:spPr>
        <a:xfrm>
          <a:off x="16230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170815</xdr:rowOff>
    </xdr:from>
    <xdr:ext cx="405130" cy="258445"/>
    <xdr:sp macro="" textlink="">
      <xdr:nvSpPr>
        <xdr:cNvPr id="541" name="【保健センター・保健所】&#10;有形固定資産減価償却率平均値テキスト"/>
        <xdr:cNvSpPr txBox="1"/>
      </xdr:nvSpPr>
      <xdr:spPr>
        <a:xfrm>
          <a:off x="16357600" y="102863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20955</xdr:rowOff>
    </xdr:from>
    <xdr:to>
      <xdr:col>85</xdr:col>
      <xdr:colOff>177800</xdr:colOff>
      <xdr:row>60</xdr:row>
      <xdr:rowOff>122555</xdr:rowOff>
    </xdr:to>
    <xdr:sp macro="" textlink="">
      <xdr:nvSpPr>
        <xdr:cNvPr id="542" name="フローチャート: 判断 541"/>
        <xdr:cNvSpPr/>
      </xdr:nvSpPr>
      <xdr:spPr>
        <a:xfrm>
          <a:off x="16268700" y="1030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140335</xdr:rowOff>
    </xdr:from>
    <xdr:to>
      <xdr:col>81</xdr:col>
      <xdr:colOff>101600</xdr:colOff>
      <xdr:row>60</xdr:row>
      <xdr:rowOff>70485</xdr:rowOff>
    </xdr:to>
    <xdr:sp macro="" textlink="">
      <xdr:nvSpPr>
        <xdr:cNvPr id="543" name="フローチャート: 判断 542"/>
        <xdr:cNvSpPr/>
      </xdr:nvSpPr>
      <xdr:spPr>
        <a:xfrm>
          <a:off x="15430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138430</xdr:rowOff>
    </xdr:from>
    <xdr:to>
      <xdr:col>76</xdr:col>
      <xdr:colOff>165100</xdr:colOff>
      <xdr:row>60</xdr:row>
      <xdr:rowOff>68580</xdr:rowOff>
    </xdr:to>
    <xdr:sp macro="" textlink="">
      <xdr:nvSpPr>
        <xdr:cNvPr id="544" name="フローチャート: 判断 543"/>
        <xdr:cNvSpPr/>
      </xdr:nvSpPr>
      <xdr:spPr>
        <a:xfrm>
          <a:off x="145415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83185</xdr:rowOff>
    </xdr:from>
    <xdr:to>
      <xdr:col>72</xdr:col>
      <xdr:colOff>38100</xdr:colOff>
      <xdr:row>60</xdr:row>
      <xdr:rowOff>13335</xdr:rowOff>
    </xdr:to>
    <xdr:sp macro="" textlink="">
      <xdr:nvSpPr>
        <xdr:cNvPr id="545" name="フローチャート: 判断 544"/>
        <xdr:cNvSpPr/>
      </xdr:nvSpPr>
      <xdr:spPr>
        <a:xfrm>
          <a:off x="13652500" y="1019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6" name="フローチャート: 判断 545"/>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47" name="テキスト ボックス 54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48" name="テキスト ボックス 54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49" name="テキスト ボックス 54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0" name="テキスト ボックス 54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1" name="テキスト ボックス 55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52" name="楕円 551"/>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17780</xdr:rowOff>
    </xdr:from>
    <xdr:ext cx="405130" cy="258445"/>
    <xdr:sp macro="" textlink="">
      <xdr:nvSpPr>
        <xdr:cNvPr id="553" name="【保健センター・保健所】&#10;有形固定資産減価償却率該当値テキスト"/>
        <xdr:cNvSpPr txBox="1"/>
      </xdr:nvSpPr>
      <xdr:spPr>
        <a:xfrm>
          <a:off x="16357600" y="10133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130175</xdr:rowOff>
    </xdr:from>
    <xdr:to>
      <xdr:col>81</xdr:col>
      <xdr:colOff>101600</xdr:colOff>
      <xdr:row>60</xdr:row>
      <xdr:rowOff>60325</xdr:rowOff>
    </xdr:to>
    <xdr:sp macro="" textlink="">
      <xdr:nvSpPr>
        <xdr:cNvPr id="554" name="楕円 553"/>
        <xdr:cNvSpPr/>
      </xdr:nvSpPr>
      <xdr:spPr>
        <a:xfrm>
          <a:off x="15430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xdr:rowOff>
    </xdr:from>
    <xdr:to>
      <xdr:col>85</xdr:col>
      <xdr:colOff>127000</xdr:colOff>
      <xdr:row>60</xdr:row>
      <xdr:rowOff>45720</xdr:rowOff>
    </xdr:to>
    <xdr:cxnSp macro="">
      <xdr:nvCxnSpPr>
        <xdr:cNvPr id="555" name="直線コネクタ 554"/>
        <xdr:cNvCxnSpPr/>
      </xdr:nvCxnSpPr>
      <xdr:spPr>
        <a:xfrm>
          <a:off x="15481300" y="102965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94615</xdr:rowOff>
    </xdr:from>
    <xdr:to>
      <xdr:col>76</xdr:col>
      <xdr:colOff>165100</xdr:colOff>
      <xdr:row>60</xdr:row>
      <xdr:rowOff>24765</xdr:rowOff>
    </xdr:to>
    <xdr:sp macro="" textlink="">
      <xdr:nvSpPr>
        <xdr:cNvPr id="556" name="楕円 555"/>
        <xdr:cNvSpPr/>
      </xdr:nvSpPr>
      <xdr:spPr>
        <a:xfrm>
          <a:off x="145415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145415</xdr:rowOff>
    </xdr:from>
    <xdr:to>
      <xdr:col>81</xdr:col>
      <xdr:colOff>50800</xdr:colOff>
      <xdr:row>60</xdr:row>
      <xdr:rowOff>9525</xdr:rowOff>
    </xdr:to>
    <xdr:cxnSp macro="">
      <xdr:nvCxnSpPr>
        <xdr:cNvPr id="557" name="直線コネクタ 556"/>
        <xdr:cNvCxnSpPr/>
      </xdr:nvCxnSpPr>
      <xdr:spPr>
        <a:xfrm>
          <a:off x="14592300" y="102609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58420</xdr:rowOff>
    </xdr:from>
    <xdr:to>
      <xdr:col>72</xdr:col>
      <xdr:colOff>38100</xdr:colOff>
      <xdr:row>59</xdr:row>
      <xdr:rowOff>160020</xdr:rowOff>
    </xdr:to>
    <xdr:sp macro="" textlink="">
      <xdr:nvSpPr>
        <xdr:cNvPr id="558" name="楕円 557"/>
        <xdr:cNvSpPr/>
      </xdr:nvSpPr>
      <xdr:spPr>
        <a:xfrm>
          <a:off x="13652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109220</xdr:rowOff>
    </xdr:from>
    <xdr:to>
      <xdr:col>76</xdr:col>
      <xdr:colOff>114300</xdr:colOff>
      <xdr:row>59</xdr:row>
      <xdr:rowOff>145415</xdr:rowOff>
    </xdr:to>
    <xdr:cxnSp macro="">
      <xdr:nvCxnSpPr>
        <xdr:cNvPr id="559" name="直線コネクタ 558"/>
        <xdr:cNvCxnSpPr/>
      </xdr:nvCxnSpPr>
      <xdr:spPr>
        <a:xfrm>
          <a:off x="13703300" y="102247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22860</xdr:rowOff>
    </xdr:from>
    <xdr:to>
      <xdr:col>67</xdr:col>
      <xdr:colOff>101600</xdr:colOff>
      <xdr:row>59</xdr:row>
      <xdr:rowOff>124460</xdr:rowOff>
    </xdr:to>
    <xdr:sp macro="" textlink="">
      <xdr:nvSpPr>
        <xdr:cNvPr id="560" name="楕円 559"/>
        <xdr:cNvSpPr/>
      </xdr:nvSpPr>
      <xdr:spPr>
        <a:xfrm>
          <a:off x="127635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73660</xdr:rowOff>
    </xdr:from>
    <xdr:to>
      <xdr:col>71</xdr:col>
      <xdr:colOff>177800</xdr:colOff>
      <xdr:row>59</xdr:row>
      <xdr:rowOff>109220</xdr:rowOff>
    </xdr:to>
    <xdr:cxnSp macro="">
      <xdr:nvCxnSpPr>
        <xdr:cNvPr id="561" name="直線コネクタ 560"/>
        <xdr:cNvCxnSpPr/>
      </xdr:nvCxnSpPr>
      <xdr:spPr>
        <a:xfrm>
          <a:off x="12814300" y="101892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61595</xdr:rowOff>
    </xdr:from>
    <xdr:ext cx="405130" cy="259080"/>
    <xdr:sp macro="" textlink="">
      <xdr:nvSpPr>
        <xdr:cNvPr id="562" name="n_1aveValue【保健センター・保健所】&#10;有形固定資産減価償却率"/>
        <xdr:cNvSpPr txBox="1"/>
      </xdr:nvSpPr>
      <xdr:spPr>
        <a:xfrm>
          <a:off x="15266035" y="10348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59690</xdr:rowOff>
    </xdr:from>
    <xdr:ext cx="404495" cy="259080"/>
    <xdr:sp macro="" textlink="">
      <xdr:nvSpPr>
        <xdr:cNvPr id="563" name="n_2aveValue【保健センター・保健所】&#10;有形固定資産減価償却率"/>
        <xdr:cNvSpPr txBox="1"/>
      </xdr:nvSpPr>
      <xdr:spPr>
        <a:xfrm>
          <a:off x="14389735" y="10346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4445</xdr:rowOff>
    </xdr:from>
    <xdr:ext cx="404495" cy="259080"/>
    <xdr:sp macro="" textlink="">
      <xdr:nvSpPr>
        <xdr:cNvPr id="564" name="n_3aveValue【保健センター・保健所】&#10;有形固定資産減価償却率"/>
        <xdr:cNvSpPr txBox="1"/>
      </xdr:nvSpPr>
      <xdr:spPr>
        <a:xfrm>
          <a:off x="13500735" y="10291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144780</xdr:rowOff>
    </xdr:from>
    <xdr:ext cx="404495" cy="258445"/>
    <xdr:sp macro="" textlink="">
      <xdr:nvSpPr>
        <xdr:cNvPr id="565" name="n_4aveValue【保健センター・保健所】&#10;有形固定資産減価償却率"/>
        <xdr:cNvSpPr txBox="1"/>
      </xdr:nvSpPr>
      <xdr:spPr>
        <a:xfrm>
          <a:off x="12611735" y="10260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76835</xdr:rowOff>
    </xdr:from>
    <xdr:ext cx="405130" cy="258445"/>
    <xdr:sp macro="" textlink="">
      <xdr:nvSpPr>
        <xdr:cNvPr id="566" name="n_1mainValue【保健センター・保健所】&#10;有形固定資産減価償却率"/>
        <xdr:cNvSpPr txBox="1"/>
      </xdr:nvSpPr>
      <xdr:spPr>
        <a:xfrm>
          <a:off x="15266035" y="10020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41275</xdr:rowOff>
    </xdr:from>
    <xdr:ext cx="404495" cy="258445"/>
    <xdr:sp macro="" textlink="">
      <xdr:nvSpPr>
        <xdr:cNvPr id="567" name="n_2mainValue【保健センター・保健所】&#10;有形固定資産減価償却率"/>
        <xdr:cNvSpPr txBox="1"/>
      </xdr:nvSpPr>
      <xdr:spPr>
        <a:xfrm>
          <a:off x="14389735" y="9985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5080</xdr:rowOff>
    </xdr:from>
    <xdr:ext cx="404495" cy="259080"/>
    <xdr:sp macro="" textlink="">
      <xdr:nvSpPr>
        <xdr:cNvPr id="568" name="n_3mainValue【保健センター・保健所】&#10;有形固定資産減価償却率"/>
        <xdr:cNvSpPr txBox="1"/>
      </xdr:nvSpPr>
      <xdr:spPr>
        <a:xfrm>
          <a:off x="13500735" y="9949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140970</xdr:rowOff>
    </xdr:from>
    <xdr:ext cx="404495" cy="259080"/>
    <xdr:sp macro="" textlink="">
      <xdr:nvSpPr>
        <xdr:cNvPr id="569" name="n_4mainValue【保健センター・保健所】&#10;有形固定資産減価償却率"/>
        <xdr:cNvSpPr txBox="1"/>
      </xdr:nvSpPr>
      <xdr:spPr>
        <a:xfrm>
          <a:off x="12611735" y="9913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8" name="テキスト ボックス 57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581" name="テキスト ボックス 580"/>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583" name="テキスト ボックス 582"/>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585" name="テキスト ボックス 584"/>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587" name="テキスト ボックス 586"/>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89" name="テキスト ボックス 588"/>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84455</xdr:rowOff>
    </xdr:from>
    <xdr:to>
      <xdr:col>116</xdr:col>
      <xdr:colOff>62865</xdr:colOff>
      <xdr:row>63</xdr:row>
      <xdr:rowOff>61595</xdr:rowOff>
    </xdr:to>
    <xdr:cxnSp macro="">
      <xdr:nvCxnSpPr>
        <xdr:cNvPr id="591" name="直線コネクタ 590"/>
        <xdr:cNvCxnSpPr/>
      </xdr:nvCxnSpPr>
      <xdr:spPr>
        <a:xfrm flipV="1">
          <a:off x="22160865" y="951420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65405</xdr:rowOff>
    </xdr:from>
    <xdr:ext cx="469900" cy="258445"/>
    <xdr:sp macro="" textlink="">
      <xdr:nvSpPr>
        <xdr:cNvPr id="592" name="【保健センター・保健所】&#10;一人当たり面積最小値テキスト"/>
        <xdr:cNvSpPr txBox="1"/>
      </xdr:nvSpPr>
      <xdr:spPr>
        <a:xfrm>
          <a:off x="22199600" y="10866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61595</xdr:rowOff>
    </xdr:from>
    <xdr:to>
      <xdr:col>116</xdr:col>
      <xdr:colOff>152400</xdr:colOff>
      <xdr:row>63</xdr:row>
      <xdr:rowOff>61595</xdr:rowOff>
    </xdr:to>
    <xdr:cxnSp macro="">
      <xdr:nvCxnSpPr>
        <xdr:cNvPr id="593" name="直線コネクタ 592"/>
        <xdr:cNvCxnSpPr/>
      </xdr:nvCxnSpPr>
      <xdr:spPr>
        <a:xfrm>
          <a:off x="22072600" y="1086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31115</xdr:rowOff>
    </xdr:from>
    <xdr:ext cx="469900" cy="258445"/>
    <xdr:sp macro="" textlink="">
      <xdr:nvSpPr>
        <xdr:cNvPr id="594" name="【保健センター・保健所】&#10;一人当たり面積最大値テキスト"/>
        <xdr:cNvSpPr txBox="1"/>
      </xdr:nvSpPr>
      <xdr:spPr>
        <a:xfrm>
          <a:off x="22199600" y="9289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84455</xdr:rowOff>
    </xdr:from>
    <xdr:to>
      <xdr:col>116</xdr:col>
      <xdr:colOff>152400</xdr:colOff>
      <xdr:row>55</xdr:row>
      <xdr:rowOff>84455</xdr:rowOff>
    </xdr:to>
    <xdr:cxnSp macro="">
      <xdr:nvCxnSpPr>
        <xdr:cNvPr id="595" name="直線コネクタ 594"/>
        <xdr:cNvCxnSpPr/>
      </xdr:nvCxnSpPr>
      <xdr:spPr>
        <a:xfrm>
          <a:off x="22072600" y="951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67310</xdr:rowOff>
    </xdr:from>
    <xdr:ext cx="469900" cy="259080"/>
    <xdr:sp macro="" textlink="">
      <xdr:nvSpPr>
        <xdr:cNvPr id="596" name="【保健センター・保健所】&#10;一人当たり面積平均値テキスト"/>
        <xdr:cNvSpPr txBox="1"/>
      </xdr:nvSpPr>
      <xdr:spPr>
        <a:xfrm>
          <a:off x="22199600" y="10525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88900</xdr:rowOff>
    </xdr:from>
    <xdr:to>
      <xdr:col>116</xdr:col>
      <xdr:colOff>114300</xdr:colOff>
      <xdr:row>62</xdr:row>
      <xdr:rowOff>19050</xdr:rowOff>
    </xdr:to>
    <xdr:sp macro="" textlink="">
      <xdr:nvSpPr>
        <xdr:cNvPr id="597" name="フローチャート: 判断 596"/>
        <xdr:cNvSpPr/>
      </xdr:nvSpPr>
      <xdr:spPr>
        <a:xfrm>
          <a:off x="221107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70485</xdr:rowOff>
    </xdr:from>
    <xdr:to>
      <xdr:col>112</xdr:col>
      <xdr:colOff>38100</xdr:colOff>
      <xdr:row>62</xdr:row>
      <xdr:rowOff>635</xdr:rowOff>
    </xdr:to>
    <xdr:sp macro="" textlink="">
      <xdr:nvSpPr>
        <xdr:cNvPr id="598" name="フローチャート: 判断 597"/>
        <xdr:cNvSpPr/>
      </xdr:nvSpPr>
      <xdr:spPr>
        <a:xfrm>
          <a:off x="212725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88900</xdr:rowOff>
    </xdr:from>
    <xdr:to>
      <xdr:col>107</xdr:col>
      <xdr:colOff>101600</xdr:colOff>
      <xdr:row>62</xdr:row>
      <xdr:rowOff>19050</xdr:rowOff>
    </xdr:to>
    <xdr:sp macro="" textlink="">
      <xdr:nvSpPr>
        <xdr:cNvPr id="599" name="フローチャート: 判断 598"/>
        <xdr:cNvSpPr/>
      </xdr:nvSpPr>
      <xdr:spPr>
        <a:xfrm>
          <a:off x="20383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20320</xdr:rowOff>
    </xdr:from>
    <xdr:to>
      <xdr:col>102</xdr:col>
      <xdr:colOff>165100</xdr:colOff>
      <xdr:row>61</xdr:row>
      <xdr:rowOff>121920</xdr:rowOff>
    </xdr:to>
    <xdr:sp macro="" textlink="">
      <xdr:nvSpPr>
        <xdr:cNvPr id="600" name="フローチャート: 判断 599"/>
        <xdr:cNvSpPr/>
      </xdr:nvSpPr>
      <xdr:spPr>
        <a:xfrm>
          <a:off x="194945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601" name="フローチャート: 判断 600"/>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2" name="テキスト ボックス 601"/>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3" name="テキスト ボックス 602"/>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4" name="テキスト ボックス 603"/>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5" name="テキスト ボックス 604"/>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6" name="テキスト ボックス 605"/>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106680</xdr:rowOff>
    </xdr:from>
    <xdr:to>
      <xdr:col>116</xdr:col>
      <xdr:colOff>114300</xdr:colOff>
      <xdr:row>59</xdr:row>
      <xdr:rowOff>36830</xdr:rowOff>
    </xdr:to>
    <xdr:sp macro="" textlink="">
      <xdr:nvSpPr>
        <xdr:cNvPr id="607" name="楕円 606"/>
        <xdr:cNvSpPr/>
      </xdr:nvSpPr>
      <xdr:spPr>
        <a:xfrm>
          <a:off x="221107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129540</xdr:rowOff>
    </xdr:from>
    <xdr:ext cx="469900" cy="259080"/>
    <xdr:sp macro="" textlink="">
      <xdr:nvSpPr>
        <xdr:cNvPr id="608" name="【保健センター・保健所】&#10;一人当たり面積該当値テキスト"/>
        <xdr:cNvSpPr txBox="1"/>
      </xdr:nvSpPr>
      <xdr:spPr>
        <a:xfrm>
          <a:off x="22199600" y="9902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127635</xdr:rowOff>
    </xdr:from>
    <xdr:to>
      <xdr:col>112</xdr:col>
      <xdr:colOff>38100</xdr:colOff>
      <xdr:row>59</xdr:row>
      <xdr:rowOff>57785</xdr:rowOff>
    </xdr:to>
    <xdr:sp macro="" textlink="">
      <xdr:nvSpPr>
        <xdr:cNvPr id="609" name="楕円 608"/>
        <xdr:cNvSpPr/>
      </xdr:nvSpPr>
      <xdr:spPr>
        <a:xfrm>
          <a:off x="212725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157480</xdr:rowOff>
    </xdr:from>
    <xdr:to>
      <xdr:col>116</xdr:col>
      <xdr:colOff>63500</xdr:colOff>
      <xdr:row>59</xdr:row>
      <xdr:rowOff>6985</xdr:rowOff>
    </xdr:to>
    <xdr:cxnSp macro="">
      <xdr:nvCxnSpPr>
        <xdr:cNvPr id="610" name="直線コネクタ 609"/>
        <xdr:cNvCxnSpPr/>
      </xdr:nvCxnSpPr>
      <xdr:spPr>
        <a:xfrm flipV="1">
          <a:off x="21323300" y="1010158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132080</xdr:rowOff>
    </xdr:from>
    <xdr:to>
      <xdr:col>107</xdr:col>
      <xdr:colOff>101600</xdr:colOff>
      <xdr:row>59</xdr:row>
      <xdr:rowOff>62230</xdr:rowOff>
    </xdr:to>
    <xdr:sp macro="" textlink="">
      <xdr:nvSpPr>
        <xdr:cNvPr id="611" name="楕円 610"/>
        <xdr:cNvSpPr/>
      </xdr:nvSpPr>
      <xdr:spPr>
        <a:xfrm>
          <a:off x="2038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6985</xdr:rowOff>
    </xdr:from>
    <xdr:to>
      <xdr:col>111</xdr:col>
      <xdr:colOff>177800</xdr:colOff>
      <xdr:row>59</xdr:row>
      <xdr:rowOff>11430</xdr:rowOff>
    </xdr:to>
    <xdr:cxnSp macro="">
      <xdr:nvCxnSpPr>
        <xdr:cNvPr id="612" name="直線コネクタ 611"/>
        <xdr:cNvCxnSpPr/>
      </xdr:nvCxnSpPr>
      <xdr:spPr>
        <a:xfrm flipV="1">
          <a:off x="20434300" y="101225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150495</xdr:rowOff>
    </xdr:from>
    <xdr:to>
      <xdr:col>102</xdr:col>
      <xdr:colOff>165100</xdr:colOff>
      <xdr:row>59</xdr:row>
      <xdr:rowOff>80645</xdr:rowOff>
    </xdr:to>
    <xdr:sp macro="" textlink="">
      <xdr:nvSpPr>
        <xdr:cNvPr id="613" name="楕円 612"/>
        <xdr:cNvSpPr/>
      </xdr:nvSpPr>
      <xdr:spPr>
        <a:xfrm>
          <a:off x="194945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11430</xdr:rowOff>
    </xdr:from>
    <xdr:to>
      <xdr:col>107</xdr:col>
      <xdr:colOff>50800</xdr:colOff>
      <xdr:row>59</xdr:row>
      <xdr:rowOff>29845</xdr:rowOff>
    </xdr:to>
    <xdr:cxnSp macro="">
      <xdr:nvCxnSpPr>
        <xdr:cNvPr id="614" name="直線コネクタ 613"/>
        <xdr:cNvCxnSpPr/>
      </xdr:nvCxnSpPr>
      <xdr:spPr>
        <a:xfrm flipV="1">
          <a:off x="19545300" y="101269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163830</xdr:rowOff>
    </xdr:from>
    <xdr:to>
      <xdr:col>98</xdr:col>
      <xdr:colOff>38100</xdr:colOff>
      <xdr:row>59</xdr:row>
      <xdr:rowOff>93980</xdr:rowOff>
    </xdr:to>
    <xdr:sp macro="" textlink="">
      <xdr:nvSpPr>
        <xdr:cNvPr id="615" name="楕円 614"/>
        <xdr:cNvSpPr/>
      </xdr:nvSpPr>
      <xdr:spPr>
        <a:xfrm>
          <a:off x="18605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29845</xdr:rowOff>
    </xdr:from>
    <xdr:to>
      <xdr:col>102</xdr:col>
      <xdr:colOff>114300</xdr:colOff>
      <xdr:row>59</xdr:row>
      <xdr:rowOff>43180</xdr:rowOff>
    </xdr:to>
    <xdr:cxnSp macro="">
      <xdr:nvCxnSpPr>
        <xdr:cNvPr id="616" name="直線コネクタ 615"/>
        <xdr:cNvCxnSpPr/>
      </xdr:nvCxnSpPr>
      <xdr:spPr>
        <a:xfrm flipV="1">
          <a:off x="18656300" y="101453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163195</xdr:rowOff>
    </xdr:from>
    <xdr:ext cx="469900" cy="259080"/>
    <xdr:sp macro="" textlink="">
      <xdr:nvSpPr>
        <xdr:cNvPr id="617" name="n_1aveValue【保健センター・保健所】&#10;一人当たり面積"/>
        <xdr:cNvSpPr txBox="1"/>
      </xdr:nvSpPr>
      <xdr:spPr>
        <a:xfrm>
          <a:off x="21075650" y="10621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10160</xdr:rowOff>
    </xdr:from>
    <xdr:ext cx="469265" cy="259080"/>
    <xdr:sp macro="" textlink="">
      <xdr:nvSpPr>
        <xdr:cNvPr id="618" name="n_2aveValue【保健センター・保健所】&#10;一人当たり面積"/>
        <xdr:cNvSpPr txBox="1"/>
      </xdr:nvSpPr>
      <xdr:spPr>
        <a:xfrm>
          <a:off x="20199350" y="10640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113030</xdr:rowOff>
    </xdr:from>
    <xdr:ext cx="469265" cy="259080"/>
    <xdr:sp macro="" textlink="">
      <xdr:nvSpPr>
        <xdr:cNvPr id="619" name="n_3aveValue【保健センター・保健所】&#10;一人当たり面積"/>
        <xdr:cNvSpPr txBox="1"/>
      </xdr:nvSpPr>
      <xdr:spPr>
        <a:xfrm>
          <a:off x="19310350" y="10571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110490</xdr:rowOff>
    </xdr:from>
    <xdr:ext cx="469265" cy="258445"/>
    <xdr:sp macro="" textlink="">
      <xdr:nvSpPr>
        <xdr:cNvPr id="620" name="n_4aveValue【保健センター・保健所】&#10;一人当たり面積"/>
        <xdr:cNvSpPr txBox="1"/>
      </xdr:nvSpPr>
      <xdr:spPr>
        <a:xfrm>
          <a:off x="18421350" y="10568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74930</xdr:rowOff>
    </xdr:from>
    <xdr:ext cx="469900" cy="258445"/>
    <xdr:sp macro="" textlink="">
      <xdr:nvSpPr>
        <xdr:cNvPr id="621" name="n_1mainValue【保健センター・保健所】&#10;一人当たり面積"/>
        <xdr:cNvSpPr txBox="1"/>
      </xdr:nvSpPr>
      <xdr:spPr>
        <a:xfrm>
          <a:off x="21075650" y="9847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78740</xdr:rowOff>
    </xdr:from>
    <xdr:ext cx="469265" cy="259080"/>
    <xdr:sp macro="" textlink="">
      <xdr:nvSpPr>
        <xdr:cNvPr id="622" name="n_2mainValue【保健センター・保健所】&#10;一人当たり面積"/>
        <xdr:cNvSpPr txBox="1"/>
      </xdr:nvSpPr>
      <xdr:spPr>
        <a:xfrm>
          <a:off x="20199350" y="9851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97790</xdr:rowOff>
    </xdr:from>
    <xdr:ext cx="469265" cy="258445"/>
    <xdr:sp macro="" textlink="">
      <xdr:nvSpPr>
        <xdr:cNvPr id="623" name="n_3mainValue【保健センター・保健所】&#10;一人当たり面積"/>
        <xdr:cNvSpPr txBox="1"/>
      </xdr:nvSpPr>
      <xdr:spPr>
        <a:xfrm>
          <a:off x="19310350" y="9870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110490</xdr:rowOff>
    </xdr:from>
    <xdr:ext cx="469265" cy="258445"/>
    <xdr:sp macro="" textlink="">
      <xdr:nvSpPr>
        <xdr:cNvPr id="624" name="n_4mainValue【保健センター・保健所】&#10;一人当たり面積"/>
        <xdr:cNvSpPr txBox="1"/>
      </xdr:nvSpPr>
      <xdr:spPr>
        <a:xfrm>
          <a:off x="18421350" y="9883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33" name="テキスト ボックス 632"/>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35" name="テキスト ボックス 634"/>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637" name="テキスト ボックス 636"/>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9" name="テキスト ボックス 638"/>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1" name="テキスト ボックス 640"/>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643" name="テキスト ボックス 642"/>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5" name="テキスト ボックス 644"/>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8455" cy="259080"/>
    <xdr:sp macro="" textlink="">
      <xdr:nvSpPr>
        <xdr:cNvPr id="647" name="テキスト ボックス 646"/>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93345</xdr:rowOff>
    </xdr:from>
    <xdr:to>
      <xdr:col>85</xdr:col>
      <xdr:colOff>126365</xdr:colOff>
      <xdr:row>86</xdr:row>
      <xdr:rowOff>70485</xdr:rowOff>
    </xdr:to>
    <xdr:cxnSp macro="">
      <xdr:nvCxnSpPr>
        <xdr:cNvPr id="649" name="直線コネクタ 648"/>
        <xdr:cNvCxnSpPr/>
      </xdr:nvCxnSpPr>
      <xdr:spPr>
        <a:xfrm flipV="1">
          <a:off x="16318865" y="13294995"/>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74930</xdr:rowOff>
    </xdr:from>
    <xdr:ext cx="405130" cy="258445"/>
    <xdr:sp macro="" textlink="">
      <xdr:nvSpPr>
        <xdr:cNvPr id="650" name="【消防施設】&#10;有形固定資産減価償却率最小値テキスト"/>
        <xdr:cNvSpPr txBox="1"/>
      </xdr:nvSpPr>
      <xdr:spPr>
        <a:xfrm>
          <a:off x="16357600" y="148196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70485</xdr:rowOff>
    </xdr:from>
    <xdr:to>
      <xdr:col>86</xdr:col>
      <xdr:colOff>25400</xdr:colOff>
      <xdr:row>86</xdr:row>
      <xdr:rowOff>70485</xdr:rowOff>
    </xdr:to>
    <xdr:cxnSp macro="">
      <xdr:nvCxnSpPr>
        <xdr:cNvPr id="651" name="直線コネクタ 650"/>
        <xdr:cNvCxnSpPr/>
      </xdr:nvCxnSpPr>
      <xdr:spPr>
        <a:xfrm>
          <a:off x="16230600" y="1481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40640</xdr:rowOff>
    </xdr:from>
    <xdr:ext cx="405130" cy="258445"/>
    <xdr:sp macro="" textlink="">
      <xdr:nvSpPr>
        <xdr:cNvPr id="652" name="【消防施設】&#10;有形固定資産減価償却率最大値テキスト"/>
        <xdr:cNvSpPr txBox="1"/>
      </xdr:nvSpPr>
      <xdr:spPr>
        <a:xfrm>
          <a:off x="16357600" y="13070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653" name="直線コネクタ 652"/>
        <xdr:cNvCxnSpPr/>
      </xdr:nvCxnSpPr>
      <xdr:spPr>
        <a:xfrm>
          <a:off x="16230600" y="1329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74930</xdr:rowOff>
    </xdr:from>
    <xdr:ext cx="405130" cy="258445"/>
    <xdr:sp macro="" textlink="">
      <xdr:nvSpPr>
        <xdr:cNvPr id="654" name="【消防施設】&#10;有形固定資産減価償却率平均値テキスト"/>
        <xdr:cNvSpPr txBox="1"/>
      </xdr:nvSpPr>
      <xdr:spPr>
        <a:xfrm>
          <a:off x="16357600" y="141338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95885</xdr:rowOff>
    </xdr:from>
    <xdr:to>
      <xdr:col>85</xdr:col>
      <xdr:colOff>177800</xdr:colOff>
      <xdr:row>83</xdr:row>
      <xdr:rowOff>26035</xdr:rowOff>
    </xdr:to>
    <xdr:sp macro="" textlink="">
      <xdr:nvSpPr>
        <xdr:cNvPr id="655" name="フローチャート: 判断 654"/>
        <xdr:cNvSpPr/>
      </xdr:nvSpPr>
      <xdr:spPr>
        <a:xfrm>
          <a:off x="162687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656" name="フローチャート: 判断 655"/>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57" name="フローチャート: 判断 656"/>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61595</xdr:rowOff>
    </xdr:from>
    <xdr:to>
      <xdr:col>72</xdr:col>
      <xdr:colOff>38100</xdr:colOff>
      <xdr:row>82</xdr:row>
      <xdr:rowOff>163195</xdr:rowOff>
    </xdr:to>
    <xdr:sp macro="" textlink="">
      <xdr:nvSpPr>
        <xdr:cNvPr id="658" name="フローチャート: 判断 657"/>
        <xdr:cNvSpPr/>
      </xdr:nvSpPr>
      <xdr:spPr>
        <a:xfrm>
          <a:off x="13652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57785</xdr:rowOff>
    </xdr:from>
    <xdr:to>
      <xdr:col>67</xdr:col>
      <xdr:colOff>101600</xdr:colOff>
      <xdr:row>82</xdr:row>
      <xdr:rowOff>159385</xdr:rowOff>
    </xdr:to>
    <xdr:sp macro="" textlink="">
      <xdr:nvSpPr>
        <xdr:cNvPr id="659" name="フローチャート: 判断 658"/>
        <xdr:cNvSpPr/>
      </xdr:nvSpPr>
      <xdr:spPr>
        <a:xfrm>
          <a:off x="12763500" y="141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0" name="テキスト ボックス 6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1" name="テキスト ボックス 6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2" name="テキスト ボックス 6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3" name="テキスト ボックス 6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4" name="テキスト ボックス 6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126365</xdr:rowOff>
    </xdr:from>
    <xdr:to>
      <xdr:col>85</xdr:col>
      <xdr:colOff>177800</xdr:colOff>
      <xdr:row>80</xdr:row>
      <xdr:rowOff>56515</xdr:rowOff>
    </xdr:to>
    <xdr:sp macro="" textlink="">
      <xdr:nvSpPr>
        <xdr:cNvPr id="665" name="楕円 664"/>
        <xdr:cNvSpPr/>
      </xdr:nvSpPr>
      <xdr:spPr>
        <a:xfrm>
          <a:off x="16268700" y="136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149225</xdr:rowOff>
    </xdr:from>
    <xdr:ext cx="405130" cy="259080"/>
    <xdr:sp macro="" textlink="">
      <xdr:nvSpPr>
        <xdr:cNvPr id="666" name="【消防施設】&#10;有形固定資産減価償却率該当値テキスト"/>
        <xdr:cNvSpPr txBox="1"/>
      </xdr:nvSpPr>
      <xdr:spPr>
        <a:xfrm>
          <a:off x="16357600" y="13522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73025</xdr:rowOff>
    </xdr:from>
    <xdr:to>
      <xdr:col>81</xdr:col>
      <xdr:colOff>101600</xdr:colOff>
      <xdr:row>80</xdr:row>
      <xdr:rowOff>3175</xdr:rowOff>
    </xdr:to>
    <xdr:sp macro="" textlink="">
      <xdr:nvSpPr>
        <xdr:cNvPr id="667" name="楕円 666"/>
        <xdr:cNvSpPr/>
      </xdr:nvSpPr>
      <xdr:spPr>
        <a:xfrm>
          <a:off x="15430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123825</xdr:rowOff>
    </xdr:from>
    <xdr:to>
      <xdr:col>85</xdr:col>
      <xdr:colOff>127000</xdr:colOff>
      <xdr:row>80</xdr:row>
      <xdr:rowOff>6350</xdr:rowOff>
    </xdr:to>
    <xdr:cxnSp macro="">
      <xdr:nvCxnSpPr>
        <xdr:cNvPr id="668" name="直線コネクタ 667"/>
        <xdr:cNvCxnSpPr/>
      </xdr:nvCxnSpPr>
      <xdr:spPr>
        <a:xfrm>
          <a:off x="15481300" y="1366837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57785</xdr:rowOff>
    </xdr:from>
    <xdr:to>
      <xdr:col>76</xdr:col>
      <xdr:colOff>165100</xdr:colOff>
      <xdr:row>80</xdr:row>
      <xdr:rowOff>159385</xdr:rowOff>
    </xdr:to>
    <xdr:sp macro="" textlink="">
      <xdr:nvSpPr>
        <xdr:cNvPr id="669" name="楕円 668"/>
        <xdr:cNvSpPr/>
      </xdr:nvSpPr>
      <xdr:spPr>
        <a:xfrm>
          <a:off x="1454150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123825</xdr:rowOff>
    </xdr:from>
    <xdr:to>
      <xdr:col>81</xdr:col>
      <xdr:colOff>50800</xdr:colOff>
      <xdr:row>80</xdr:row>
      <xdr:rowOff>109220</xdr:rowOff>
    </xdr:to>
    <xdr:cxnSp macro="">
      <xdr:nvCxnSpPr>
        <xdr:cNvPr id="670" name="直線コネクタ 669"/>
        <xdr:cNvCxnSpPr/>
      </xdr:nvCxnSpPr>
      <xdr:spPr>
        <a:xfrm flipV="1">
          <a:off x="14592300" y="1366837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671" name="楕円 670"/>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109220</xdr:rowOff>
    </xdr:from>
    <xdr:to>
      <xdr:col>76</xdr:col>
      <xdr:colOff>114300</xdr:colOff>
      <xdr:row>81</xdr:row>
      <xdr:rowOff>49530</xdr:rowOff>
    </xdr:to>
    <xdr:cxnSp macro="">
      <xdr:nvCxnSpPr>
        <xdr:cNvPr id="672" name="直線コネクタ 671"/>
        <xdr:cNvCxnSpPr/>
      </xdr:nvCxnSpPr>
      <xdr:spPr>
        <a:xfrm flipV="1">
          <a:off x="13703300" y="1382522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31115</xdr:rowOff>
    </xdr:from>
    <xdr:to>
      <xdr:col>67</xdr:col>
      <xdr:colOff>101600</xdr:colOff>
      <xdr:row>81</xdr:row>
      <xdr:rowOff>132715</xdr:rowOff>
    </xdr:to>
    <xdr:sp macro="" textlink="">
      <xdr:nvSpPr>
        <xdr:cNvPr id="673" name="楕円 672"/>
        <xdr:cNvSpPr/>
      </xdr:nvSpPr>
      <xdr:spPr>
        <a:xfrm>
          <a:off x="127635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81915</xdr:rowOff>
    </xdr:to>
    <xdr:cxnSp macro="">
      <xdr:nvCxnSpPr>
        <xdr:cNvPr id="674" name="直線コネクタ 673"/>
        <xdr:cNvCxnSpPr/>
      </xdr:nvCxnSpPr>
      <xdr:spPr>
        <a:xfrm flipV="1">
          <a:off x="12814300" y="139369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148590</xdr:rowOff>
    </xdr:from>
    <xdr:ext cx="405130" cy="259080"/>
    <xdr:sp macro="" textlink="">
      <xdr:nvSpPr>
        <xdr:cNvPr id="675" name="n_1aveValue【消防施設】&#10;有形固定資産減価償却率"/>
        <xdr:cNvSpPr txBox="1"/>
      </xdr:nvSpPr>
      <xdr:spPr>
        <a:xfrm>
          <a:off x="15266035" y="1420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53340</xdr:rowOff>
    </xdr:from>
    <xdr:ext cx="404495" cy="258445"/>
    <xdr:sp macro="" textlink="">
      <xdr:nvSpPr>
        <xdr:cNvPr id="676" name="n_2aveValue【消防施設】&#10;有形固定資産減価償却率"/>
        <xdr:cNvSpPr txBox="1"/>
      </xdr:nvSpPr>
      <xdr:spPr>
        <a:xfrm>
          <a:off x="14389735" y="14112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154940</xdr:rowOff>
    </xdr:from>
    <xdr:ext cx="404495" cy="258445"/>
    <xdr:sp macro="" textlink="">
      <xdr:nvSpPr>
        <xdr:cNvPr id="677" name="n_3aveValue【消防施設】&#10;有形固定資産減価償却率"/>
        <xdr:cNvSpPr txBox="1"/>
      </xdr:nvSpPr>
      <xdr:spPr>
        <a:xfrm>
          <a:off x="13500735" y="14213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150495</xdr:rowOff>
    </xdr:from>
    <xdr:ext cx="404495" cy="259080"/>
    <xdr:sp macro="" textlink="">
      <xdr:nvSpPr>
        <xdr:cNvPr id="678" name="n_4aveValue【消防施設】&#10;有形固定資産減価償却率"/>
        <xdr:cNvSpPr txBox="1"/>
      </xdr:nvSpPr>
      <xdr:spPr>
        <a:xfrm>
          <a:off x="12611735" y="14209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78</xdr:row>
      <xdr:rowOff>19685</xdr:rowOff>
    </xdr:from>
    <xdr:ext cx="405130" cy="258445"/>
    <xdr:sp macro="" textlink="">
      <xdr:nvSpPr>
        <xdr:cNvPr id="679" name="n_1mainValue【消防施設】&#10;有形固定資産減価償却率"/>
        <xdr:cNvSpPr txBox="1"/>
      </xdr:nvSpPr>
      <xdr:spPr>
        <a:xfrm>
          <a:off x="15266035" y="13392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4445</xdr:rowOff>
    </xdr:from>
    <xdr:ext cx="404495" cy="259080"/>
    <xdr:sp macro="" textlink="">
      <xdr:nvSpPr>
        <xdr:cNvPr id="680" name="n_2mainValue【消防施設】&#10;有形固定資産減価償却率"/>
        <xdr:cNvSpPr txBox="1"/>
      </xdr:nvSpPr>
      <xdr:spPr>
        <a:xfrm>
          <a:off x="14389735" y="13548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116840</xdr:rowOff>
    </xdr:from>
    <xdr:ext cx="404495" cy="259080"/>
    <xdr:sp macro="" textlink="">
      <xdr:nvSpPr>
        <xdr:cNvPr id="681" name="n_3mainValue【消防施設】&#10;有形固定資産減価償却率"/>
        <xdr:cNvSpPr txBox="1"/>
      </xdr:nvSpPr>
      <xdr:spPr>
        <a:xfrm>
          <a:off x="13500735" y="13661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149225</xdr:rowOff>
    </xdr:from>
    <xdr:ext cx="404495" cy="259080"/>
    <xdr:sp macro="" textlink="">
      <xdr:nvSpPr>
        <xdr:cNvPr id="682" name="n_4mainValue【消防施設】&#10;有形固定資産減価償却率"/>
        <xdr:cNvSpPr txBox="1"/>
      </xdr:nvSpPr>
      <xdr:spPr>
        <a:xfrm>
          <a:off x="12611735" y="13693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91" name="テキスト ボックス 69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725" cy="259080"/>
    <xdr:sp macro="" textlink="">
      <xdr:nvSpPr>
        <xdr:cNvPr id="694" name="テキスト ボックス 693"/>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725" cy="259080"/>
    <xdr:sp macro="" textlink="">
      <xdr:nvSpPr>
        <xdr:cNvPr id="696" name="テキスト ボックス 695"/>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725" cy="259080"/>
    <xdr:sp macro="" textlink="">
      <xdr:nvSpPr>
        <xdr:cNvPr id="698" name="テキスト ボックス 697"/>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725" cy="259080"/>
    <xdr:sp macro="" textlink="">
      <xdr:nvSpPr>
        <xdr:cNvPr id="700" name="テキスト ボックス 699"/>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02" name="テキスト ボックス 701"/>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97790</xdr:rowOff>
    </xdr:from>
    <xdr:to>
      <xdr:col>116</xdr:col>
      <xdr:colOff>62865</xdr:colOff>
      <xdr:row>86</xdr:row>
      <xdr:rowOff>27305</xdr:rowOff>
    </xdr:to>
    <xdr:cxnSp macro="">
      <xdr:nvCxnSpPr>
        <xdr:cNvPr id="704" name="直線コネクタ 703"/>
        <xdr:cNvCxnSpPr/>
      </xdr:nvCxnSpPr>
      <xdr:spPr>
        <a:xfrm flipV="1">
          <a:off x="22160865" y="13470890"/>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31115</xdr:rowOff>
    </xdr:from>
    <xdr:ext cx="469900" cy="258445"/>
    <xdr:sp macro="" textlink="">
      <xdr:nvSpPr>
        <xdr:cNvPr id="705" name="【消防施設】&#10;一人当たり面積最小値テキスト"/>
        <xdr:cNvSpPr txBox="1"/>
      </xdr:nvSpPr>
      <xdr:spPr>
        <a:xfrm>
          <a:off x="22199600" y="147758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27305</xdr:rowOff>
    </xdr:from>
    <xdr:to>
      <xdr:col>116</xdr:col>
      <xdr:colOff>152400</xdr:colOff>
      <xdr:row>86</xdr:row>
      <xdr:rowOff>27305</xdr:rowOff>
    </xdr:to>
    <xdr:cxnSp macro="">
      <xdr:nvCxnSpPr>
        <xdr:cNvPr id="706" name="直線コネクタ 705"/>
        <xdr:cNvCxnSpPr/>
      </xdr:nvCxnSpPr>
      <xdr:spPr>
        <a:xfrm>
          <a:off x="22072600" y="1477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44450</xdr:rowOff>
    </xdr:from>
    <xdr:ext cx="469900" cy="259080"/>
    <xdr:sp macro="" textlink="">
      <xdr:nvSpPr>
        <xdr:cNvPr id="707" name="【消防施設】&#10;一人当たり面積最大値テキスト"/>
        <xdr:cNvSpPr txBox="1"/>
      </xdr:nvSpPr>
      <xdr:spPr>
        <a:xfrm>
          <a:off x="22199600" y="1324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97790</xdr:rowOff>
    </xdr:from>
    <xdr:to>
      <xdr:col>116</xdr:col>
      <xdr:colOff>152400</xdr:colOff>
      <xdr:row>78</xdr:row>
      <xdr:rowOff>97790</xdr:rowOff>
    </xdr:to>
    <xdr:cxnSp macro="">
      <xdr:nvCxnSpPr>
        <xdr:cNvPr id="708" name="直線コネクタ 707"/>
        <xdr:cNvCxnSpPr/>
      </xdr:nvCxnSpPr>
      <xdr:spPr>
        <a:xfrm>
          <a:off x="22072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74930</xdr:rowOff>
    </xdr:from>
    <xdr:ext cx="469900" cy="258445"/>
    <xdr:sp macro="" textlink="">
      <xdr:nvSpPr>
        <xdr:cNvPr id="709" name="【消防施設】&#10;一人当たり面積平均値テキスト"/>
        <xdr:cNvSpPr txBox="1"/>
      </xdr:nvSpPr>
      <xdr:spPr>
        <a:xfrm>
          <a:off x="22199600" y="144767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710" name="フローチャート: 判断 709"/>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58420</xdr:rowOff>
    </xdr:from>
    <xdr:to>
      <xdr:col>112</xdr:col>
      <xdr:colOff>38100</xdr:colOff>
      <xdr:row>85</xdr:row>
      <xdr:rowOff>160020</xdr:rowOff>
    </xdr:to>
    <xdr:sp macro="" textlink="">
      <xdr:nvSpPr>
        <xdr:cNvPr id="711" name="フローチャート: 判断 710"/>
        <xdr:cNvSpPr/>
      </xdr:nvSpPr>
      <xdr:spPr>
        <a:xfrm>
          <a:off x="21272500" y="1463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56515</xdr:rowOff>
    </xdr:from>
    <xdr:to>
      <xdr:col>107</xdr:col>
      <xdr:colOff>101600</xdr:colOff>
      <xdr:row>85</xdr:row>
      <xdr:rowOff>158115</xdr:rowOff>
    </xdr:to>
    <xdr:sp macro="" textlink="">
      <xdr:nvSpPr>
        <xdr:cNvPr id="712" name="フローチャート: 判断 711"/>
        <xdr:cNvSpPr/>
      </xdr:nvSpPr>
      <xdr:spPr>
        <a:xfrm>
          <a:off x="20383500" y="1462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58420</xdr:rowOff>
    </xdr:from>
    <xdr:to>
      <xdr:col>102</xdr:col>
      <xdr:colOff>165100</xdr:colOff>
      <xdr:row>85</xdr:row>
      <xdr:rowOff>160020</xdr:rowOff>
    </xdr:to>
    <xdr:sp macro="" textlink="">
      <xdr:nvSpPr>
        <xdr:cNvPr id="713" name="フローチャート: 判断 712"/>
        <xdr:cNvSpPr/>
      </xdr:nvSpPr>
      <xdr:spPr>
        <a:xfrm>
          <a:off x="19494500" y="1463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61595</xdr:rowOff>
    </xdr:from>
    <xdr:to>
      <xdr:col>98</xdr:col>
      <xdr:colOff>38100</xdr:colOff>
      <xdr:row>85</xdr:row>
      <xdr:rowOff>163195</xdr:rowOff>
    </xdr:to>
    <xdr:sp macro="" textlink="">
      <xdr:nvSpPr>
        <xdr:cNvPr id="714" name="フローチャート: 判断 713"/>
        <xdr:cNvSpPr/>
      </xdr:nvSpPr>
      <xdr:spPr>
        <a:xfrm>
          <a:off x="18605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64135</xdr:rowOff>
    </xdr:from>
    <xdr:to>
      <xdr:col>116</xdr:col>
      <xdr:colOff>114300</xdr:colOff>
      <xdr:row>85</xdr:row>
      <xdr:rowOff>166370</xdr:rowOff>
    </xdr:to>
    <xdr:sp macro="" textlink="">
      <xdr:nvSpPr>
        <xdr:cNvPr id="720" name="楕円 719"/>
        <xdr:cNvSpPr/>
      </xdr:nvSpPr>
      <xdr:spPr>
        <a:xfrm>
          <a:off x="22110700" y="14637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30480</xdr:rowOff>
    </xdr:from>
    <xdr:ext cx="469900" cy="258445"/>
    <xdr:sp macro="" textlink="">
      <xdr:nvSpPr>
        <xdr:cNvPr id="721" name="【消防施設】&#10;一人当たり面積該当値テキスト"/>
        <xdr:cNvSpPr txBox="1"/>
      </xdr:nvSpPr>
      <xdr:spPr>
        <a:xfrm>
          <a:off x="22199600" y="14603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74930</xdr:rowOff>
    </xdr:from>
    <xdr:to>
      <xdr:col>112</xdr:col>
      <xdr:colOff>38100</xdr:colOff>
      <xdr:row>86</xdr:row>
      <xdr:rowOff>5080</xdr:rowOff>
    </xdr:to>
    <xdr:sp macro="" textlink="">
      <xdr:nvSpPr>
        <xdr:cNvPr id="722" name="楕円 721"/>
        <xdr:cNvSpPr/>
      </xdr:nvSpPr>
      <xdr:spPr>
        <a:xfrm>
          <a:off x="21272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114935</xdr:rowOff>
    </xdr:from>
    <xdr:to>
      <xdr:col>116</xdr:col>
      <xdr:colOff>63500</xdr:colOff>
      <xdr:row>85</xdr:row>
      <xdr:rowOff>125730</xdr:rowOff>
    </xdr:to>
    <xdr:cxnSp macro="">
      <xdr:nvCxnSpPr>
        <xdr:cNvPr id="723" name="直線コネクタ 722"/>
        <xdr:cNvCxnSpPr/>
      </xdr:nvCxnSpPr>
      <xdr:spPr>
        <a:xfrm flipV="1">
          <a:off x="21323300" y="146881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78740</xdr:rowOff>
    </xdr:from>
    <xdr:to>
      <xdr:col>107</xdr:col>
      <xdr:colOff>101600</xdr:colOff>
      <xdr:row>86</xdr:row>
      <xdr:rowOff>8890</xdr:rowOff>
    </xdr:to>
    <xdr:sp macro="" textlink="">
      <xdr:nvSpPr>
        <xdr:cNvPr id="724" name="楕円 723"/>
        <xdr:cNvSpPr/>
      </xdr:nvSpPr>
      <xdr:spPr>
        <a:xfrm>
          <a:off x="20383500" y="14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125730</xdr:rowOff>
    </xdr:from>
    <xdr:to>
      <xdr:col>111</xdr:col>
      <xdr:colOff>177800</xdr:colOff>
      <xdr:row>85</xdr:row>
      <xdr:rowOff>129540</xdr:rowOff>
    </xdr:to>
    <xdr:cxnSp macro="">
      <xdr:nvCxnSpPr>
        <xdr:cNvPr id="725" name="直線コネクタ 724"/>
        <xdr:cNvCxnSpPr/>
      </xdr:nvCxnSpPr>
      <xdr:spPr>
        <a:xfrm flipV="1">
          <a:off x="20434300" y="14698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104140</xdr:rowOff>
    </xdr:from>
    <xdr:to>
      <xdr:col>102</xdr:col>
      <xdr:colOff>165100</xdr:colOff>
      <xdr:row>86</xdr:row>
      <xdr:rowOff>34290</xdr:rowOff>
    </xdr:to>
    <xdr:sp macro="" textlink="">
      <xdr:nvSpPr>
        <xdr:cNvPr id="726" name="楕円 725"/>
        <xdr:cNvSpPr/>
      </xdr:nvSpPr>
      <xdr:spPr>
        <a:xfrm>
          <a:off x="19494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129540</xdr:rowOff>
    </xdr:from>
    <xdr:to>
      <xdr:col>107</xdr:col>
      <xdr:colOff>50800</xdr:colOff>
      <xdr:row>85</xdr:row>
      <xdr:rowOff>154940</xdr:rowOff>
    </xdr:to>
    <xdr:cxnSp macro="">
      <xdr:nvCxnSpPr>
        <xdr:cNvPr id="727" name="直線コネクタ 726"/>
        <xdr:cNvCxnSpPr/>
      </xdr:nvCxnSpPr>
      <xdr:spPr>
        <a:xfrm flipV="1">
          <a:off x="19545300" y="147027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107315</xdr:rowOff>
    </xdr:from>
    <xdr:to>
      <xdr:col>98</xdr:col>
      <xdr:colOff>38100</xdr:colOff>
      <xdr:row>86</xdr:row>
      <xdr:rowOff>37465</xdr:rowOff>
    </xdr:to>
    <xdr:sp macro="" textlink="">
      <xdr:nvSpPr>
        <xdr:cNvPr id="728" name="楕円 727"/>
        <xdr:cNvSpPr/>
      </xdr:nvSpPr>
      <xdr:spPr>
        <a:xfrm>
          <a:off x="186055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154940</xdr:rowOff>
    </xdr:from>
    <xdr:to>
      <xdr:col>102</xdr:col>
      <xdr:colOff>114300</xdr:colOff>
      <xdr:row>85</xdr:row>
      <xdr:rowOff>158115</xdr:rowOff>
    </xdr:to>
    <xdr:cxnSp macro="">
      <xdr:nvCxnSpPr>
        <xdr:cNvPr id="729" name="直線コネクタ 728"/>
        <xdr:cNvCxnSpPr/>
      </xdr:nvCxnSpPr>
      <xdr:spPr>
        <a:xfrm flipV="1">
          <a:off x="18656300" y="147281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5080</xdr:rowOff>
    </xdr:from>
    <xdr:ext cx="469900" cy="259080"/>
    <xdr:sp macro="" textlink="">
      <xdr:nvSpPr>
        <xdr:cNvPr id="730" name="n_1aveValue【消防施設】&#10;一人当たり面積"/>
        <xdr:cNvSpPr txBox="1"/>
      </xdr:nvSpPr>
      <xdr:spPr>
        <a:xfrm>
          <a:off x="21075650" y="14406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3175</xdr:rowOff>
    </xdr:from>
    <xdr:ext cx="469265" cy="259080"/>
    <xdr:sp macro="" textlink="">
      <xdr:nvSpPr>
        <xdr:cNvPr id="731" name="n_2aveValue【消防施設】&#10;一人当たり面積"/>
        <xdr:cNvSpPr txBox="1"/>
      </xdr:nvSpPr>
      <xdr:spPr>
        <a:xfrm>
          <a:off x="20199350" y="14404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5080</xdr:rowOff>
    </xdr:from>
    <xdr:ext cx="469265" cy="259080"/>
    <xdr:sp macro="" textlink="">
      <xdr:nvSpPr>
        <xdr:cNvPr id="732" name="n_3aveValue【消防施設】&#10;一人当たり面積"/>
        <xdr:cNvSpPr txBox="1"/>
      </xdr:nvSpPr>
      <xdr:spPr>
        <a:xfrm>
          <a:off x="19310350" y="14406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8255</xdr:rowOff>
    </xdr:from>
    <xdr:ext cx="469265" cy="258445"/>
    <xdr:sp macro="" textlink="">
      <xdr:nvSpPr>
        <xdr:cNvPr id="733" name="n_4aveValue【消防施設】&#10;一人当たり面積"/>
        <xdr:cNvSpPr txBox="1"/>
      </xdr:nvSpPr>
      <xdr:spPr>
        <a:xfrm>
          <a:off x="18421350" y="144100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167640</xdr:rowOff>
    </xdr:from>
    <xdr:ext cx="469900" cy="258445"/>
    <xdr:sp macro="" textlink="">
      <xdr:nvSpPr>
        <xdr:cNvPr id="734" name="n_1mainValue【消防施設】&#10;一人当たり面積"/>
        <xdr:cNvSpPr txBox="1"/>
      </xdr:nvSpPr>
      <xdr:spPr>
        <a:xfrm>
          <a:off x="21075650" y="14740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0</xdr:rowOff>
    </xdr:from>
    <xdr:ext cx="469265" cy="259080"/>
    <xdr:sp macro="" textlink="">
      <xdr:nvSpPr>
        <xdr:cNvPr id="735" name="n_2mainValue【消防施設】&#10;一人当たり面積"/>
        <xdr:cNvSpPr txBox="1"/>
      </xdr:nvSpPr>
      <xdr:spPr>
        <a:xfrm>
          <a:off x="20199350" y="14744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25400</xdr:rowOff>
    </xdr:from>
    <xdr:ext cx="469265" cy="259080"/>
    <xdr:sp macro="" textlink="">
      <xdr:nvSpPr>
        <xdr:cNvPr id="736" name="n_3mainValue【消防施設】&#10;一人当たり面積"/>
        <xdr:cNvSpPr txBox="1"/>
      </xdr:nvSpPr>
      <xdr:spPr>
        <a:xfrm>
          <a:off x="19310350" y="14770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29210</xdr:rowOff>
    </xdr:from>
    <xdr:ext cx="469265" cy="258445"/>
    <xdr:sp macro="" textlink="">
      <xdr:nvSpPr>
        <xdr:cNvPr id="737" name="n_4mainValue【消防施設】&#10;一人当たり面積"/>
        <xdr:cNvSpPr txBox="1"/>
      </xdr:nvSpPr>
      <xdr:spPr>
        <a:xfrm>
          <a:off x="18421350" y="14773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6" name="テキスト ボックス 745"/>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8" name="テキスト ボックス 747"/>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9" name="直線コネクタ 7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50" name="テキスト ボックス 749"/>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1" name="直線コネクタ 7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2" name="テキスト ボックス 7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3" name="直線コネクタ 7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54" name="テキスト ボックス 753"/>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5" name="直線コネクタ 7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6" name="テキスト ボックス 7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7" name="直線コネクタ 7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8" name="テキスト ボックス 7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9" name="直線コネクタ 7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60" name="テキスト ボックス 759"/>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12700</xdr:rowOff>
    </xdr:from>
    <xdr:to>
      <xdr:col>85</xdr:col>
      <xdr:colOff>126365</xdr:colOff>
      <xdr:row>109</xdr:row>
      <xdr:rowOff>35560</xdr:rowOff>
    </xdr:to>
    <xdr:cxnSp macro="">
      <xdr:nvCxnSpPr>
        <xdr:cNvPr id="763" name="直線コネクタ 762"/>
        <xdr:cNvCxnSpPr/>
      </xdr:nvCxnSpPr>
      <xdr:spPr>
        <a:xfrm flipV="1">
          <a:off x="16318865" y="1715770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4"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5" name="直線コネクタ 76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130810</xdr:rowOff>
    </xdr:from>
    <xdr:ext cx="340360" cy="259080"/>
    <xdr:sp macro="" textlink="">
      <xdr:nvSpPr>
        <xdr:cNvPr id="766" name="【庁舎】&#10;有形固定資産減価償却率最大値テキスト"/>
        <xdr:cNvSpPr txBox="1"/>
      </xdr:nvSpPr>
      <xdr:spPr>
        <a:xfrm>
          <a:off x="16357600" y="16932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12700</xdr:rowOff>
    </xdr:from>
    <xdr:to>
      <xdr:col>86</xdr:col>
      <xdr:colOff>25400</xdr:colOff>
      <xdr:row>100</xdr:row>
      <xdr:rowOff>12700</xdr:rowOff>
    </xdr:to>
    <xdr:cxnSp macro="">
      <xdr:nvCxnSpPr>
        <xdr:cNvPr id="767" name="直線コネクタ 766"/>
        <xdr:cNvCxnSpPr/>
      </xdr:nvCxnSpPr>
      <xdr:spPr>
        <a:xfrm>
          <a:off x="16230600" y="1715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121285</xdr:rowOff>
    </xdr:from>
    <xdr:ext cx="405130" cy="258445"/>
    <xdr:sp macro="" textlink="">
      <xdr:nvSpPr>
        <xdr:cNvPr id="768" name="【庁舎】&#10;有形固定資産減価償却率平均値テキスト"/>
        <xdr:cNvSpPr txBox="1"/>
      </xdr:nvSpPr>
      <xdr:spPr>
        <a:xfrm>
          <a:off x="16357600" y="179520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143510</xdr:rowOff>
    </xdr:from>
    <xdr:to>
      <xdr:col>85</xdr:col>
      <xdr:colOff>177800</xdr:colOff>
      <xdr:row>105</xdr:row>
      <xdr:rowOff>73025</xdr:rowOff>
    </xdr:to>
    <xdr:sp macro="" textlink="">
      <xdr:nvSpPr>
        <xdr:cNvPr id="769" name="フローチャート: 判断 768"/>
        <xdr:cNvSpPr/>
      </xdr:nvSpPr>
      <xdr:spPr>
        <a:xfrm>
          <a:off x="16268700" y="1797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134620</xdr:rowOff>
    </xdr:from>
    <xdr:to>
      <xdr:col>81</xdr:col>
      <xdr:colOff>101600</xdr:colOff>
      <xdr:row>105</xdr:row>
      <xdr:rowOff>64770</xdr:rowOff>
    </xdr:to>
    <xdr:sp macro="" textlink="">
      <xdr:nvSpPr>
        <xdr:cNvPr id="770" name="フローチャート: 判断 769"/>
        <xdr:cNvSpPr/>
      </xdr:nvSpPr>
      <xdr:spPr>
        <a:xfrm>
          <a:off x="15430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771" name="フローチャート: 判断 770"/>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167640</xdr:rowOff>
    </xdr:from>
    <xdr:to>
      <xdr:col>72</xdr:col>
      <xdr:colOff>38100</xdr:colOff>
      <xdr:row>105</xdr:row>
      <xdr:rowOff>97790</xdr:rowOff>
    </xdr:to>
    <xdr:sp macro="" textlink="">
      <xdr:nvSpPr>
        <xdr:cNvPr id="772" name="フローチャート: 判断 771"/>
        <xdr:cNvSpPr/>
      </xdr:nvSpPr>
      <xdr:spPr>
        <a:xfrm>
          <a:off x="13652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141605</xdr:rowOff>
    </xdr:from>
    <xdr:to>
      <xdr:col>67</xdr:col>
      <xdr:colOff>101600</xdr:colOff>
      <xdr:row>105</xdr:row>
      <xdr:rowOff>71755</xdr:rowOff>
    </xdr:to>
    <xdr:sp macro="" textlink="">
      <xdr:nvSpPr>
        <xdr:cNvPr id="773" name="フローチャート: 判断 772"/>
        <xdr:cNvSpPr/>
      </xdr:nvSpPr>
      <xdr:spPr>
        <a:xfrm>
          <a:off x="12763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4" name="テキスト ボックス 7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5" name="テキスト ボックス 7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6" name="テキスト ボックス 7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7" name="テキスト ボックス 7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8" name="テキスト ボックス 7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48260</xdr:rowOff>
    </xdr:from>
    <xdr:to>
      <xdr:col>85</xdr:col>
      <xdr:colOff>177800</xdr:colOff>
      <xdr:row>102</xdr:row>
      <xdr:rowOff>149860</xdr:rowOff>
    </xdr:to>
    <xdr:sp macro="" textlink="">
      <xdr:nvSpPr>
        <xdr:cNvPr id="779" name="楕円 778"/>
        <xdr:cNvSpPr/>
      </xdr:nvSpPr>
      <xdr:spPr>
        <a:xfrm>
          <a:off x="162687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71120</xdr:rowOff>
    </xdr:from>
    <xdr:ext cx="405130" cy="259080"/>
    <xdr:sp macro="" textlink="">
      <xdr:nvSpPr>
        <xdr:cNvPr id="780" name="【庁舎】&#10;有形固定資産減価償却率該当値テキスト"/>
        <xdr:cNvSpPr txBox="1"/>
      </xdr:nvSpPr>
      <xdr:spPr>
        <a:xfrm>
          <a:off x="16357600" y="17387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4445</xdr:rowOff>
    </xdr:from>
    <xdr:to>
      <xdr:col>81</xdr:col>
      <xdr:colOff>101600</xdr:colOff>
      <xdr:row>102</xdr:row>
      <xdr:rowOff>106045</xdr:rowOff>
    </xdr:to>
    <xdr:sp macro="" textlink="">
      <xdr:nvSpPr>
        <xdr:cNvPr id="781" name="楕円 780"/>
        <xdr:cNvSpPr/>
      </xdr:nvSpPr>
      <xdr:spPr>
        <a:xfrm>
          <a:off x="15430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55245</xdr:rowOff>
    </xdr:from>
    <xdr:to>
      <xdr:col>85</xdr:col>
      <xdr:colOff>127000</xdr:colOff>
      <xdr:row>102</xdr:row>
      <xdr:rowOff>99060</xdr:rowOff>
    </xdr:to>
    <xdr:cxnSp macro="">
      <xdr:nvCxnSpPr>
        <xdr:cNvPr id="782" name="直線コネクタ 781"/>
        <xdr:cNvCxnSpPr/>
      </xdr:nvCxnSpPr>
      <xdr:spPr>
        <a:xfrm>
          <a:off x="15481300" y="1754314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87630</xdr:rowOff>
    </xdr:from>
    <xdr:to>
      <xdr:col>76</xdr:col>
      <xdr:colOff>165100</xdr:colOff>
      <xdr:row>105</xdr:row>
      <xdr:rowOff>17780</xdr:rowOff>
    </xdr:to>
    <xdr:sp macro="" textlink="">
      <xdr:nvSpPr>
        <xdr:cNvPr id="783" name="楕円 782"/>
        <xdr:cNvSpPr/>
      </xdr:nvSpPr>
      <xdr:spPr>
        <a:xfrm>
          <a:off x="14541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55245</xdr:rowOff>
    </xdr:from>
    <xdr:to>
      <xdr:col>81</xdr:col>
      <xdr:colOff>50800</xdr:colOff>
      <xdr:row>104</xdr:row>
      <xdr:rowOff>138430</xdr:rowOff>
    </xdr:to>
    <xdr:cxnSp macro="">
      <xdr:nvCxnSpPr>
        <xdr:cNvPr id="784" name="直線コネクタ 783"/>
        <xdr:cNvCxnSpPr/>
      </xdr:nvCxnSpPr>
      <xdr:spPr>
        <a:xfrm flipV="1">
          <a:off x="14592300" y="17543145"/>
          <a:ext cx="8890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59690</xdr:rowOff>
    </xdr:from>
    <xdr:to>
      <xdr:col>72</xdr:col>
      <xdr:colOff>38100</xdr:colOff>
      <xdr:row>104</xdr:row>
      <xdr:rowOff>161290</xdr:rowOff>
    </xdr:to>
    <xdr:sp macro="" textlink="">
      <xdr:nvSpPr>
        <xdr:cNvPr id="785" name="楕円 784"/>
        <xdr:cNvSpPr/>
      </xdr:nvSpPr>
      <xdr:spPr>
        <a:xfrm>
          <a:off x="13652500" y="178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110490</xdr:rowOff>
    </xdr:from>
    <xdr:to>
      <xdr:col>76</xdr:col>
      <xdr:colOff>114300</xdr:colOff>
      <xdr:row>104</xdr:row>
      <xdr:rowOff>138430</xdr:rowOff>
    </xdr:to>
    <xdr:cxnSp macro="">
      <xdr:nvCxnSpPr>
        <xdr:cNvPr id="786" name="直線コネクタ 785"/>
        <xdr:cNvCxnSpPr/>
      </xdr:nvCxnSpPr>
      <xdr:spPr>
        <a:xfrm>
          <a:off x="13703300" y="179412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29210</xdr:rowOff>
    </xdr:from>
    <xdr:to>
      <xdr:col>67</xdr:col>
      <xdr:colOff>101600</xdr:colOff>
      <xdr:row>104</xdr:row>
      <xdr:rowOff>130175</xdr:rowOff>
    </xdr:to>
    <xdr:sp macro="" textlink="">
      <xdr:nvSpPr>
        <xdr:cNvPr id="787" name="楕円 786"/>
        <xdr:cNvSpPr/>
      </xdr:nvSpPr>
      <xdr:spPr>
        <a:xfrm>
          <a:off x="12763500" y="1786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79375</xdr:rowOff>
    </xdr:from>
    <xdr:to>
      <xdr:col>71</xdr:col>
      <xdr:colOff>177800</xdr:colOff>
      <xdr:row>104</xdr:row>
      <xdr:rowOff>110490</xdr:rowOff>
    </xdr:to>
    <xdr:cxnSp macro="">
      <xdr:nvCxnSpPr>
        <xdr:cNvPr id="788" name="直線コネクタ 787"/>
        <xdr:cNvCxnSpPr/>
      </xdr:nvCxnSpPr>
      <xdr:spPr>
        <a:xfrm>
          <a:off x="12814300" y="179101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55880</xdr:rowOff>
    </xdr:from>
    <xdr:ext cx="405130" cy="259080"/>
    <xdr:sp macro="" textlink="">
      <xdr:nvSpPr>
        <xdr:cNvPr id="789" name="n_1aveValue【庁舎】&#10;有形固定資産減価償却率"/>
        <xdr:cNvSpPr txBox="1"/>
      </xdr:nvSpPr>
      <xdr:spPr>
        <a:xfrm>
          <a:off x="15266035" y="18058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xdr:rowOff>
    </xdr:from>
    <xdr:ext cx="404495" cy="259080"/>
    <xdr:sp macro="" textlink="">
      <xdr:nvSpPr>
        <xdr:cNvPr id="790" name="n_2aveValue【庁舎】&#10;有形固定資産減価償却率"/>
        <xdr:cNvSpPr txBox="1"/>
      </xdr:nvSpPr>
      <xdr:spPr>
        <a:xfrm>
          <a:off x="14389735" y="18014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88900</xdr:rowOff>
    </xdr:from>
    <xdr:ext cx="404495" cy="258445"/>
    <xdr:sp macro="" textlink="">
      <xdr:nvSpPr>
        <xdr:cNvPr id="791" name="n_3aveValue【庁舎】&#10;有形固定資産減価償却率"/>
        <xdr:cNvSpPr txBox="1"/>
      </xdr:nvSpPr>
      <xdr:spPr>
        <a:xfrm>
          <a:off x="13500735" y="180911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63500</xdr:rowOff>
    </xdr:from>
    <xdr:ext cx="404495" cy="258445"/>
    <xdr:sp macro="" textlink="">
      <xdr:nvSpPr>
        <xdr:cNvPr id="792" name="n_4aveValue【庁舎】&#10;有形固定資産減価償却率"/>
        <xdr:cNvSpPr txBox="1"/>
      </xdr:nvSpPr>
      <xdr:spPr>
        <a:xfrm>
          <a:off x="12611735" y="18065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122555</xdr:rowOff>
    </xdr:from>
    <xdr:ext cx="405130" cy="258445"/>
    <xdr:sp macro="" textlink="">
      <xdr:nvSpPr>
        <xdr:cNvPr id="793" name="n_1mainValue【庁舎】&#10;有形固定資産減価償却率"/>
        <xdr:cNvSpPr txBox="1"/>
      </xdr:nvSpPr>
      <xdr:spPr>
        <a:xfrm>
          <a:off x="15266035" y="172675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34290</xdr:rowOff>
    </xdr:from>
    <xdr:ext cx="404495" cy="259080"/>
    <xdr:sp macro="" textlink="">
      <xdr:nvSpPr>
        <xdr:cNvPr id="794" name="n_2mainValue【庁舎】&#10;有形固定資産減価償却率"/>
        <xdr:cNvSpPr txBox="1"/>
      </xdr:nvSpPr>
      <xdr:spPr>
        <a:xfrm>
          <a:off x="14389735" y="17693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6350</xdr:rowOff>
    </xdr:from>
    <xdr:ext cx="404495" cy="258445"/>
    <xdr:sp macro="" textlink="">
      <xdr:nvSpPr>
        <xdr:cNvPr id="795" name="n_3mainValue【庁舎】&#10;有形固定資産減価償却率"/>
        <xdr:cNvSpPr txBox="1"/>
      </xdr:nvSpPr>
      <xdr:spPr>
        <a:xfrm>
          <a:off x="13500735" y="17665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146685</xdr:rowOff>
    </xdr:from>
    <xdr:ext cx="404495" cy="258445"/>
    <xdr:sp macro="" textlink="">
      <xdr:nvSpPr>
        <xdr:cNvPr id="796" name="n_4mainValue【庁舎】&#10;有形固定資産減価償却率"/>
        <xdr:cNvSpPr txBox="1"/>
      </xdr:nvSpPr>
      <xdr:spPr>
        <a:xfrm>
          <a:off x="12611735" y="17634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5" name="テキスト ボックス 80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7" name="直線コネクタ 80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808" name="テキスト ボックス 807"/>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9" name="直線コネクタ 80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810" name="テキスト ボックス 809"/>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1" name="直線コネクタ 81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812" name="テキスト ボックス 811"/>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3" name="直線コネクタ 81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814" name="テキスト ボックス 813"/>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5" name="直線コネクタ 81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816" name="テキスト ボックス 815"/>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7" name="直線コネクタ 81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818" name="テキスト ボックス 817"/>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20" name="テキスト ボックス 819"/>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52070</xdr:rowOff>
    </xdr:from>
    <xdr:to>
      <xdr:col>116</xdr:col>
      <xdr:colOff>62865</xdr:colOff>
      <xdr:row>107</xdr:row>
      <xdr:rowOff>154940</xdr:rowOff>
    </xdr:to>
    <xdr:cxnSp macro="">
      <xdr:nvCxnSpPr>
        <xdr:cNvPr id="822" name="直線コネクタ 821"/>
        <xdr:cNvCxnSpPr/>
      </xdr:nvCxnSpPr>
      <xdr:spPr>
        <a:xfrm flipV="1">
          <a:off x="22160865" y="1719707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158115</xdr:rowOff>
    </xdr:from>
    <xdr:ext cx="469900" cy="258445"/>
    <xdr:sp macro="" textlink="">
      <xdr:nvSpPr>
        <xdr:cNvPr id="823" name="【庁舎】&#10;一人当たり面積最小値テキスト"/>
        <xdr:cNvSpPr txBox="1"/>
      </xdr:nvSpPr>
      <xdr:spPr>
        <a:xfrm>
          <a:off x="22199600" y="18503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0.206</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154940</xdr:rowOff>
    </xdr:from>
    <xdr:to>
      <xdr:col>116</xdr:col>
      <xdr:colOff>152400</xdr:colOff>
      <xdr:row>107</xdr:row>
      <xdr:rowOff>154940</xdr:rowOff>
    </xdr:to>
    <xdr:cxnSp macro="">
      <xdr:nvCxnSpPr>
        <xdr:cNvPr id="824" name="直線コネクタ 823"/>
        <xdr:cNvCxnSpPr/>
      </xdr:nvCxnSpPr>
      <xdr:spPr>
        <a:xfrm>
          <a:off x="22072600" y="1850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169545</xdr:rowOff>
    </xdr:from>
    <xdr:ext cx="469900" cy="258445"/>
    <xdr:sp macro="" textlink="">
      <xdr:nvSpPr>
        <xdr:cNvPr id="825" name="【庁舎】&#10;一人当たり面積最大値テキスト"/>
        <xdr:cNvSpPr txBox="1"/>
      </xdr:nvSpPr>
      <xdr:spPr>
        <a:xfrm>
          <a:off x="22199600" y="16971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52070</xdr:rowOff>
    </xdr:from>
    <xdr:to>
      <xdr:col>116</xdr:col>
      <xdr:colOff>152400</xdr:colOff>
      <xdr:row>100</xdr:row>
      <xdr:rowOff>52070</xdr:rowOff>
    </xdr:to>
    <xdr:cxnSp macro="">
      <xdr:nvCxnSpPr>
        <xdr:cNvPr id="826" name="直線コネクタ 825"/>
        <xdr:cNvCxnSpPr/>
      </xdr:nvCxnSpPr>
      <xdr:spPr>
        <a:xfrm>
          <a:off x="22072600" y="1719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29210</xdr:rowOff>
    </xdr:from>
    <xdr:ext cx="469900" cy="258445"/>
    <xdr:sp macro="" textlink="">
      <xdr:nvSpPr>
        <xdr:cNvPr id="827" name="【庁舎】&#10;一人当たり面積平均値テキスト"/>
        <xdr:cNvSpPr txBox="1"/>
      </xdr:nvSpPr>
      <xdr:spPr>
        <a:xfrm>
          <a:off x="22199600" y="180314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50165</xdr:rowOff>
    </xdr:from>
    <xdr:to>
      <xdr:col>116</xdr:col>
      <xdr:colOff>114300</xdr:colOff>
      <xdr:row>105</xdr:row>
      <xdr:rowOff>151765</xdr:rowOff>
    </xdr:to>
    <xdr:sp macro="" textlink="">
      <xdr:nvSpPr>
        <xdr:cNvPr id="828" name="フローチャート: 判断 827"/>
        <xdr:cNvSpPr/>
      </xdr:nvSpPr>
      <xdr:spPr>
        <a:xfrm>
          <a:off x="22110700" y="1805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67310</xdr:rowOff>
    </xdr:from>
    <xdr:to>
      <xdr:col>112</xdr:col>
      <xdr:colOff>38100</xdr:colOff>
      <xdr:row>105</xdr:row>
      <xdr:rowOff>168910</xdr:rowOff>
    </xdr:to>
    <xdr:sp macro="" textlink="">
      <xdr:nvSpPr>
        <xdr:cNvPr id="829" name="フローチャート: 判断 828"/>
        <xdr:cNvSpPr/>
      </xdr:nvSpPr>
      <xdr:spPr>
        <a:xfrm>
          <a:off x="21272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123190</xdr:rowOff>
    </xdr:from>
    <xdr:to>
      <xdr:col>107</xdr:col>
      <xdr:colOff>101600</xdr:colOff>
      <xdr:row>105</xdr:row>
      <xdr:rowOff>53340</xdr:rowOff>
    </xdr:to>
    <xdr:sp macro="" textlink="">
      <xdr:nvSpPr>
        <xdr:cNvPr id="830" name="フローチャート: 判断 829"/>
        <xdr:cNvSpPr/>
      </xdr:nvSpPr>
      <xdr:spPr>
        <a:xfrm>
          <a:off x="20383500" y="179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80645</xdr:rowOff>
    </xdr:from>
    <xdr:to>
      <xdr:col>102</xdr:col>
      <xdr:colOff>165100</xdr:colOff>
      <xdr:row>105</xdr:row>
      <xdr:rowOff>10795</xdr:rowOff>
    </xdr:to>
    <xdr:sp macro="" textlink="">
      <xdr:nvSpPr>
        <xdr:cNvPr id="831" name="フローチャート: 判断 830"/>
        <xdr:cNvSpPr/>
      </xdr:nvSpPr>
      <xdr:spPr>
        <a:xfrm>
          <a:off x="19494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71120</xdr:rowOff>
    </xdr:from>
    <xdr:to>
      <xdr:col>98</xdr:col>
      <xdr:colOff>38100</xdr:colOff>
      <xdr:row>105</xdr:row>
      <xdr:rowOff>1270</xdr:rowOff>
    </xdr:to>
    <xdr:sp macro="" textlink="">
      <xdr:nvSpPr>
        <xdr:cNvPr id="832" name="フローチャート: 判断 831"/>
        <xdr:cNvSpPr/>
      </xdr:nvSpPr>
      <xdr:spPr>
        <a:xfrm>
          <a:off x="18605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3" name="テキスト ボックス 8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4" name="テキスト ボックス 8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5" name="テキスト ボックス 8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6" name="テキスト ボックス 8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7" name="テキスト ボックス 8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53975</xdr:rowOff>
    </xdr:from>
    <xdr:to>
      <xdr:col>116</xdr:col>
      <xdr:colOff>114300</xdr:colOff>
      <xdr:row>103</xdr:row>
      <xdr:rowOff>155575</xdr:rowOff>
    </xdr:to>
    <xdr:sp macro="" textlink="">
      <xdr:nvSpPr>
        <xdr:cNvPr id="838" name="楕円 837"/>
        <xdr:cNvSpPr/>
      </xdr:nvSpPr>
      <xdr:spPr>
        <a:xfrm>
          <a:off x="22110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76835</xdr:rowOff>
    </xdr:from>
    <xdr:ext cx="469900" cy="258445"/>
    <xdr:sp macro="" textlink="">
      <xdr:nvSpPr>
        <xdr:cNvPr id="839" name="【庁舎】&#10;一人当たり面積該当値テキスト"/>
        <xdr:cNvSpPr txBox="1"/>
      </xdr:nvSpPr>
      <xdr:spPr>
        <a:xfrm>
          <a:off x="22199600" y="17564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76200</xdr:rowOff>
    </xdr:from>
    <xdr:to>
      <xdr:col>112</xdr:col>
      <xdr:colOff>38100</xdr:colOff>
      <xdr:row>104</xdr:row>
      <xdr:rowOff>6350</xdr:rowOff>
    </xdr:to>
    <xdr:sp macro="" textlink="">
      <xdr:nvSpPr>
        <xdr:cNvPr id="840" name="楕円 839"/>
        <xdr:cNvSpPr/>
      </xdr:nvSpPr>
      <xdr:spPr>
        <a:xfrm>
          <a:off x="21272500" y="177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104775</xdr:rowOff>
    </xdr:from>
    <xdr:to>
      <xdr:col>116</xdr:col>
      <xdr:colOff>63500</xdr:colOff>
      <xdr:row>103</xdr:row>
      <xdr:rowOff>127000</xdr:rowOff>
    </xdr:to>
    <xdr:cxnSp macro="">
      <xdr:nvCxnSpPr>
        <xdr:cNvPr id="841" name="直線コネクタ 840"/>
        <xdr:cNvCxnSpPr/>
      </xdr:nvCxnSpPr>
      <xdr:spPr>
        <a:xfrm flipV="1">
          <a:off x="21323300" y="1776412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842" name="楕円 841"/>
        <xdr:cNvSpPr/>
      </xdr:nvSpPr>
      <xdr:spPr>
        <a:xfrm>
          <a:off x="2038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127000</xdr:rowOff>
    </xdr:from>
    <xdr:to>
      <xdr:col>111</xdr:col>
      <xdr:colOff>177800</xdr:colOff>
      <xdr:row>103</xdr:row>
      <xdr:rowOff>133350</xdr:rowOff>
    </xdr:to>
    <xdr:cxnSp macro="">
      <xdr:nvCxnSpPr>
        <xdr:cNvPr id="843" name="直線コネクタ 842"/>
        <xdr:cNvCxnSpPr/>
      </xdr:nvCxnSpPr>
      <xdr:spPr>
        <a:xfrm flipV="1">
          <a:off x="20434300" y="177863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99695</xdr:rowOff>
    </xdr:from>
    <xdr:to>
      <xdr:col>102</xdr:col>
      <xdr:colOff>165100</xdr:colOff>
      <xdr:row>104</xdr:row>
      <xdr:rowOff>29845</xdr:rowOff>
    </xdr:to>
    <xdr:sp macro="" textlink="">
      <xdr:nvSpPr>
        <xdr:cNvPr id="844" name="楕円 843"/>
        <xdr:cNvSpPr/>
      </xdr:nvSpPr>
      <xdr:spPr>
        <a:xfrm>
          <a:off x="19494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133350</xdr:rowOff>
    </xdr:from>
    <xdr:to>
      <xdr:col>107</xdr:col>
      <xdr:colOff>50800</xdr:colOff>
      <xdr:row>103</xdr:row>
      <xdr:rowOff>150495</xdr:rowOff>
    </xdr:to>
    <xdr:cxnSp macro="">
      <xdr:nvCxnSpPr>
        <xdr:cNvPr id="845" name="直線コネクタ 844"/>
        <xdr:cNvCxnSpPr/>
      </xdr:nvCxnSpPr>
      <xdr:spPr>
        <a:xfrm flipV="1">
          <a:off x="19545300" y="177927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116205</xdr:rowOff>
    </xdr:from>
    <xdr:to>
      <xdr:col>98</xdr:col>
      <xdr:colOff>38100</xdr:colOff>
      <xdr:row>104</xdr:row>
      <xdr:rowOff>46355</xdr:rowOff>
    </xdr:to>
    <xdr:sp macro="" textlink="">
      <xdr:nvSpPr>
        <xdr:cNvPr id="846" name="楕円 845"/>
        <xdr:cNvSpPr/>
      </xdr:nvSpPr>
      <xdr:spPr>
        <a:xfrm>
          <a:off x="18605500" y="1777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150495</xdr:rowOff>
    </xdr:from>
    <xdr:to>
      <xdr:col>102</xdr:col>
      <xdr:colOff>114300</xdr:colOff>
      <xdr:row>103</xdr:row>
      <xdr:rowOff>167005</xdr:rowOff>
    </xdr:to>
    <xdr:cxnSp macro="">
      <xdr:nvCxnSpPr>
        <xdr:cNvPr id="847" name="直線コネクタ 846"/>
        <xdr:cNvCxnSpPr/>
      </xdr:nvCxnSpPr>
      <xdr:spPr>
        <a:xfrm flipV="1">
          <a:off x="18656300" y="178098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160020</xdr:rowOff>
    </xdr:from>
    <xdr:ext cx="469900" cy="259080"/>
    <xdr:sp macro="" textlink="">
      <xdr:nvSpPr>
        <xdr:cNvPr id="848" name="n_1aveValue【庁舎】&#10;一人当たり面積"/>
        <xdr:cNvSpPr txBox="1"/>
      </xdr:nvSpPr>
      <xdr:spPr>
        <a:xfrm>
          <a:off x="21075650" y="1816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44450</xdr:rowOff>
    </xdr:from>
    <xdr:ext cx="469265" cy="259080"/>
    <xdr:sp macro="" textlink="">
      <xdr:nvSpPr>
        <xdr:cNvPr id="849" name="n_2aveValue【庁舎】&#10;一人当たり面積"/>
        <xdr:cNvSpPr txBox="1"/>
      </xdr:nvSpPr>
      <xdr:spPr>
        <a:xfrm>
          <a:off x="20199350" y="18046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1905</xdr:rowOff>
    </xdr:from>
    <xdr:ext cx="469265" cy="259080"/>
    <xdr:sp macro="" textlink="">
      <xdr:nvSpPr>
        <xdr:cNvPr id="850" name="n_3aveValue【庁舎】&#10;一人当たり面積"/>
        <xdr:cNvSpPr txBox="1"/>
      </xdr:nvSpPr>
      <xdr:spPr>
        <a:xfrm>
          <a:off x="19310350" y="18004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163830</xdr:rowOff>
    </xdr:from>
    <xdr:ext cx="469265" cy="259080"/>
    <xdr:sp macro="" textlink="">
      <xdr:nvSpPr>
        <xdr:cNvPr id="851" name="n_4aveValue【庁舎】&#10;一人当たり面積"/>
        <xdr:cNvSpPr txBox="1"/>
      </xdr:nvSpPr>
      <xdr:spPr>
        <a:xfrm>
          <a:off x="18421350" y="17994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22860</xdr:rowOff>
    </xdr:from>
    <xdr:ext cx="469900" cy="259080"/>
    <xdr:sp macro="" textlink="">
      <xdr:nvSpPr>
        <xdr:cNvPr id="852" name="n_1mainValue【庁舎】&#10;一人当たり面積"/>
        <xdr:cNvSpPr txBox="1"/>
      </xdr:nvSpPr>
      <xdr:spPr>
        <a:xfrm>
          <a:off x="21075650" y="17510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29210</xdr:rowOff>
    </xdr:from>
    <xdr:ext cx="469265" cy="258445"/>
    <xdr:sp macro="" textlink="">
      <xdr:nvSpPr>
        <xdr:cNvPr id="853" name="n_2mainValue【庁舎】&#10;一人当たり面積"/>
        <xdr:cNvSpPr txBox="1"/>
      </xdr:nvSpPr>
      <xdr:spPr>
        <a:xfrm>
          <a:off x="20199350" y="17517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46355</xdr:rowOff>
    </xdr:from>
    <xdr:ext cx="469265" cy="259080"/>
    <xdr:sp macro="" textlink="">
      <xdr:nvSpPr>
        <xdr:cNvPr id="854" name="n_3mainValue【庁舎】&#10;一人当たり面積"/>
        <xdr:cNvSpPr txBox="1"/>
      </xdr:nvSpPr>
      <xdr:spPr>
        <a:xfrm>
          <a:off x="19310350" y="17534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63500</xdr:rowOff>
    </xdr:from>
    <xdr:ext cx="469265" cy="258445"/>
    <xdr:sp macro="" textlink="">
      <xdr:nvSpPr>
        <xdr:cNvPr id="855" name="n_4mainValue【庁舎】&#10;一人当たり面積"/>
        <xdr:cNvSpPr txBox="1"/>
      </xdr:nvSpPr>
      <xdr:spPr>
        <a:xfrm>
          <a:off x="18421350" y="17551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旧東津野村と旧葉山村が合併し、旧庁舎を西庁舎として位置付けているため、一人当たりの面積が類似団体と比較して高くなっている。今後においても適正な施設規模となるよう進めていく。</a:t>
          </a:r>
        </a:p>
        <a:p>
          <a:r>
            <a:rPr kumimoji="1" lang="ja-JP" altLang="en-US" sz="1300">
              <a:latin typeface="ＭＳ Ｐゴシック"/>
              <a:ea typeface="ＭＳ Ｐゴシック"/>
            </a:rPr>
            <a:t>一般廃棄物処理施設について、最終処分は一部事務組合としている。</a:t>
          </a:r>
        </a:p>
        <a:p>
          <a:r>
            <a:rPr kumimoji="1" lang="ja-JP" altLang="en-US" sz="1300">
              <a:latin typeface="ＭＳ Ｐゴシック"/>
              <a:ea typeface="ＭＳ Ｐゴシック"/>
            </a:rPr>
            <a:t>保健センター・保健所については、一人当たりの面積が類似団体と比べると大幅に高くなっているが、これは総合保健福祉センターの面積が約</a:t>
          </a:r>
          <a:r>
            <a:rPr kumimoji="1" lang="en-US" altLang="ja-JP" sz="1300">
              <a:latin typeface="ＭＳ Ｐゴシック"/>
              <a:ea typeface="ＭＳ Ｐゴシック"/>
            </a:rPr>
            <a:t>3,200㎡</a:t>
          </a:r>
          <a:r>
            <a:rPr kumimoji="1" lang="ja-JP" altLang="en-US" sz="1300">
              <a:latin typeface="ＭＳ Ｐゴシック"/>
              <a:ea typeface="ＭＳ Ｐゴシック"/>
            </a:rPr>
            <a:t>を占めているためである。当施設内にはトレーニングルーム、プール、会議室、多目的ホール等が併設している。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庁舎については前年度にデジタル同報系防災行政無線の整備により大型の資産取得があり、有形固定資産減価償却率は減少していた。当年度は増加に転じている。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2" t="s">
        <v>132</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133</v>
      </c>
      <c r="C2" s="3"/>
      <c r="D2" s="10"/>
    </row>
    <row r="3" spans="1:119" ht="18.75" customHeight="1" x14ac:dyDescent="0.15">
      <c r="A3" s="2"/>
      <c r="B3" s="486" t="s">
        <v>134</v>
      </c>
      <c r="C3" s="487"/>
      <c r="D3" s="487"/>
      <c r="E3" s="488"/>
      <c r="F3" s="488"/>
      <c r="G3" s="488"/>
      <c r="H3" s="488"/>
      <c r="I3" s="488"/>
      <c r="J3" s="488"/>
      <c r="K3" s="488"/>
      <c r="L3" s="488" t="s">
        <v>138</v>
      </c>
      <c r="M3" s="488"/>
      <c r="N3" s="488"/>
      <c r="O3" s="488"/>
      <c r="P3" s="488"/>
      <c r="Q3" s="488"/>
      <c r="R3" s="495"/>
      <c r="S3" s="495"/>
      <c r="T3" s="495"/>
      <c r="U3" s="495"/>
      <c r="V3" s="496"/>
      <c r="W3" s="346" t="s">
        <v>141</v>
      </c>
      <c r="X3" s="347"/>
      <c r="Y3" s="347"/>
      <c r="Z3" s="347"/>
      <c r="AA3" s="347"/>
      <c r="AB3" s="487"/>
      <c r="AC3" s="495" t="s">
        <v>142</v>
      </c>
      <c r="AD3" s="347"/>
      <c r="AE3" s="347"/>
      <c r="AF3" s="347"/>
      <c r="AG3" s="347"/>
      <c r="AH3" s="347"/>
      <c r="AI3" s="347"/>
      <c r="AJ3" s="347"/>
      <c r="AK3" s="347"/>
      <c r="AL3" s="348"/>
      <c r="AM3" s="346" t="s">
        <v>144</v>
      </c>
      <c r="AN3" s="347"/>
      <c r="AO3" s="347"/>
      <c r="AP3" s="347"/>
      <c r="AQ3" s="347"/>
      <c r="AR3" s="347"/>
      <c r="AS3" s="347"/>
      <c r="AT3" s="347"/>
      <c r="AU3" s="347"/>
      <c r="AV3" s="347"/>
      <c r="AW3" s="347"/>
      <c r="AX3" s="348"/>
      <c r="AY3" s="343" t="s">
        <v>8</v>
      </c>
      <c r="AZ3" s="344"/>
      <c r="BA3" s="344"/>
      <c r="BB3" s="344"/>
      <c r="BC3" s="344"/>
      <c r="BD3" s="344"/>
      <c r="BE3" s="344"/>
      <c r="BF3" s="344"/>
      <c r="BG3" s="344"/>
      <c r="BH3" s="344"/>
      <c r="BI3" s="344"/>
      <c r="BJ3" s="344"/>
      <c r="BK3" s="344"/>
      <c r="BL3" s="344"/>
      <c r="BM3" s="345"/>
      <c r="BN3" s="346" t="s">
        <v>148</v>
      </c>
      <c r="BO3" s="347"/>
      <c r="BP3" s="347"/>
      <c r="BQ3" s="347"/>
      <c r="BR3" s="347"/>
      <c r="BS3" s="347"/>
      <c r="BT3" s="347"/>
      <c r="BU3" s="348"/>
      <c r="BV3" s="346" t="s">
        <v>149</v>
      </c>
      <c r="BW3" s="347"/>
      <c r="BX3" s="347"/>
      <c r="BY3" s="347"/>
      <c r="BZ3" s="347"/>
      <c r="CA3" s="347"/>
      <c r="CB3" s="347"/>
      <c r="CC3" s="348"/>
      <c r="CD3" s="343" t="s">
        <v>8</v>
      </c>
      <c r="CE3" s="344"/>
      <c r="CF3" s="344"/>
      <c r="CG3" s="344"/>
      <c r="CH3" s="344"/>
      <c r="CI3" s="344"/>
      <c r="CJ3" s="344"/>
      <c r="CK3" s="344"/>
      <c r="CL3" s="344"/>
      <c r="CM3" s="344"/>
      <c r="CN3" s="344"/>
      <c r="CO3" s="344"/>
      <c r="CP3" s="344"/>
      <c r="CQ3" s="344"/>
      <c r="CR3" s="344"/>
      <c r="CS3" s="345"/>
      <c r="CT3" s="346" t="s">
        <v>152</v>
      </c>
      <c r="CU3" s="347"/>
      <c r="CV3" s="347"/>
      <c r="CW3" s="347"/>
      <c r="CX3" s="347"/>
      <c r="CY3" s="347"/>
      <c r="CZ3" s="347"/>
      <c r="DA3" s="348"/>
      <c r="DB3" s="346" t="s">
        <v>127</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153</v>
      </c>
      <c r="AZ4" s="350"/>
      <c r="BA4" s="350"/>
      <c r="BB4" s="350"/>
      <c r="BC4" s="350"/>
      <c r="BD4" s="350"/>
      <c r="BE4" s="350"/>
      <c r="BF4" s="350"/>
      <c r="BG4" s="350"/>
      <c r="BH4" s="350"/>
      <c r="BI4" s="350"/>
      <c r="BJ4" s="350"/>
      <c r="BK4" s="350"/>
      <c r="BL4" s="350"/>
      <c r="BM4" s="351"/>
      <c r="BN4" s="352">
        <v>6666358</v>
      </c>
      <c r="BO4" s="353"/>
      <c r="BP4" s="353"/>
      <c r="BQ4" s="353"/>
      <c r="BR4" s="353"/>
      <c r="BS4" s="353"/>
      <c r="BT4" s="353"/>
      <c r="BU4" s="354"/>
      <c r="BV4" s="352">
        <v>8194511</v>
      </c>
      <c r="BW4" s="353"/>
      <c r="BX4" s="353"/>
      <c r="BY4" s="353"/>
      <c r="BZ4" s="353"/>
      <c r="CA4" s="353"/>
      <c r="CB4" s="353"/>
      <c r="CC4" s="354"/>
      <c r="CD4" s="355" t="s">
        <v>151</v>
      </c>
      <c r="CE4" s="356"/>
      <c r="CF4" s="356"/>
      <c r="CG4" s="356"/>
      <c r="CH4" s="356"/>
      <c r="CI4" s="356"/>
      <c r="CJ4" s="356"/>
      <c r="CK4" s="356"/>
      <c r="CL4" s="356"/>
      <c r="CM4" s="356"/>
      <c r="CN4" s="356"/>
      <c r="CO4" s="356"/>
      <c r="CP4" s="356"/>
      <c r="CQ4" s="356"/>
      <c r="CR4" s="356"/>
      <c r="CS4" s="357"/>
      <c r="CT4" s="358">
        <v>3.7</v>
      </c>
      <c r="CU4" s="359"/>
      <c r="CV4" s="359"/>
      <c r="CW4" s="359"/>
      <c r="CX4" s="359"/>
      <c r="CY4" s="359"/>
      <c r="CZ4" s="359"/>
      <c r="DA4" s="360"/>
      <c r="DB4" s="358">
        <v>4.3</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154</v>
      </c>
      <c r="AN5" s="362"/>
      <c r="AO5" s="362"/>
      <c r="AP5" s="362"/>
      <c r="AQ5" s="362"/>
      <c r="AR5" s="362"/>
      <c r="AS5" s="362"/>
      <c r="AT5" s="363"/>
      <c r="AU5" s="364" t="s">
        <v>75</v>
      </c>
      <c r="AV5" s="365"/>
      <c r="AW5" s="365"/>
      <c r="AX5" s="365"/>
      <c r="AY5" s="366" t="s">
        <v>145</v>
      </c>
      <c r="AZ5" s="367"/>
      <c r="BA5" s="367"/>
      <c r="BB5" s="367"/>
      <c r="BC5" s="367"/>
      <c r="BD5" s="367"/>
      <c r="BE5" s="367"/>
      <c r="BF5" s="367"/>
      <c r="BG5" s="367"/>
      <c r="BH5" s="367"/>
      <c r="BI5" s="367"/>
      <c r="BJ5" s="367"/>
      <c r="BK5" s="367"/>
      <c r="BL5" s="367"/>
      <c r="BM5" s="368"/>
      <c r="BN5" s="369">
        <v>6479268</v>
      </c>
      <c r="BO5" s="370"/>
      <c r="BP5" s="370"/>
      <c r="BQ5" s="370"/>
      <c r="BR5" s="370"/>
      <c r="BS5" s="370"/>
      <c r="BT5" s="370"/>
      <c r="BU5" s="371"/>
      <c r="BV5" s="369">
        <v>7990481</v>
      </c>
      <c r="BW5" s="370"/>
      <c r="BX5" s="370"/>
      <c r="BY5" s="370"/>
      <c r="BZ5" s="370"/>
      <c r="CA5" s="370"/>
      <c r="CB5" s="370"/>
      <c r="CC5" s="371"/>
      <c r="CD5" s="372" t="s">
        <v>156</v>
      </c>
      <c r="CE5" s="373"/>
      <c r="CF5" s="373"/>
      <c r="CG5" s="373"/>
      <c r="CH5" s="373"/>
      <c r="CI5" s="373"/>
      <c r="CJ5" s="373"/>
      <c r="CK5" s="373"/>
      <c r="CL5" s="373"/>
      <c r="CM5" s="373"/>
      <c r="CN5" s="373"/>
      <c r="CO5" s="373"/>
      <c r="CP5" s="373"/>
      <c r="CQ5" s="373"/>
      <c r="CR5" s="373"/>
      <c r="CS5" s="374"/>
      <c r="CT5" s="375">
        <v>72.599999999999994</v>
      </c>
      <c r="CU5" s="376"/>
      <c r="CV5" s="376"/>
      <c r="CW5" s="376"/>
      <c r="CX5" s="376"/>
      <c r="CY5" s="376"/>
      <c r="CZ5" s="376"/>
      <c r="DA5" s="377"/>
      <c r="DB5" s="375">
        <v>70.400000000000006</v>
      </c>
      <c r="DC5" s="376"/>
      <c r="DD5" s="376"/>
      <c r="DE5" s="376"/>
      <c r="DF5" s="376"/>
      <c r="DG5" s="376"/>
      <c r="DH5" s="376"/>
      <c r="DI5" s="377"/>
    </row>
    <row r="6" spans="1:119" ht="18.75" customHeight="1" x14ac:dyDescent="0.15">
      <c r="A6" s="2"/>
      <c r="B6" s="506" t="s">
        <v>157</v>
      </c>
      <c r="C6" s="507"/>
      <c r="D6" s="507"/>
      <c r="E6" s="508"/>
      <c r="F6" s="508"/>
      <c r="G6" s="508"/>
      <c r="H6" s="508"/>
      <c r="I6" s="508"/>
      <c r="J6" s="508"/>
      <c r="K6" s="508"/>
      <c r="L6" s="508" t="s">
        <v>160</v>
      </c>
      <c r="M6" s="508"/>
      <c r="N6" s="508"/>
      <c r="O6" s="508"/>
      <c r="P6" s="508"/>
      <c r="Q6" s="508"/>
      <c r="R6" s="512"/>
      <c r="S6" s="512"/>
      <c r="T6" s="512"/>
      <c r="U6" s="512"/>
      <c r="V6" s="513"/>
      <c r="W6" s="516" t="s">
        <v>163</v>
      </c>
      <c r="X6" s="517"/>
      <c r="Y6" s="517"/>
      <c r="Z6" s="517"/>
      <c r="AA6" s="517"/>
      <c r="AB6" s="507"/>
      <c r="AC6" s="520" t="s">
        <v>164</v>
      </c>
      <c r="AD6" s="521"/>
      <c r="AE6" s="521"/>
      <c r="AF6" s="521"/>
      <c r="AG6" s="521"/>
      <c r="AH6" s="521"/>
      <c r="AI6" s="521"/>
      <c r="AJ6" s="521"/>
      <c r="AK6" s="521"/>
      <c r="AL6" s="522"/>
      <c r="AM6" s="361" t="s">
        <v>79</v>
      </c>
      <c r="AN6" s="362"/>
      <c r="AO6" s="362"/>
      <c r="AP6" s="362"/>
      <c r="AQ6" s="362"/>
      <c r="AR6" s="362"/>
      <c r="AS6" s="362"/>
      <c r="AT6" s="363"/>
      <c r="AU6" s="364" t="s">
        <v>75</v>
      </c>
      <c r="AV6" s="365"/>
      <c r="AW6" s="365"/>
      <c r="AX6" s="365"/>
      <c r="AY6" s="366" t="s">
        <v>168</v>
      </c>
      <c r="AZ6" s="367"/>
      <c r="BA6" s="367"/>
      <c r="BB6" s="367"/>
      <c r="BC6" s="367"/>
      <c r="BD6" s="367"/>
      <c r="BE6" s="367"/>
      <c r="BF6" s="367"/>
      <c r="BG6" s="367"/>
      <c r="BH6" s="367"/>
      <c r="BI6" s="367"/>
      <c r="BJ6" s="367"/>
      <c r="BK6" s="367"/>
      <c r="BL6" s="367"/>
      <c r="BM6" s="368"/>
      <c r="BN6" s="369">
        <v>187090</v>
      </c>
      <c r="BO6" s="370"/>
      <c r="BP6" s="370"/>
      <c r="BQ6" s="370"/>
      <c r="BR6" s="370"/>
      <c r="BS6" s="370"/>
      <c r="BT6" s="370"/>
      <c r="BU6" s="371"/>
      <c r="BV6" s="369">
        <v>204030</v>
      </c>
      <c r="BW6" s="370"/>
      <c r="BX6" s="370"/>
      <c r="BY6" s="370"/>
      <c r="BZ6" s="370"/>
      <c r="CA6" s="370"/>
      <c r="CB6" s="370"/>
      <c r="CC6" s="371"/>
      <c r="CD6" s="372" t="s">
        <v>169</v>
      </c>
      <c r="CE6" s="373"/>
      <c r="CF6" s="373"/>
      <c r="CG6" s="373"/>
      <c r="CH6" s="373"/>
      <c r="CI6" s="373"/>
      <c r="CJ6" s="373"/>
      <c r="CK6" s="373"/>
      <c r="CL6" s="373"/>
      <c r="CM6" s="373"/>
      <c r="CN6" s="373"/>
      <c r="CO6" s="373"/>
      <c r="CP6" s="373"/>
      <c r="CQ6" s="373"/>
      <c r="CR6" s="373"/>
      <c r="CS6" s="374"/>
      <c r="CT6" s="378">
        <v>73.2</v>
      </c>
      <c r="CU6" s="379"/>
      <c r="CV6" s="379"/>
      <c r="CW6" s="379"/>
      <c r="CX6" s="379"/>
      <c r="CY6" s="379"/>
      <c r="CZ6" s="379"/>
      <c r="DA6" s="380"/>
      <c r="DB6" s="378">
        <v>72.599999999999994</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170</v>
      </c>
      <c r="AN7" s="362"/>
      <c r="AO7" s="362"/>
      <c r="AP7" s="362"/>
      <c r="AQ7" s="362"/>
      <c r="AR7" s="362"/>
      <c r="AS7" s="362"/>
      <c r="AT7" s="363"/>
      <c r="AU7" s="364" t="s">
        <v>75</v>
      </c>
      <c r="AV7" s="365"/>
      <c r="AW7" s="365"/>
      <c r="AX7" s="365"/>
      <c r="AY7" s="366" t="s">
        <v>171</v>
      </c>
      <c r="AZ7" s="367"/>
      <c r="BA7" s="367"/>
      <c r="BB7" s="367"/>
      <c r="BC7" s="367"/>
      <c r="BD7" s="367"/>
      <c r="BE7" s="367"/>
      <c r="BF7" s="367"/>
      <c r="BG7" s="367"/>
      <c r="BH7" s="367"/>
      <c r="BI7" s="367"/>
      <c r="BJ7" s="367"/>
      <c r="BK7" s="367"/>
      <c r="BL7" s="367"/>
      <c r="BM7" s="368"/>
      <c r="BN7" s="369">
        <v>41903</v>
      </c>
      <c r="BO7" s="370"/>
      <c r="BP7" s="370"/>
      <c r="BQ7" s="370"/>
      <c r="BR7" s="370"/>
      <c r="BS7" s="370"/>
      <c r="BT7" s="370"/>
      <c r="BU7" s="371"/>
      <c r="BV7" s="369">
        <v>32630</v>
      </c>
      <c r="BW7" s="370"/>
      <c r="BX7" s="370"/>
      <c r="BY7" s="370"/>
      <c r="BZ7" s="370"/>
      <c r="CA7" s="370"/>
      <c r="CB7" s="370"/>
      <c r="CC7" s="371"/>
      <c r="CD7" s="372" t="s">
        <v>172</v>
      </c>
      <c r="CE7" s="373"/>
      <c r="CF7" s="373"/>
      <c r="CG7" s="373"/>
      <c r="CH7" s="373"/>
      <c r="CI7" s="373"/>
      <c r="CJ7" s="373"/>
      <c r="CK7" s="373"/>
      <c r="CL7" s="373"/>
      <c r="CM7" s="373"/>
      <c r="CN7" s="373"/>
      <c r="CO7" s="373"/>
      <c r="CP7" s="373"/>
      <c r="CQ7" s="373"/>
      <c r="CR7" s="373"/>
      <c r="CS7" s="374"/>
      <c r="CT7" s="369">
        <v>3947593</v>
      </c>
      <c r="CU7" s="370"/>
      <c r="CV7" s="370"/>
      <c r="CW7" s="370"/>
      <c r="CX7" s="370"/>
      <c r="CY7" s="370"/>
      <c r="CZ7" s="370"/>
      <c r="DA7" s="371"/>
      <c r="DB7" s="369">
        <v>3976416</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174</v>
      </c>
      <c r="AN8" s="362"/>
      <c r="AO8" s="362"/>
      <c r="AP8" s="362"/>
      <c r="AQ8" s="362"/>
      <c r="AR8" s="362"/>
      <c r="AS8" s="362"/>
      <c r="AT8" s="363"/>
      <c r="AU8" s="364" t="s">
        <v>75</v>
      </c>
      <c r="AV8" s="365"/>
      <c r="AW8" s="365"/>
      <c r="AX8" s="365"/>
      <c r="AY8" s="366" t="s">
        <v>177</v>
      </c>
      <c r="AZ8" s="367"/>
      <c r="BA8" s="367"/>
      <c r="BB8" s="367"/>
      <c r="BC8" s="367"/>
      <c r="BD8" s="367"/>
      <c r="BE8" s="367"/>
      <c r="BF8" s="367"/>
      <c r="BG8" s="367"/>
      <c r="BH8" s="367"/>
      <c r="BI8" s="367"/>
      <c r="BJ8" s="367"/>
      <c r="BK8" s="367"/>
      <c r="BL8" s="367"/>
      <c r="BM8" s="368"/>
      <c r="BN8" s="369">
        <v>145187</v>
      </c>
      <c r="BO8" s="370"/>
      <c r="BP8" s="370"/>
      <c r="BQ8" s="370"/>
      <c r="BR8" s="370"/>
      <c r="BS8" s="370"/>
      <c r="BT8" s="370"/>
      <c r="BU8" s="371"/>
      <c r="BV8" s="369">
        <v>171400</v>
      </c>
      <c r="BW8" s="370"/>
      <c r="BX8" s="370"/>
      <c r="BY8" s="370"/>
      <c r="BZ8" s="370"/>
      <c r="CA8" s="370"/>
      <c r="CB8" s="370"/>
      <c r="CC8" s="371"/>
      <c r="CD8" s="372" t="s">
        <v>178</v>
      </c>
      <c r="CE8" s="373"/>
      <c r="CF8" s="373"/>
      <c r="CG8" s="373"/>
      <c r="CH8" s="373"/>
      <c r="CI8" s="373"/>
      <c r="CJ8" s="373"/>
      <c r="CK8" s="373"/>
      <c r="CL8" s="373"/>
      <c r="CM8" s="373"/>
      <c r="CN8" s="373"/>
      <c r="CO8" s="373"/>
      <c r="CP8" s="373"/>
      <c r="CQ8" s="373"/>
      <c r="CR8" s="373"/>
      <c r="CS8" s="374"/>
      <c r="CT8" s="381">
        <v>0.16</v>
      </c>
      <c r="CU8" s="382"/>
      <c r="CV8" s="382"/>
      <c r="CW8" s="382"/>
      <c r="CX8" s="382"/>
      <c r="CY8" s="382"/>
      <c r="CZ8" s="382"/>
      <c r="DA8" s="383"/>
      <c r="DB8" s="381">
        <v>0.16</v>
      </c>
      <c r="DC8" s="382"/>
      <c r="DD8" s="382"/>
      <c r="DE8" s="382"/>
      <c r="DF8" s="382"/>
      <c r="DG8" s="382"/>
      <c r="DH8" s="382"/>
      <c r="DI8" s="383"/>
    </row>
    <row r="9" spans="1:119" ht="18.75" customHeight="1" x14ac:dyDescent="0.15">
      <c r="A9" s="2"/>
      <c r="B9" s="343" t="s">
        <v>20</v>
      </c>
      <c r="C9" s="344"/>
      <c r="D9" s="344"/>
      <c r="E9" s="344"/>
      <c r="F9" s="344"/>
      <c r="G9" s="344"/>
      <c r="H9" s="344"/>
      <c r="I9" s="344"/>
      <c r="J9" s="344"/>
      <c r="K9" s="441"/>
      <c r="L9" s="384" t="s">
        <v>14</v>
      </c>
      <c r="M9" s="385"/>
      <c r="N9" s="385"/>
      <c r="O9" s="385"/>
      <c r="P9" s="385"/>
      <c r="Q9" s="386"/>
      <c r="R9" s="387">
        <v>5291</v>
      </c>
      <c r="S9" s="388"/>
      <c r="T9" s="388"/>
      <c r="U9" s="388"/>
      <c r="V9" s="389"/>
      <c r="W9" s="346" t="s">
        <v>180</v>
      </c>
      <c r="X9" s="347"/>
      <c r="Y9" s="347"/>
      <c r="Z9" s="347"/>
      <c r="AA9" s="347"/>
      <c r="AB9" s="347"/>
      <c r="AC9" s="347"/>
      <c r="AD9" s="347"/>
      <c r="AE9" s="347"/>
      <c r="AF9" s="347"/>
      <c r="AG9" s="347"/>
      <c r="AH9" s="347"/>
      <c r="AI9" s="347"/>
      <c r="AJ9" s="347"/>
      <c r="AK9" s="347"/>
      <c r="AL9" s="348"/>
      <c r="AM9" s="361" t="s">
        <v>181</v>
      </c>
      <c r="AN9" s="362"/>
      <c r="AO9" s="362"/>
      <c r="AP9" s="362"/>
      <c r="AQ9" s="362"/>
      <c r="AR9" s="362"/>
      <c r="AS9" s="362"/>
      <c r="AT9" s="363"/>
      <c r="AU9" s="364" t="s">
        <v>75</v>
      </c>
      <c r="AV9" s="365"/>
      <c r="AW9" s="365"/>
      <c r="AX9" s="365"/>
      <c r="AY9" s="366" t="s">
        <v>76</v>
      </c>
      <c r="AZ9" s="367"/>
      <c r="BA9" s="367"/>
      <c r="BB9" s="367"/>
      <c r="BC9" s="367"/>
      <c r="BD9" s="367"/>
      <c r="BE9" s="367"/>
      <c r="BF9" s="367"/>
      <c r="BG9" s="367"/>
      <c r="BH9" s="367"/>
      <c r="BI9" s="367"/>
      <c r="BJ9" s="367"/>
      <c r="BK9" s="367"/>
      <c r="BL9" s="367"/>
      <c r="BM9" s="368"/>
      <c r="BN9" s="369">
        <v>-26213</v>
      </c>
      <c r="BO9" s="370"/>
      <c r="BP9" s="370"/>
      <c r="BQ9" s="370"/>
      <c r="BR9" s="370"/>
      <c r="BS9" s="370"/>
      <c r="BT9" s="370"/>
      <c r="BU9" s="371"/>
      <c r="BV9" s="369">
        <v>-17751</v>
      </c>
      <c r="BW9" s="370"/>
      <c r="BX9" s="370"/>
      <c r="BY9" s="370"/>
      <c r="BZ9" s="370"/>
      <c r="CA9" s="370"/>
      <c r="CB9" s="370"/>
      <c r="CC9" s="371"/>
      <c r="CD9" s="372" t="s">
        <v>73</v>
      </c>
      <c r="CE9" s="373"/>
      <c r="CF9" s="373"/>
      <c r="CG9" s="373"/>
      <c r="CH9" s="373"/>
      <c r="CI9" s="373"/>
      <c r="CJ9" s="373"/>
      <c r="CK9" s="373"/>
      <c r="CL9" s="373"/>
      <c r="CM9" s="373"/>
      <c r="CN9" s="373"/>
      <c r="CO9" s="373"/>
      <c r="CP9" s="373"/>
      <c r="CQ9" s="373"/>
      <c r="CR9" s="373"/>
      <c r="CS9" s="374"/>
      <c r="CT9" s="375">
        <v>32.799999999999997</v>
      </c>
      <c r="CU9" s="376"/>
      <c r="CV9" s="376"/>
      <c r="CW9" s="376"/>
      <c r="CX9" s="376"/>
      <c r="CY9" s="376"/>
      <c r="CZ9" s="376"/>
      <c r="DA9" s="377"/>
      <c r="DB9" s="375">
        <v>35.4</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162</v>
      </c>
      <c r="M10" s="362"/>
      <c r="N10" s="362"/>
      <c r="O10" s="362"/>
      <c r="P10" s="362"/>
      <c r="Q10" s="363"/>
      <c r="R10" s="391">
        <v>5794</v>
      </c>
      <c r="S10" s="392"/>
      <c r="T10" s="392"/>
      <c r="U10" s="392"/>
      <c r="V10" s="393"/>
      <c r="W10" s="501"/>
      <c r="X10" s="480"/>
      <c r="Y10" s="480"/>
      <c r="Z10" s="480"/>
      <c r="AA10" s="480"/>
      <c r="AB10" s="480"/>
      <c r="AC10" s="480"/>
      <c r="AD10" s="480"/>
      <c r="AE10" s="480"/>
      <c r="AF10" s="480"/>
      <c r="AG10" s="480"/>
      <c r="AH10" s="480"/>
      <c r="AI10" s="480"/>
      <c r="AJ10" s="480"/>
      <c r="AK10" s="480"/>
      <c r="AL10" s="504"/>
      <c r="AM10" s="361" t="s">
        <v>183</v>
      </c>
      <c r="AN10" s="362"/>
      <c r="AO10" s="362"/>
      <c r="AP10" s="362"/>
      <c r="AQ10" s="362"/>
      <c r="AR10" s="362"/>
      <c r="AS10" s="362"/>
      <c r="AT10" s="363"/>
      <c r="AU10" s="364" t="s">
        <v>186</v>
      </c>
      <c r="AV10" s="365"/>
      <c r="AW10" s="365"/>
      <c r="AX10" s="365"/>
      <c r="AY10" s="366" t="s">
        <v>187</v>
      </c>
      <c r="AZ10" s="367"/>
      <c r="BA10" s="367"/>
      <c r="BB10" s="367"/>
      <c r="BC10" s="367"/>
      <c r="BD10" s="367"/>
      <c r="BE10" s="367"/>
      <c r="BF10" s="367"/>
      <c r="BG10" s="367"/>
      <c r="BH10" s="367"/>
      <c r="BI10" s="367"/>
      <c r="BJ10" s="367"/>
      <c r="BK10" s="367"/>
      <c r="BL10" s="367"/>
      <c r="BM10" s="368"/>
      <c r="BN10" s="369">
        <v>3972</v>
      </c>
      <c r="BO10" s="370"/>
      <c r="BP10" s="370"/>
      <c r="BQ10" s="370"/>
      <c r="BR10" s="370"/>
      <c r="BS10" s="370"/>
      <c r="BT10" s="370"/>
      <c r="BU10" s="371"/>
      <c r="BV10" s="369">
        <v>3690</v>
      </c>
      <c r="BW10" s="370"/>
      <c r="BX10" s="370"/>
      <c r="BY10" s="370"/>
      <c r="BZ10" s="370"/>
      <c r="CA10" s="370"/>
      <c r="CB10" s="370"/>
      <c r="CC10" s="371"/>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192</v>
      </c>
      <c r="M11" s="395"/>
      <c r="N11" s="395"/>
      <c r="O11" s="395"/>
      <c r="P11" s="395"/>
      <c r="Q11" s="396"/>
      <c r="R11" s="397" t="s">
        <v>194</v>
      </c>
      <c r="S11" s="398"/>
      <c r="T11" s="398"/>
      <c r="U11" s="398"/>
      <c r="V11" s="399"/>
      <c r="W11" s="501"/>
      <c r="X11" s="480"/>
      <c r="Y11" s="480"/>
      <c r="Z11" s="480"/>
      <c r="AA11" s="480"/>
      <c r="AB11" s="480"/>
      <c r="AC11" s="480"/>
      <c r="AD11" s="480"/>
      <c r="AE11" s="480"/>
      <c r="AF11" s="480"/>
      <c r="AG11" s="480"/>
      <c r="AH11" s="480"/>
      <c r="AI11" s="480"/>
      <c r="AJ11" s="480"/>
      <c r="AK11" s="480"/>
      <c r="AL11" s="504"/>
      <c r="AM11" s="361" t="s">
        <v>195</v>
      </c>
      <c r="AN11" s="362"/>
      <c r="AO11" s="362"/>
      <c r="AP11" s="362"/>
      <c r="AQ11" s="362"/>
      <c r="AR11" s="362"/>
      <c r="AS11" s="362"/>
      <c r="AT11" s="363"/>
      <c r="AU11" s="364" t="s">
        <v>186</v>
      </c>
      <c r="AV11" s="365"/>
      <c r="AW11" s="365"/>
      <c r="AX11" s="365"/>
      <c r="AY11" s="366" t="s">
        <v>196</v>
      </c>
      <c r="AZ11" s="367"/>
      <c r="BA11" s="367"/>
      <c r="BB11" s="367"/>
      <c r="BC11" s="367"/>
      <c r="BD11" s="367"/>
      <c r="BE11" s="367"/>
      <c r="BF11" s="367"/>
      <c r="BG11" s="367"/>
      <c r="BH11" s="367"/>
      <c r="BI11" s="367"/>
      <c r="BJ11" s="367"/>
      <c r="BK11" s="367"/>
      <c r="BL11" s="367"/>
      <c r="BM11" s="368"/>
      <c r="BN11" s="369">
        <v>790345</v>
      </c>
      <c r="BO11" s="370"/>
      <c r="BP11" s="370"/>
      <c r="BQ11" s="370"/>
      <c r="BR11" s="370"/>
      <c r="BS11" s="370"/>
      <c r="BT11" s="370"/>
      <c r="BU11" s="371"/>
      <c r="BV11" s="369">
        <v>945241</v>
      </c>
      <c r="BW11" s="370"/>
      <c r="BX11" s="370"/>
      <c r="BY11" s="370"/>
      <c r="BZ11" s="370"/>
      <c r="CA11" s="370"/>
      <c r="CB11" s="370"/>
      <c r="CC11" s="371"/>
      <c r="CD11" s="372" t="s">
        <v>199</v>
      </c>
      <c r="CE11" s="373"/>
      <c r="CF11" s="373"/>
      <c r="CG11" s="373"/>
      <c r="CH11" s="373"/>
      <c r="CI11" s="373"/>
      <c r="CJ11" s="373"/>
      <c r="CK11" s="373"/>
      <c r="CL11" s="373"/>
      <c r="CM11" s="373"/>
      <c r="CN11" s="373"/>
      <c r="CO11" s="373"/>
      <c r="CP11" s="373"/>
      <c r="CQ11" s="373"/>
      <c r="CR11" s="373"/>
      <c r="CS11" s="374"/>
      <c r="CT11" s="381" t="s">
        <v>200</v>
      </c>
      <c r="CU11" s="382"/>
      <c r="CV11" s="382"/>
      <c r="CW11" s="382"/>
      <c r="CX11" s="382"/>
      <c r="CY11" s="382"/>
      <c r="CZ11" s="382"/>
      <c r="DA11" s="383"/>
      <c r="DB11" s="381" t="s">
        <v>200</v>
      </c>
      <c r="DC11" s="382"/>
      <c r="DD11" s="382"/>
      <c r="DE11" s="382"/>
      <c r="DF11" s="382"/>
      <c r="DG11" s="382"/>
      <c r="DH11" s="382"/>
      <c r="DI11" s="383"/>
    </row>
    <row r="12" spans="1:119" ht="18.75" customHeight="1" x14ac:dyDescent="0.15">
      <c r="A12" s="2"/>
      <c r="B12" s="528" t="s">
        <v>202</v>
      </c>
      <c r="C12" s="529"/>
      <c r="D12" s="529"/>
      <c r="E12" s="529"/>
      <c r="F12" s="529"/>
      <c r="G12" s="529"/>
      <c r="H12" s="529"/>
      <c r="I12" s="529"/>
      <c r="J12" s="529"/>
      <c r="K12" s="530"/>
      <c r="L12" s="400" t="s">
        <v>203</v>
      </c>
      <c r="M12" s="401"/>
      <c r="N12" s="401"/>
      <c r="O12" s="401"/>
      <c r="P12" s="401"/>
      <c r="Q12" s="402"/>
      <c r="R12" s="403">
        <v>5456</v>
      </c>
      <c r="S12" s="404"/>
      <c r="T12" s="404"/>
      <c r="U12" s="404"/>
      <c r="V12" s="405"/>
      <c r="W12" s="406" t="s">
        <v>8</v>
      </c>
      <c r="X12" s="365"/>
      <c r="Y12" s="365"/>
      <c r="Z12" s="365"/>
      <c r="AA12" s="365"/>
      <c r="AB12" s="407"/>
      <c r="AC12" s="408" t="s">
        <v>108</v>
      </c>
      <c r="AD12" s="409"/>
      <c r="AE12" s="409"/>
      <c r="AF12" s="409"/>
      <c r="AG12" s="410"/>
      <c r="AH12" s="408" t="s">
        <v>205</v>
      </c>
      <c r="AI12" s="409"/>
      <c r="AJ12" s="409"/>
      <c r="AK12" s="409"/>
      <c r="AL12" s="411"/>
      <c r="AM12" s="361" t="s">
        <v>206</v>
      </c>
      <c r="AN12" s="362"/>
      <c r="AO12" s="362"/>
      <c r="AP12" s="362"/>
      <c r="AQ12" s="362"/>
      <c r="AR12" s="362"/>
      <c r="AS12" s="362"/>
      <c r="AT12" s="363"/>
      <c r="AU12" s="364" t="s">
        <v>75</v>
      </c>
      <c r="AV12" s="365"/>
      <c r="AW12" s="365"/>
      <c r="AX12" s="365"/>
      <c r="AY12" s="366" t="s">
        <v>209</v>
      </c>
      <c r="AZ12" s="367"/>
      <c r="BA12" s="367"/>
      <c r="BB12" s="367"/>
      <c r="BC12" s="367"/>
      <c r="BD12" s="367"/>
      <c r="BE12" s="367"/>
      <c r="BF12" s="367"/>
      <c r="BG12" s="367"/>
      <c r="BH12" s="367"/>
      <c r="BI12" s="367"/>
      <c r="BJ12" s="367"/>
      <c r="BK12" s="367"/>
      <c r="BL12" s="367"/>
      <c r="BM12" s="368"/>
      <c r="BN12" s="369">
        <v>0</v>
      </c>
      <c r="BO12" s="370"/>
      <c r="BP12" s="370"/>
      <c r="BQ12" s="370"/>
      <c r="BR12" s="370"/>
      <c r="BS12" s="370"/>
      <c r="BT12" s="370"/>
      <c r="BU12" s="371"/>
      <c r="BV12" s="369">
        <v>0</v>
      </c>
      <c r="BW12" s="370"/>
      <c r="BX12" s="370"/>
      <c r="BY12" s="370"/>
      <c r="BZ12" s="370"/>
      <c r="CA12" s="370"/>
      <c r="CB12" s="370"/>
      <c r="CC12" s="371"/>
      <c r="CD12" s="372" t="s">
        <v>210</v>
      </c>
      <c r="CE12" s="373"/>
      <c r="CF12" s="373"/>
      <c r="CG12" s="373"/>
      <c r="CH12" s="373"/>
      <c r="CI12" s="373"/>
      <c r="CJ12" s="373"/>
      <c r="CK12" s="373"/>
      <c r="CL12" s="373"/>
      <c r="CM12" s="373"/>
      <c r="CN12" s="373"/>
      <c r="CO12" s="373"/>
      <c r="CP12" s="373"/>
      <c r="CQ12" s="373"/>
      <c r="CR12" s="373"/>
      <c r="CS12" s="374"/>
      <c r="CT12" s="381" t="s">
        <v>200</v>
      </c>
      <c r="CU12" s="382"/>
      <c r="CV12" s="382"/>
      <c r="CW12" s="382"/>
      <c r="CX12" s="382"/>
      <c r="CY12" s="382"/>
      <c r="CZ12" s="382"/>
      <c r="DA12" s="383"/>
      <c r="DB12" s="381" t="s">
        <v>200</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212</v>
      </c>
      <c r="N13" s="413"/>
      <c r="O13" s="413"/>
      <c r="P13" s="413"/>
      <c r="Q13" s="414"/>
      <c r="R13" s="415">
        <v>5436</v>
      </c>
      <c r="S13" s="416"/>
      <c r="T13" s="416"/>
      <c r="U13" s="416"/>
      <c r="V13" s="417"/>
      <c r="W13" s="516" t="s">
        <v>213</v>
      </c>
      <c r="X13" s="517"/>
      <c r="Y13" s="517"/>
      <c r="Z13" s="517"/>
      <c r="AA13" s="517"/>
      <c r="AB13" s="507"/>
      <c r="AC13" s="391">
        <v>467</v>
      </c>
      <c r="AD13" s="392"/>
      <c r="AE13" s="392"/>
      <c r="AF13" s="392"/>
      <c r="AG13" s="418"/>
      <c r="AH13" s="391">
        <v>574</v>
      </c>
      <c r="AI13" s="392"/>
      <c r="AJ13" s="392"/>
      <c r="AK13" s="392"/>
      <c r="AL13" s="393"/>
      <c r="AM13" s="361" t="s">
        <v>215</v>
      </c>
      <c r="AN13" s="362"/>
      <c r="AO13" s="362"/>
      <c r="AP13" s="362"/>
      <c r="AQ13" s="362"/>
      <c r="AR13" s="362"/>
      <c r="AS13" s="362"/>
      <c r="AT13" s="363"/>
      <c r="AU13" s="364" t="s">
        <v>186</v>
      </c>
      <c r="AV13" s="365"/>
      <c r="AW13" s="365"/>
      <c r="AX13" s="365"/>
      <c r="AY13" s="366" t="s">
        <v>217</v>
      </c>
      <c r="AZ13" s="367"/>
      <c r="BA13" s="367"/>
      <c r="BB13" s="367"/>
      <c r="BC13" s="367"/>
      <c r="BD13" s="367"/>
      <c r="BE13" s="367"/>
      <c r="BF13" s="367"/>
      <c r="BG13" s="367"/>
      <c r="BH13" s="367"/>
      <c r="BI13" s="367"/>
      <c r="BJ13" s="367"/>
      <c r="BK13" s="367"/>
      <c r="BL13" s="367"/>
      <c r="BM13" s="368"/>
      <c r="BN13" s="369">
        <v>768104</v>
      </c>
      <c r="BO13" s="370"/>
      <c r="BP13" s="370"/>
      <c r="BQ13" s="370"/>
      <c r="BR13" s="370"/>
      <c r="BS13" s="370"/>
      <c r="BT13" s="370"/>
      <c r="BU13" s="371"/>
      <c r="BV13" s="369">
        <v>931180</v>
      </c>
      <c r="BW13" s="370"/>
      <c r="BX13" s="370"/>
      <c r="BY13" s="370"/>
      <c r="BZ13" s="370"/>
      <c r="CA13" s="370"/>
      <c r="CB13" s="370"/>
      <c r="CC13" s="371"/>
      <c r="CD13" s="372" t="s">
        <v>218</v>
      </c>
      <c r="CE13" s="373"/>
      <c r="CF13" s="373"/>
      <c r="CG13" s="373"/>
      <c r="CH13" s="373"/>
      <c r="CI13" s="373"/>
      <c r="CJ13" s="373"/>
      <c r="CK13" s="373"/>
      <c r="CL13" s="373"/>
      <c r="CM13" s="373"/>
      <c r="CN13" s="373"/>
      <c r="CO13" s="373"/>
      <c r="CP13" s="373"/>
      <c r="CQ13" s="373"/>
      <c r="CR13" s="373"/>
      <c r="CS13" s="374"/>
      <c r="CT13" s="375">
        <v>-6.8</v>
      </c>
      <c r="CU13" s="376"/>
      <c r="CV13" s="376"/>
      <c r="CW13" s="376"/>
      <c r="CX13" s="376"/>
      <c r="CY13" s="376"/>
      <c r="CZ13" s="376"/>
      <c r="DA13" s="377"/>
      <c r="DB13" s="375">
        <v>-7.2</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219</v>
      </c>
      <c r="M14" s="420"/>
      <c r="N14" s="420"/>
      <c r="O14" s="420"/>
      <c r="P14" s="420"/>
      <c r="Q14" s="421"/>
      <c r="R14" s="415">
        <v>5583</v>
      </c>
      <c r="S14" s="416"/>
      <c r="T14" s="416"/>
      <c r="U14" s="416"/>
      <c r="V14" s="417"/>
      <c r="W14" s="502"/>
      <c r="X14" s="503"/>
      <c r="Y14" s="503"/>
      <c r="Z14" s="503"/>
      <c r="AA14" s="503"/>
      <c r="AB14" s="493"/>
      <c r="AC14" s="422">
        <v>17.8</v>
      </c>
      <c r="AD14" s="423"/>
      <c r="AE14" s="423"/>
      <c r="AF14" s="423"/>
      <c r="AG14" s="424"/>
      <c r="AH14" s="422">
        <v>20.9</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222</v>
      </c>
      <c r="CE14" s="427"/>
      <c r="CF14" s="427"/>
      <c r="CG14" s="427"/>
      <c r="CH14" s="427"/>
      <c r="CI14" s="427"/>
      <c r="CJ14" s="427"/>
      <c r="CK14" s="427"/>
      <c r="CL14" s="427"/>
      <c r="CM14" s="427"/>
      <c r="CN14" s="427"/>
      <c r="CO14" s="427"/>
      <c r="CP14" s="427"/>
      <c r="CQ14" s="427"/>
      <c r="CR14" s="427"/>
      <c r="CS14" s="428"/>
      <c r="CT14" s="429" t="s">
        <v>200</v>
      </c>
      <c r="CU14" s="430"/>
      <c r="CV14" s="430"/>
      <c r="CW14" s="430"/>
      <c r="CX14" s="430"/>
      <c r="CY14" s="430"/>
      <c r="CZ14" s="430"/>
      <c r="DA14" s="431"/>
      <c r="DB14" s="429" t="s">
        <v>200</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212</v>
      </c>
      <c r="N15" s="413"/>
      <c r="O15" s="413"/>
      <c r="P15" s="413"/>
      <c r="Q15" s="414"/>
      <c r="R15" s="415">
        <v>5562</v>
      </c>
      <c r="S15" s="416"/>
      <c r="T15" s="416"/>
      <c r="U15" s="416"/>
      <c r="V15" s="417"/>
      <c r="W15" s="516" t="s">
        <v>6</v>
      </c>
      <c r="X15" s="517"/>
      <c r="Y15" s="517"/>
      <c r="Z15" s="517"/>
      <c r="AA15" s="517"/>
      <c r="AB15" s="507"/>
      <c r="AC15" s="391">
        <v>671</v>
      </c>
      <c r="AD15" s="392"/>
      <c r="AE15" s="392"/>
      <c r="AF15" s="392"/>
      <c r="AG15" s="418"/>
      <c r="AH15" s="391">
        <v>745</v>
      </c>
      <c r="AI15" s="392"/>
      <c r="AJ15" s="392"/>
      <c r="AK15" s="392"/>
      <c r="AL15" s="393"/>
      <c r="AM15" s="361"/>
      <c r="AN15" s="362"/>
      <c r="AO15" s="362"/>
      <c r="AP15" s="362"/>
      <c r="AQ15" s="362"/>
      <c r="AR15" s="362"/>
      <c r="AS15" s="362"/>
      <c r="AT15" s="363"/>
      <c r="AU15" s="364"/>
      <c r="AV15" s="365"/>
      <c r="AW15" s="365"/>
      <c r="AX15" s="365"/>
      <c r="AY15" s="349" t="s">
        <v>223</v>
      </c>
      <c r="AZ15" s="350"/>
      <c r="BA15" s="350"/>
      <c r="BB15" s="350"/>
      <c r="BC15" s="350"/>
      <c r="BD15" s="350"/>
      <c r="BE15" s="350"/>
      <c r="BF15" s="350"/>
      <c r="BG15" s="350"/>
      <c r="BH15" s="350"/>
      <c r="BI15" s="350"/>
      <c r="BJ15" s="350"/>
      <c r="BK15" s="350"/>
      <c r="BL15" s="350"/>
      <c r="BM15" s="351"/>
      <c r="BN15" s="352">
        <v>595034</v>
      </c>
      <c r="BO15" s="353"/>
      <c r="BP15" s="353"/>
      <c r="BQ15" s="353"/>
      <c r="BR15" s="353"/>
      <c r="BS15" s="353"/>
      <c r="BT15" s="353"/>
      <c r="BU15" s="354"/>
      <c r="BV15" s="352">
        <v>564205</v>
      </c>
      <c r="BW15" s="353"/>
      <c r="BX15" s="353"/>
      <c r="BY15" s="353"/>
      <c r="BZ15" s="353"/>
      <c r="CA15" s="353"/>
      <c r="CB15" s="353"/>
      <c r="CC15" s="354"/>
      <c r="CD15" s="355" t="s">
        <v>211</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225</v>
      </c>
      <c r="M16" s="432"/>
      <c r="N16" s="432"/>
      <c r="O16" s="432"/>
      <c r="P16" s="432"/>
      <c r="Q16" s="433"/>
      <c r="R16" s="434" t="s">
        <v>226</v>
      </c>
      <c r="S16" s="435"/>
      <c r="T16" s="435"/>
      <c r="U16" s="435"/>
      <c r="V16" s="436"/>
      <c r="W16" s="502"/>
      <c r="X16" s="503"/>
      <c r="Y16" s="503"/>
      <c r="Z16" s="503"/>
      <c r="AA16" s="503"/>
      <c r="AB16" s="493"/>
      <c r="AC16" s="422">
        <v>25.6</v>
      </c>
      <c r="AD16" s="423"/>
      <c r="AE16" s="423"/>
      <c r="AF16" s="423"/>
      <c r="AG16" s="424"/>
      <c r="AH16" s="422">
        <v>27.1</v>
      </c>
      <c r="AI16" s="423"/>
      <c r="AJ16" s="423"/>
      <c r="AK16" s="423"/>
      <c r="AL16" s="425"/>
      <c r="AM16" s="361"/>
      <c r="AN16" s="362"/>
      <c r="AO16" s="362"/>
      <c r="AP16" s="362"/>
      <c r="AQ16" s="362"/>
      <c r="AR16" s="362"/>
      <c r="AS16" s="362"/>
      <c r="AT16" s="363"/>
      <c r="AU16" s="364"/>
      <c r="AV16" s="365"/>
      <c r="AW16" s="365"/>
      <c r="AX16" s="365"/>
      <c r="AY16" s="366" t="s">
        <v>106</v>
      </c>
      <c r="AZ16" s="367"/>
      <c r="BA16" s="367"/>
      <c r="BB16" s="367"/>
      <c r="BC16" s="367"/>
      <c r="BD16" s="367"/>
      <c r="BE16" s="367"/>
      <c r="BF16" s="367"/>
      <c r="BG16" s="367"/>
      <c r="BH16" s="367"/>
      <c r="BI16" s="367"/>
      <c r="BJ16" s="367"/>
      <c r="BK16" s="367"/>
      <c r="BL16" s="367"/>
      <c r="BM16" s="368"/>
      <c r="BN16" s="369">
        <v>3788983</v>
      </c>
      <c r="BO16" s="370"/>
      <c r="BP16" s="370"/>
      <c r="BQ16" s="370"/>
      <c r="BR16" s="370"/>
      <c r="BS16" s="370"/>
      <c r="BT16" s="370"/>
      <c r="BU16" s="371"/>
      <c r="BV16" s="369">
        <v>3735629</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101</v>
      </c>
      <c r="N17" s="438"/>
      <c r="O17" s="438"/>
      <c r="P17" s="438"/>
      <c r="Q17" s="439"/>
      <c r="R17" s="434" t="s">
        <v>226</v>
      </c>
      <c r="S17" s="435"/>
      <c r="T17" s="435"/>
      <c r="U17" s="435"/>
      <c r="V17" s="436"/>
      <c r="W17" s="516" t="s">
        <v>95</v>
      </c>
      <c r="X17" s="517"/>
      <c r="Y17" s="517"/>
      <c r="Z17" s="517"/>
      <c r="AA17" s="517"/>
      <c r="AB17" s="507"/>
      <c r="AC17" s="391">
        <v>1483</v>
      </c>
      <c r="AD17" s="392"/>
      <c r="AE17" s="392"/>
      <c r="AF17" s="392"/>
      <c r="AG17" s="418"/>
      <c r="AH17" s="391">
        <v>1431</v>
      </c>
      <c r="AI17" s="392"/>
      <c r="AJ17" s="392"/>
      <c r="AK17" s="392"/>
      <c r="AL17" s="393"/>
      <c r="AM17" s="361"/>
      <c r="AN17" s="362"/>
      <c r="AO17" s="362"/>
      <c r="AP17" s="362"/>
      <c r="AQ17" s="362"/>
      <c r="AR17" s="362"/>
      <c r="AS17" s="362"/>
      <c r="AT17" s="363"/>
      <c r="AU17" s="364"/>
      <c r="AV17" s="365"/>
      <c r="AW17" s="365"/>
      <c r="AX17" s="365"/>
      <c r="AY17" s="366" t="s">
        <v>229</v>
      </c>
      <c r="AZ17" s="367"/>
      <c r="BA17" s="367"/>
      <c r="BB17" s="367"/>
      <c r="BC17" s="367"/>
      <c r="BD17" s="367"/>
      <c r="BE17" s="367"/>
      <c r="BF17" s="367"/>
      <c r="BG17" s="367"/>
      <c r="BH17" s="367"/>
      <c r="BI17" s="367"/>
      <c r="BJ17" s="367"/>
      <c r="BK17" s="367"/>
      <c r="BL17" s="367"/>
      <c r="BM17" s="368"/>
      <c r="BN17" s="369">
        <v>721969</v>
      </c>
      <c r="BO17" s="370"/>
      <c r="BP17" s="370"/>
      <c r="BQ17" s="370"/>
      <c r="BR17" s="370"/>
      <c r="BS17" s="370"/>
      <c r="BT17" s="370"/>
      <c r="BU17" s="371"/>
      <c r="BV17" s="369">
        <v>682695</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230</v>
      </c>
      <c r="C18" s="441"/>
      <c r="D18" s="441"/>
      <c r="E18" s="442"/>
      <c r="F18" s="442"/>
      <c r="G18" s="442"/>
      <c r="H18" s="442"/>
      <c r="I18" s="442"/>
      <c r="J18" s="442"/>
      <c r="K18" s="442"/>
      <c r="L18" s="443">
        <v>197.85</v>
      </c>
      <c r="M18" s="443"/>
      <c r="N18" s="443"/>
      <c r="O18" s="443"/>
      <c r="P18" s="443"/>
      <c r="Q18" s="443"/>
      <c r="R18" s="444"/>
      <c r="S18" s="444"/>
      <c r="T18" s="444"/>
      <c r="U18" s="444"/>
      <c r="V18" s="445"/>
      <c r="W18" s="518"/>
      <c r="X18" s="519"/>
      <c r="Y18" s="519"/>
      <c r="Z18" s="519"/>
      <c r="AA18" s="519"/>
      <c r="AB18" s="510"/>
      <c r="AC18" s="446">
        <v>56.6</v>
      </c>
      <c r="AD18" s="447"/>
      <c r="AE18" s="447"/>
      <c r="AF18" s="447"/>
      <c r="AG18" s="448"/>
      <c r="AH18" s="446">
        <v>52</v>
      </c>
      <c r="AI18" s="447"/>
      <c r="AJ18" s="447"/>
      <c r="AK18" s="447"/>
      <c r="AL18" s="449"/>
      <c r="AM18" s="361"/>
      <c r="AN18" s="362"/>
      <c r="AO18" s="362"/>
      <c r="AP18" s="362"/>
      <c r="AQ18" s="362"/>
      <c r="AR18" s="362"/>
      <c r="AS18" s="362"/>
      <c r="AT18" s="363"/>
      <c r="AU18" s="364"/>
      <c r="AV18" s="365"/>
      <c r="AW18" s="365"/>
      <c r="AX18" s="365"/>
      <c r="AY18" s="366" t="s">
        <v>231</v>
      </c>
      <c r="AZ18" s="367"/>
      <c r="BA18" s="367"/>
      <c r="BB18" s="367"/>
      <c r="BC18" s="367"/>
      <c r="BD18" s="367"/>
      <c r="BE18" s="367"/>
      <c r="BF18" s="367"/>
      <c r="BG18" s="367"/>
      <c r="BH18" s="367"/>
      <c r="BI18" s="367"/>
      <c r="BJ18" s="367"/>
      <c r="BK18" s="367"/>
      <c r="BL18" s="367"/>
      <c r="BM18" s="368"/>
      <c r="BN18" s="369">
        <v>2874522</v>
      </c>
      <c r="BO18" s="370"/>
      <c r="BP18" s="370"/>
      <c r="BQ18" s="370"/>
      <c r="BR18" s="370"/>
      <c r="BS18" s="370"/>
      <c r="BT18" s="370"/>
      <c r="BU18" s="371"/>
      <c r="BV18" s="369">
        <v>2826995</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70</v>
      </c>
      <c r="C19" s="441"/>
      <c r="D19" s="441"/>
      <c r="E19" s="442"/>
      <c r="F19" s="442"/>
      <c r="G19" s="442"/>
      <c r="H19" s="442"/>
      <c r="I19" s="442"/>
      <c r="J19" s="442"/>
      <c r="K19" s="442"/>
      <c r="L19" s="450">
        <v>27</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232</v>
      </c>
      <c r="AZ19" s="367"/>
      <c r="BA19" s="367"/>
      <c r="BB19" s="367"/>
      <c r="BC19" s="367"/>
      <c r="BD19" s="367"/>
      <c r="BE19" s="367"/>
      <c r="BF19" s="367"/>
      <c r="BG19" s="367"/>
      <c r="BH19" s="367"/>
      <c r="BI19" s="367"/>
      <c r="BJ19" s="367"/>
      <c r="BK19" s="367"/>
      <c r="BL19" s="367"/>
      <c r="BM19" s="368"/>
      <c r="BN19" s="369">
        <v>4604756</v>
      </c>
      <c r="BO19" s="370"/>
      <c r="BP19" s="370"/>
      <c r="BQ19" s="370"/>
      <c r="BR19" s="370"/>
      <c r="BS19" s="370"/>
      <c r="BT19" s="370"/>
      <c r="BU19" s="371"/>
      <c r="BV19" s="369">
        <v>4653972</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236</v>
      </c>
      <c r="C20" s="441"/>
      <c r="D20" s="441"/>
      <c r="E20" s="442"/>
      <c r="F20" s="442"/>
      <c r="G20" s="442"/>
      <c r="H20" s="442"/>
      <c r="I20" s="442"/>
      <c r="J20" s="442"/>
      <c r="K20" s="442"/>
      <c r="L20" s="450">
        <v>2206</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237</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238</v>
      </c>
      <c r="C22" s="563"/>
      <c r="D22" s="564"/>
      <c r="E22" s="512" t="s">
        <v>8</v>
      </c>
      <c r="F22" s="517"/>
      <c r="G22" s="517"/>
      <c r="H22" s="517"/>
      <c r="I22" s="517"/>
      <c r="J22" s="517"/>
      <c r="K22" s="507"/>
      <c r="L22" s="512" t="s">
        <v>240</v>
      </c>
      <c r="M22" s="517"/>
      <c r="N22" s="517"/>
      <c r="O22" s="517"/>
      <c r="P22" s="507"/>
      <c r="Q22" s="539" t="s">
        <v>228</v>
      </c>
      <c r="R22" s="540"/>
      <c r="S22" s="540"/>
      <c r="T22" s="540"/>
      <c r="U22" s="540"/>
      <c r="V22" s="541"/>
      <c r="W22" s="571" t="s">
        <v>242</v>
      </c>
      <c r="X22" s="563"/>
      <c r="Y22" s="564"/>
      <c r="Z22" s="512" t="s">
        <v>8</v>
      </c>
      <c r="AA22" s="517"/>
      <c r="AB22" s="517"/>
      <c r="AC22" s="517"/>
      <c r="AD22" s="517"/>
      <c r="AE22" s="517"/>
      <c r="AF22" s="517"/>
      <c r="AG22" s="507"/>
      <c r="AH22" s="545" t="s">
        <v>182</v>
      </c>
      <c r="AI22" s="517"/>
      <c r="AJ22" s="517"/>
      <c r="AK22" s="517"/>
      <c r="AL22" s="507"/>
      <c r="AM22" s="545" t="s">
        <v>243</v>
      </c>
      <c r="AN22" s="546"/>
      <c r="AO22" s="546"/>
      <c r="AP22" s="546"/>
      <c r="AQ22" s="546"/>
      <c r="AR22" s="547"/>
      <c r="AS22" s="539" t="s">
        <v>228</v>
      </c>
      <c r="AT22" s="540"/>
      <c r="AU22" s="540"/>
      <c r="AV22" s="540"/>
      <c r="AW22" s="540"/>
      <c r="AX22" s="551"/>
      <c r="AY22" s="349" t="s">
        <v>245</v>
      </c>
      <c r="AZ22" s="350"/>
      <c r="BA22" s="350"/>
      <c r="BB22" s="350"/>
      <c r="BC22" s="350"/>
      <c r="BD22" s="350"/>
      <c r="BE22" s="350"/>
      <c r="BF22" s="350"/>
      <c r="BG22" s="350"/>
      <c r="BH22" s="350"/>
      <c r="BI22" s="350"/>
      <c r="BJ22" s="350"/>
      <c r="BK22" s="350"/>
      <c r="BL22" s="350"/>
      <c r="BM22" s="351"/>
      <c r="BN22" s="352">
        <v>6185566</v>
      </c>
      <c r="BO22" s="353"/>
      <c r="BP22" s="353"/>
      <c r="BQ22" s="353"/>
      <c r="BR22" s="353"/>
      <c r="BS22" s="353"/>
      <c r="BT22" s="353"/>
      <c r="BU22" s="354"/>
      <c r="BV22" s="352">
        <v>7102479</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247</v>
      </c>
      <c r="AZ23" s="367"/>
      <c r="BA23" s="367"/>
      <c r="BB23" s="367"/>
      <c r="BC23" s="367"/>
      <c r="BD23" s="367"/>
      <c r="BE23" s="367"/>
      <c r="BF23" s="367"/>
      <c r="BG23" s="367"/>
      <c r="BH23" s="367"/>
      <c r="BI23" s="367"/>
      <c r="BJ23" s="367"/>
      <c r="BK23" s="367"/>
      <c r="BL23" s="367"/>
      <c r="BM23" s="368"/>
      <c r="BN23" s="369">
        <v>6010391</v>
      </c>
      <c r="BO23" s="370"/>
      <c r="BP23" s="370"/>
      <c r="BQ23" s="370"/>
      <c r="BR23" s="370"/>
      <c r="BS23" s="370"/>
      <c r="BT23" s="370"/>
      <c r="BU23" s="371"/>
      <c r="BV23" s="369">
        <v>6312134</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249</v>
      </c>
      <c r="F24" s="362"/>
      <c r="G24" s="362"/>
      <c r="H24" s="362"/>
      <c r="I24" s="362"/>
      <c r="J24" s="362"/>
      <c r="K24" s="363"/>
      <c r="L24" s="391">
        <v>1</v>
      </c>
      <c r="M24" s="392"/>
      <c r="N24" s="392"/>
      <c r="O24" s="392"/>
      <c r="P24" s="418"/>
      <c r="Q24" s="391">
        <v>6600</v>
      </c>
      <c r="R24" s="392"/>
      <c r="S24" s="392"/>
      <c r="T24" s="392"/>
      <c r="U24" s="392"/>
      <c r="V24" s="418"/>
      <c r="W24" s="572"/>
      <c r="X24" s="566"/>
      <c r="Y24" s="567"/>
      <c r="Z24" s="390" t="s">
        <v>250</v>
      </c>
      <c r="AA24" s="362"/>
      <c r="AB24" s="362"/>
      <c r="AC24" s="362"/>
      <c r="AD24" s="362"/>
      <c r="AE24" s="362"/>
      <c r="AF24" s="362"/>
      <c r="AG24" s="363"/>
      <c r="AH24" s="391">
        <v>83</v>
      </c>
      <c r="AI24" s="392"/>
      <c r="AJ24" s="392"/>
      <c r="AK24" s="392"/>
      <c r="AL24" s="418"/>
      <c r="AM24" s="391">
        <v>231819</v>
      </c>
      <c r="AN24" s="392"/>
      <c r="AO24" s="392"/>
      <c r="AP24" s="392"/>
      <c r="AQ24" s="392"/>
      <c r="AR24" s="418"/>
      <c r="AS24" s="391">
        <v>2793</v>
      </c>
      <c r="AT24" s="392"/>
      <c r="AU24" s="392"/>
      <c r="AV24" s="392"/>
      <c r="AW24" s="392"/>
      <c r="AX24" s="393"/>
      <c r="AY24" s="464" t="s">
        <v>252</v>
      </c>
      <c r="AZ24" s="465"/>
      <c r="BA24" s="465"/>
      <c r="BB24" s="465"/>
      <c r="BC24" s="465"/>
      <c r="BD24" s="465"/>
      <c r="BE24" s="465"/>
      <c r="BF24" s="465"/>
      <c r="BG24" s="465"/>
      <c r="BH24" s="465"/>
      <c r="BI24" s="465"/>
      <c r="BJ24" s="465"/>
      <c r="BK24" s="465"/>
      <c r="BL24" s="465"/>
      <c r="BM24" s="466"/>
      <c r="BN24" s="369">
        <v>5708934</v>
      </c>
      <c r="BO24" s="370"/>
      <c r="BP24" s="370"/>
      <c r="BQ24" s="370"/>
      <c r="BR24" s="370"/>
      <c r="BS24" s="370"/>
      <c r="BT24" s="370"/>
      <c r="BU24" s="371"/>
      <c r="BV24" s="369">
        <v>6431973</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254</v>
      </c>
      <c r="F25" s="362"/>
      <c r="G25" s="362"/>
      <c r="H25" s="362"/>
      <c r="I25" s="362"/>
      <c r="J25" s="362"/>
      <c r="K25" s="363"/>
      <c r="L25" s="391">
        <v>1</v>
      </c>
      <c r="M25" s="392"/>
      <c r="N25" s="392"/>
      <c r="O25" s="392"/>
      <c r="P25" s="418"/>
      <c r="Q25" s="391">
        <v>5670</v>
      </c>
      <c r="R25" s="392"/>
      <c r="S25" s="392"/>
      <c r="T25" s="392"/>
      <c r="U25" s="392"/>
      <c r="V25" s="418"/>
      <c r="W25" s="572"/>
      <c r="X25" s="566"/>
      <c r="Y25" s="567"/>
      <c r="Z25" s="390" t="s">
        <v>255</v>
      </c>
      <c r="AA25" s="362"/>
      <c r="AB25" s="362"/>
      <c r="AC25" s="362"/>
      <c r="AD25" s="362"/>
      <c r="AE25" s="362"/>
      <c r="AF25" s="362"/>
      <c r="AG25" s="363"/>
      <c r="AH25" s="391" t="s">
        <v>200</v>
      </c>
      <c r="AI25" s="392"/>
      <c r="AJ25" s="392"/>
      <c r="AK25" s="392"/>
      <c r="AL25" s="418"/>
      <c r="AM25" s="391" t="s">
        <v>200</v>
      </c>
      <c r="AN25" s="392"/>
      <c r="AO25" s="392"/>
      <c r="AP25" s="392"/>
      <c r="AQ25" s="392"/>
      <c r="AR25" s="418"/>
      <c r="AS25" s="391" t="s">
        <v>200</v>
      </c>
      <c r="AT25" s="392"/>
      <c r="AU25" s="392"/>
      <c r="AV25" s="392"/>
      <c r="AW25" s="392"/>
      <c r="AX25" s="393"/>
      <c r="AY25" s="349" t="s">
        <v>37</v>
      </c>
      <c r="AZ25" s="350"/>
      <c r="BA25" s="350"/>
      <c r="BB25" s="350"/>
      <c r="BC25" s="350"/>
      <c r="BD25" s="350"/>
      <c r="BE25" s="350"/>
      <c r="BF25" s="350"/>
      <c r="BG25" s="350"/>
      <c r="BH25" s="350"/>
      <c r="BI25" s="350"/>
      <c r="BJ25" s="350"/>
      <c r="BK25" s="350"/>
      <c r="BL25" s="350"/>
      <c r="BM25" s="351"/>
      <c r="BN25" s="352">
        <v>115800</v>
      </c>
      <c r="BO25" s="353"/>
      <c r="BP25" s="353"/>
      <c r="BQ25" s="353"/>
      <c r="BR25" s="353"/>
      <c r="BS25" s="353"/>
      <c r="BT25" s="353"/>
      <c r="BU25" s="354"/>
      <c r="BV25" s="352">
        <v>140166</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256</v>
      </c>
      <c r="F26" s="362"/>
      <c r="G26" s="362"/>
      <c r="H26" s="362"/>
      <c r="I26" s="362"/>
      <c r="J26" s="362"/>
      <c r="K26" s="363"/>
      <c r="L26" s="391">
        <v>1</v>
      </c>
      <c r="M26" s="392"/>
      <c r="N26" s="392"/>
      <c r="O26" s="392"/>
      <c r="P26" s="418"/>
      <c r="Q26" s="391">
        <v>5390</v>
      </c>
      <c r="R26" s="392"/>
      <c r="S26" s="392"/>
      <c r="T26" s="392"/>
      <c r="U26" s="392"/>
      <c r="V26" s="418"/>
      <c r="W26" s="572"/>
      <c r="X26" s="566"/>
      <c r="Y26" s="567"/>
      <c r="Z26" s="390" t="s">
        <v>257</v>
      </c>
      <c r="AA26" s="470"/>
      <c r="AB26" s="470"/>
      <c r="AC26" s="470"/>
      <c r="AD26" s="470"/>
      <c r="AE26" s="470"/>
      <c r="AF26" s="470"/>
      <c r="AG26" s="471"/>
      <c r="AH26" s="391" t="s">
        <v>200</v>
      </c>
      <c r="AI26" s="392"/>
      <c r="AJ26" s="392"/>
      <c r="AK26" s="392"/>
      <c r="AL26" s="418"/>
      <c r="AM26" s="391" t="s">
        <v>200</v>
      </c>
      <c r="AN26" s="392"/>
      <c r="AO26" s="392"/>
      <c r="AP26" s="392"/>
      <c r="AQ26" s="392"/>
      <c r="AR26" s="418"/>
      <c r="AS26" s="391" t="s">
        <v>200</v>
      </c>
      <c r="AT26" s="392"/>
      <c r="AU26" s="392"/>
      <c r="AV26" s="392"/>
      <c r="AW26" s="392"/>
      <c r="AX26" s="393"/>
      <c r="AY26" s="372" t="s">
        <v>258</v>
      </c>
      <c r="AZ26" s="373"/>
      <c r="BA26" s="373"/>
      <c r="BB26" s="373"/>
      <c r="BC26" s="373"/>
      <c r="BD26" s="373"/>
      <c r="BE26" s="373"/>
      <c r="BF26" s="373"/>
      <c r="BG26" s="373"/>
      <c r="BH26" s="373"/>
      <c r="BI26" s="373"/>
      <c r="BJ26" s="373"/>
      <c r="BK26" s="373"/>
      <c r="BL26" s="373"/>
      <c r="BM26" s="374"/>
      <c r="BN26" s="369" t="s">
        <v>200</v>
      </c>
      <c r="BO26" s="370"/>
      <c r="BP26" s="370"/>
      <c r="BQ26" s="370"/>
      <c r="BR26" s="370"/>
      <c r="BS26" s="370"/>
      <c r="BT26" s="370"/>
      <c r="BU26" s="371"/>
      <c r="BV26" s="369" t="s">
        <v>200</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259</v>
      </c>
      <c r="F27" s="362"/>
      <c r="G27" s="362"/>
      <c r="H27" s="362"/>
      <c r="I27" s="362"/>
      <c r="J27" s="362"/>
      <c r="K27" s="363"/>
      <c r="L27" s="391">
        <v>1</v>
      </c>
      <c r="M27" s="392"/>
      <c r="N27" s="392"/>
      <c r="O27" s="392"/>
      <c r="P27" s="418"/>
      <c r="Q27" s="391">
        <v>2500</v>
      </c>
      <c r="R27" s="392"/>
      <c r="S27" s="392"/>
      <c r="T27" s="392"/>
      <c r="U27" s="392"/>
      <c r="V27" s="418"/>
      <c r="W27" s="572"/>
      <c r="X27" s="566"/>
      <c r="Y27" s="567"/>
      <c r="Z27" s="390" t="s">
        <v>261</v>
      </c>
      <c r="AA27" s="362"/>
      <c r="AB27" s="362"/>
      <c r="AC27" s="362"/>
      <c r="AD27" s="362"/>
      <c r="AE27" s="362"/>
      <c r="AF27" s="362"/>
      <c r="AG27" s="363"/>
      <c r="AH27" s="391">
        <v>12</v>
      </c>
      <c r="AI27" s="392"/>
      <c r="AJ27" s="392"/>
      <c r="AK27" s="392"/>
      <c r="AL27" s="418"/>
      <c r="AM27" s="391">
        <v>32820</v>
      </c>
      <c r="AN27" s="392"/>
      <c r="AO27" s="392"/>
      <c r="AP27" s="392"/>
      <c r="AQ27" s="392"/>
      <c r="AR27" s="418"/>
      <c r="AS27" s="391">
        <v>2735</v>
      </c>
      <c r="AT27" s="392"/>
      <c r="AU27" s="392"/>
      <c r="AV27" s="392"/>
      <c r="AW27" s="392"/>
      <c r="AX27" s="393"/>
      <c r="AY27" s="426" t="s">
        <v>263</v>
      </c>
      <c r="AZ27" s="427"/>
      <c r="BA27" s="427"/>
      <c r="BB27" s="427"/>
      <c r="BC27" s="427"/>
      <c r="BD27" s="427"/>
      <c r="BE27" s="427"/>
      <c r="BF27" s="427"/>
      <c r="BG27" s="427"/>
      <c r="BH27" s="427"/>
      <c r="BI27" s="427"/>
      <c r="BJ27" s="427"/>
      <c r="BK27" s="427"/>
      <c r="BL27" s="427"/>
      <c r="BM27" s="428"/>
      <c r="BN27" s="467">
        <v>145328</v>
      </c>
      <c r="BO27" s="468"/>
      <c r="BP27" s="468"/>
      <c r="BQ27" s="468"/>
      <c r="BR27" s="468"/>
      <c r="BS27" s="468"/>
      <c r="BT27" s="468"/>
      <c r="BU27" s="469"/>
      <c r="BV27" s="467">
        <v>145293</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264</v>
      </c>
      <c r="F28" s="362"/>
      <c r="G28" s="362"/>
      <c r="H28" s="362"/>
      <c r="I28" s="362"/>
      <c r="J28" s="362"/>
      <c r="K28" s="363"/>
      <c r="L28" s="391">
        <v>1</v>
      </c>
      <c r="M28" s="392"/>
      <c r="N28" s="392"/>
      <c r="O28" s="392"/>
      <c r="P28" s="418"/>
      <c r="Q28" s="391">
        <v>2000</v>
      </c>
      <c r="R28" s="392"/>
      <c r="S28" s="392"/>
      <c r="T28" s="392"/>
      <c r="U28" s="392"/>
      <c r="V28" s="418"/>
      <c r="W28" s="572"/>
      <c r="X28" s="566"/>
      <c r="Y28" s="567"/>
      <c r="Z28" s="390" t="s">
        <v>38</v>
      </c>
      <c r="AA28" s="362"/>
      <c r="AB28" s="362"/>
      <c r="AC28" s="362"/>
      <c r="AD28" s="362"/>
      <c r="AE28" s="362"/>
      <c r="AF28" s="362"/>
      <c r="AG28" s="363"/>
      <c r="AH28" s="391" t="s">
        <v>200</v>
      </c>
      <c r="AI28" s="392"/>
      <c r="AJ28" s="392"/>
      <c r="AK28" s="392"/>
      <c r="AL28" s="418"/>
      <c r="AM28" s="391" t="s">
        <v>200</v>
      </c>
      <c r="AN28" s="392"/>
      <c r="AO28" s="392"/>
      <c r="AP28" s="392"/>
      <c r="AQ28" s="392"/>
      <c r="AR28" s="418"/>
      <c r="AS28" s="391" t="s">
        <v>200</v>
      </c>
      <c r="AT28" s="392"/>
      <c r="AU28" s="392"/>
      <c r="AV28" s="392"/>
      <c r="AW28" s="392"/>
      <c r="AX28" s="393"/>
      <c r="AY28" s="553" t="s">
        <v>267</v>
      </c>
      <c r="AZ28" s="554"/>
      <c r="BA28" s="554"/>
      <c r="BB28" s="555"/>
      <c r="BC28" s="349" t="s">
        <v>100</v>
      </c>
      <c r="BD28" s="350"/>
      <c r="BE28" s="350"/>
      <c r="BF28" s="350"/>
      <c r="BG28" s="350"/>
      <c r="BH28" s="350"/>
      <c r="BI28" s="350"/>
      <c r="BJ28" s="350"/>
      <c r="BK28" s="350"/>
      <c r="BL28" s="350"/>
      <c r="BM28" s="351"/>
      <c r="BN28" s="352">
        <v>3973346</v>
      </c>
      <c r="BO28" s="353"/>
      <c r="BP28" s="353"/>
      <c r="BQ28" s="353"/>
      <c r="BR28" s="353"/>
      <c r="BS28" s="353"/>
      <c r="BT28" s="353"/>
      <c r="BU28" s="354"/>
      <c r="BV28" s="352">
        <v>3883374</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268</v>
      </c>
      <c r="F29" s="362"/>
      <c r="G29" s="362"/>
      <c r="H29" s="362"/>
      <c r="I29" s="362"/>
      <c r="J29" s="362"/>
      <c r="K29" s="363"/>
      <c r="L29" s="391">
        <v>8</v>
      </c>
      <c r="M29" s="392"/>
      <c r="N29" s="392"/>
      <c r="O29" s="392"/>
      <c r="P29" s="418"/>
      <c r="Q29" s="391">
        <v>1750</v>
      </c>
      <c r="R29" s="392"/>
      <c r="S29" s="392"/>
      <c r="T29" s="392"/>
      <c r="U29" s="392"/>
      <c r="V29" s="418"/>
      <c r="W29" s="573"/>
      <c r="X29" s="574"/>
      <c r="Y29" s="575"/>
      <c r="Z29" s="390" t="s">
        <v>270</v>
      </c>
      <c r="AA29" s="362"/>
      <c r="AB29" s="362"/>
      <c r="AC29" s="362"/>
      <c r="AD29" s="362"/>
      <c r="AE29" s="362"/>
      <c r="AF29" s="362"/>
      <c r="AG29" s="363"/>
      <c r="AH29" s="391">
        <v>95</v>
      </c>
      <c r="AI29" s="392"/>
      <c r="AJ29" s="392"/>
      <c r="AK29" s="392"/>
      <c r="AL29" s="418"/>
      <c r="AM29" s="391">
        <v>264639</v>
      </c>
      <c r="AN29" s="392"/>
      <c r="AO29" s="392"/>
      <c r="AP29" s="392"/>
      <c r="AQ29" s="392"/>
      <c r="AR29" s="418"/>
      <c r="AS29" s="391">
        <v>2786</v>
      </c>
      <c r="AT29" s="392"/>
      <c r="AU29" s="392"/>
      <c r="AV29" s="392"/>
      <c r="AW29" s="392"/>
      <c r="AX29" s="393"/>
      <c r="AY29" s="556"/>
      <c r="AZ29" s="557"/>
      <c r="BA29" s="557"/>
      <c r="BB29" s="558"/>
      <c r="BC29" s="366" t="s">
        <v>271</v>
      </c>
      <c r="BD29" s="367"/>
      <c r="BE29" s="367"/>
      <c r="BF29" s="367"/>
      <c r="BG29" s="367"/>
      <c r="BH29" s="367"/>
      <c r="BI29" s="367"/>
      <c r="BJ29" s="367"/>
      <c r="BK29" s="367"/>
      <c r="BL29" s="367"/>
      <c r="BM29" s="368"/>
      <c r="BN29" s="369">
        <v>1595080</v>
      </c>
      <c r="BO29" s="370"/>
      <c r="BP29" s="370"/>
      <c r="BQ29" s="370"/>
      <c r="BR29" s="370"/>
      <c r="BS29" s="370"/>
      <c r="BT29" s="370"/>
      <c r="BU29" s="371"/>
      <c r="BV29" s="369">
        <v>1577059</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274</v>
      </c>
      <c r="X30" s="476"/>
      <c r="Y30" s="476"/>
      <c r="Z30" s="476"/>
      <c r="AA30" s="476"/>
      <c r="AB30" s="476"/>
      <c r="AC30" s="476"/>
      <c r="AD30" s="476"/>
      <c r="AE30" s="476"/>
      <c r="AF30" s="476"/>
      <c r="AG30" s="477"/>
      <c r="AH30" s="446">
        <v>94.1</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74</v>
      </c>
      <c r="BD30" s="465"/>
      <c r="BE30" s="465"/>
      <c r="BF30" s="465"/>
      <c r="BG30" s="465"/>
      <c r="BH30" s="465"/>
      <c r="BI30" s="465"/>
      <c r="BJ30" s="465"/>
      <c r="BK30" s="465"/>
      <c r="BL30" s="465"/>
      <c r="BM30" s="466"/>
      <c r="BN30" s="467">
        <v>3751130</v>
      </c>
      <c r="BO30" s="468"/>
      <c r="BP30" s="468"/>
      <c r="BQ30" s="468"/>
      <c r="BR30" s="468"/>
      <c r="BS30" s="468"/>
      <c r="BT30" s="468"/>
      <c r="BU30" s="469"/>
      <c r="BV30" s="467">
        <v>3677917</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184</v>
      </c>
      <c r="D32" s="478"/>
      <c r="E32" s="478"/>
      <c r="F32" s="478"/>
      <c r="G32" s="478"/>
      <c r="H32" s="478"/>
      <c r="I32" s="478"/>
      <c r="J32" s="478"/>
      <c r="K32" s="478"/>
      <c r="L32" s="478"/>
      <c r="M32" s="478"/>
      <c r="N32" s="478"/>
      <c r="O32" s="478"/>
      <c r="P32" s="478"/>
      <c r="Q32" s="478"/>
      <c r="R32" s="478"/>
      <c r="S32" s="478"/>
      <c r="U32" s="373" t="s">
        <v>90</v>
      </c>
      <c r="V32" s="373"/>
      <c r="W32" s="373"/>
      <c r="X32" s="373"/>
      <c r="Y32" s="373"/>
      <c r="Z32" s="373"/>
      <c r="AA32" s="373"/>
      <c r="AB32" s="373"/>
      <c r="AC32" s="373"/>
      <c r="AD32" s="373"/>
      <c r="AE32" s="373"/>
      <c r="AF32" s="373"/>
      <c r="AG32" s="373"/>
      <c r="AH32" s="373"/>
      <c r="AI32" s="373"/>
      <c r="AJ32" s="373"/>
      <c r="AK32" s="373"/>
      <c r="AM32" s="373" t="s">
        <v>276</v>
      </c>
      <c r="AN32" s="373"/>
      <c r="AO32" s="373"/>
      <c r="AP32" s="373"/>
      <c r="AQ32" s="373"/>
      <c r="AR32" s="373"/>
      <c r="AS32" s="373"/>
      <c r="AT32" s="373"/>
      <c r="AU32" s="373"/>
      <c r="AV32" s="373"/>
      <c r="AW32" s="373"/>
      <c r="AX32" s="373"/>
      <c r="AY32" s="373"/>
      <c r="AZ32" s="373"/>
      <c r="BA32" s="373"/>
      <c r="BB32" s="373"/>
      <c r="BC32" s="373"/>
      <c r="BE32" s="373" t="s">
        <v>277</v>
      </c>
      <c r="BF32" s="373"/>
      <c r="BG32" s="373"/>
      <c r="BH32" s="373"/>
      <c r="BI32" s="373"/>
      <c r="BJ32" s="373"/>
      <c r="BK32" s="373"/>
      <c r="BL32" s="373"/>
      <c r="BM32" s="373"/>
      <c r="BN32" s="373"/>
      <c r="BO32" s="373"/>
      <c r="BP32" s="373"/>
      <c r="BQ32" s="373"/>
      <c r="BR32" s="373"/>
      <c r="BS32" s="373"/>
      <c r="BT32" s="373"/>
      <c r="BU32" s="373"/>
      <c r="BW32" s="373" t="s">
        <v>279</v>
      </c>
      <c r="BX32" s="373"/>
      <c r="BY32" s="373"/>
      <c r="BZ32" s="373"/>
      <c r="CA32" s="373"/>
      <c r="CB32" s="373"/>
      <c r="CC32" s="373"/>
      <c r="CD32" s="373"/>
      <c r="CE32" s="373"/>
      <c r="CF32" s="373"/>
      <c r="CG32" s="373"/>
      <c r="CH32" s="373"/>
      <c r="CI32" s="373"/>
      <c r="CJ32" s="373"/>
      <c r="CK32" s="373"/>
      <c r="CL32" s="373"/>
      <c r="CM32" s="373"/>
      <c r="CO32" s="373" t="s">
        <v>280</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117</v>
      </c>
      <c r="D33" s="479"/>
      <c r="E33" s="480" t="s">
        <v>281</v>
      </c>
      <c r="F33" s="480"/>
      <c r="G33" s="480"/>
      <c r="H33" s="480"/>
      <c r="I33" s="480"/>
      <c r="J33" s="480"/>
      <c r="K33" s="480"/>
      <c r="L33" s="480"/>
      <c r="M33" s="480"/>
      <c r="N33" s="480"/>
      <c r="O33" s="480"/>
      <c r="P33" s="480"/>
      <c r="Q33" s="480"/>
      <c r="R33" s="480"/>
      <c r="S33" s="480"/>
      <c r="T33" s="12"/>
      <c r="U33" s="479" t="s">
        <v>117</v>
      </c>
      <c r="V33" s="479"/>
      <c r="W33" s="480" t="s">
        <v>281</v>
      </c>
      <c r="X33" s="480"/>
      <c r="Y33" s="480"/>
      <c r="Z33" s="480"/>
      <c r="AA33" s="480"/>
      <c r="AB33" s="480"/>
      <c r="AC33" s="480"/>
      <c r="AD33" s="480"/>
      <c r="AE33" s="480"/>
      <c r="AF33" s="480"/>
      <c r="AG33" s="480"/>
      <c r="AH33" s="480"/>
      <c r="AI33" s="480"/>
      <c r="AJ33" s="480"/>
      <c r="AK33" s="480"/>
      <c r="AL33" s="12"/>
      <c r="AM33" s="479" t="s">
        <v>117</v>
      </c>
      <c r="AN33" s="479"/>
      <c r="AO33" s="480" t="s">
        <v>281</v>
      </c>
      <c r="AP33" s="480"/>
      <c r="AQ33" s="480"/>
      <c r="AR33" s="480"/>
      <c r="AS33" s="480"/>
      <c r="AT33" s="480"/>
      <c r="AU33" s="480"/>
      <c r="AV33" s="480"/>
      <c r="AW33" s="480"/>
      <c r="AX33" s="480"/>
      <c r="AY33" s="480"/>
      <c r="AZ33" s="480"/>
      <c r="BA33" s="480"/>
      <c r="BB33" s="480"/>
      <c r="BC33" s="480"/>
      <c r="BD33" s="8"/>
      <c r="BE33" s="480" t="s">
        <v>283</v>
      </c>
      <c r="BF33" s="480"/>
      <c r="BG33" s="480" t="s">
        <v>166</v>
      </c>
      <c r="BH33" s="480"/>
      <c r="BI33" s="480"/>
      <c r="BJ33" s="480"/>
      <c r="BK33" s="480"/>
      <c r="BL33" s="480"/>
      <c r="BM33" s="480"/>
      <c r="BN33" s="480"/>
      <c r="BO33" s="480"/>
      <c r="BP33" s="480"/>
      <c r="BQ33" s="480"/>
      <c r="BR33" s="480"/>
      <c r="BS33" s="480"/>
      <c r="BT33" s="480"/>
      <c r="BU33" s="480"/>
      <c r="BV33" s="8"/>
      <c r="BW33" s="479" t="s">
        <v>283</v>
      </c>
      <c r="BX33" s="479"/>
      <c r="BY33" s="480" t="s">
        <v>107</v>
      </c>
      <c r="BZ33" s="480"/>
      <c r="CA33" s="480"/>
      <c r="CB33" s="480"/>
      <c r="CC33" s="480"/>
      <c r="CD33" s="480"/>
      <c r="CE33" s="480"/>
      <c r="CF33" s="480"/>
      <c r="CG33" s="480"/>
      <c r="CH33" s="480"/>
      <c r="CI33" s="480"/>
      <c r="CJ33" s="480"/>
      <c r="CK33" s="480"/>
      <c r="CL33" s="480"/>
      <c r="CM33" s="480"/>
      <c r="CN33" s="12"/>
      <c r="CO33" s="479" t="s">
        <v>117</v>
      </c>
      <c r="CP33" s="479"/>
      <c r="CQ33" s="480" t="s">
        <v>284</v>
      </c>
      <c r="CR33" s="480"/>
      <c r="CS33" s="480"/>
      <c r="CT33" s="480"/>
      <c r="CU33" s="480"/>
      <c r="CV33" s="480"/>
      <c r="CW33" s="480"/>
      <c r="CX33" s="480"/>
      <c r="CY33" s="480"/>
      <c r="CZ33" s="480"/>
      <c r="DA33" s="480"/>
      <c r="DB33" s="480"/>
      <c r="DC33" s="480"/>
      <c r="DD33" s="480"/>
      <c r="DE33" s="480"/>
      <c r="DF33" s="12"/>
      <c r="DG33" s="481" t="s">
        <v>84</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2</v>
      </c>
      <c r="V34" s="482"/>
      <c r="W34" s="483" t="str">
        <f>IF('各会計、関係団体の財政状況及び健全化判断比率'!B28="","",'各会計、関係団体の財政状況及び健全化判断比率'!B28)</f>
        <v>津野町国民健康保険事業特別会計（事業勘定）</v>
      </c>
      <c r="X34" s="483"/>
      <c r="Y34" s="483"/>
      <c r="Z34" s="483"/>
      <c r="AA34" s="483"/>
      <c r="AB34" s="483"/>
      <c r="AC34" s="483"/>
      <c r="AD34" s="483"/>
      <c r="AE34" s="483"/>
      <c r="AF34" s="483"/>
      <c r="AG34" s="483"/>
      <c r="AH34" s="483"/>
      <c r="AI34" s="483"/>
      <c r="AJ34" s="483"/>
      <c r="AK34" s="483"/>
      <c r="AL34" s="2"/>
      <c r="AM34" s="482" t="str">
        <f>IF(AO34="","",MAX(C34:D43,U34:V43)+1)</f>
        <v/>
      </c>
      <c r="AN34" s="482"/>
      <c r="AO34" s="483"/>
      <c r="AP34" s="483"/>
      <c r="AQ34" s="483"/>
      <c r="AR34" s="483"/>
      <c r="AS34" s="483"/>
      <c r="AT34" s="483"/>
      <c r="AU34" s="483"/>
      <c r="AV34" s="483"/>
      <c r="AW34" s="483"/>
      <c r="AX34" s="483"/>
      <c r="AY34" s="483"/>
      <c r="AZ34" s="483"/>
      <c r="BA34" s="483"/>
      <c r="BB34" s="483"/>
      <c r="BC34" s="483"/>
      <c r="BD34" s="2"/>
      <c r="BE34" s="482">
        <f>IF(BG34="","",MAX(C34:D43,U34:V43,AM34:AN43)+1)</f>
        <v>6</v>
      </c>
      <c r="BF34" s="482"/>
      <c r="BG34" s="483" t="str">
        <f>IF('各会計、関係団体の財政状況及び健全化判断比率'!B32="","",'各会計、関係団体の財政状況及び健全化判断比率'!B32)</f>
        <v>津野町簡易水道事業特別会計</v>
      </c>
      <c r="BH34" s="483"/>
      <c r="BI34" s="483"/>
      <c r="BJ34" s="483"/>
      <c r="BK34" s="483"/>
      <c r="BL34" s="483"/>
      <c r="BM34" s="483"/>
      <c r="BN34" s="483"/>
      <c r="BO34" s="483"/>
      <c r="BP34" s="483"/>
      <c r="BQ34" s="483"/>
      <c r="BR34" s="483"/>
      <c r="BS34" s="483"/>
      <c r="BT34" s="483"/>
      <c r="BU34" s="483"/>
      <c r="BV34" s="2"/>
      <c r="BW34" s="482">
        <f>IF(BY34="","",MAX(C34:D43,U34:V43,AM34:AN43,BE34:BF43)+1)</f>
        <v>8</v>
      </c>
      <c r="BX34" s="482"/>
      <c r="BY34" s="483" t="str">
        <f>IF('各会計、関係団体の財政状況及び健全化判断比率'!B68="","",'各会計、関係団体の財政状況及び健全化判断比率'!B68)</f>
        <v>高幡消防組合</v>
      </c>
      <c r="BZ34" s="483"/>
      <c r="CA34" s="483"/>
      <c r="CB34" s="483"/>
      <c r="CC34" s="483"/>
      <c r="CD34" s="483"/>
      <c r="CE34" s="483"/>
      <c r="CF34" s="483"/>
      <c r="CG34" s="483"/>
      <c r="CH34" s="483"/>
      <c r="CI34" s="483"/>
      <c r="CJ34" s="483"/>
      <c r="CK34" s="483"/>
      <c r="CL34" s="483"/>
      <c r="CM34" s="483"/>
      <c r="CN34" s="2"/>
      <c r="CO34" s="482">
        <f>IF(CQ34="","",MAX(C34:D43,U34:V43,AM34:AN43,BE34:BF43,BW34:BX43)+1)</f>
        <v>18</v>
      </c>
      <c r="CP34" s="482"/>
      <c r="CQ34" s="483" t="str">
        <f>IF('各会計、関係団体の財政状況及び健全化判断比率'!BS7="","",'各会計、関係団体の財政状況及び健全化判断比率'!BS7)</f>
        <v>（一財）天狗荘</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t="str">
        <f t="shared" ref="C35:C43" si="0">IF(E35="","",C34+1)</f>
        <v/>
      </c>
      <c r="D35" s="482"/>
      <c r="E35" s="483" t="str">
        <f>IF('各会計、関係団体の財政状況及び健全化判断比率'!B8="","",'各会計、関係団体の財政状況及び健全化判断比率'!B8)</f>
        <v/>
      </c>
      <c r="F35" s="483"/>
      <c r="G35" s="483"/>
      <c r="H35" s="483"/>
      <c r="I35" s="483"/>
      <c r="J35" s="483"/>
      <c r="K35" s="483"/>
      <c r="L35" s="483"/>
      <c r="M35" s="483"/>
      <c r="N35" s="483"/>
      <c r="O35" s="483"/>
      <c r="P35" s="483"/>
      <c r="Q35" s="483"/>
      <c r="R35" s="483"/>
      <c r="S35" s="483"/>
      <c r="T35" s="2"/>
      <c r="U35" s="482">
        <f t="shared" ref="U35:U43" si="1">IF(W35="","",U34+1)</f>
        <v>3</v>
      </c>
      <c r="V35" s="482"/>
      <c r="W35" s="483" t="str">
        <f>IF('各会計、関係団体の財政状況及び健全化判断比率'!B29="","",'各会計、関係団体の財政状況及び健全化判断比率'!B29)</f>
        <v>津野町国民健康保険事業特別会計（直営診療施設勘定）</v>
      </c>
      <c r="X35" s="483"/>
      <c r="Y35" s="483"/>
      <c r="Z35" s="483"/>
      <c r="AA35" s="483"/>
      <c r="AB35" s="483"/>
      <c r="AC35" s="483"/>
      <c r="AD35" s="483"/>
      <c r="AE35" s="483"/>
      <c r="AF35" s="483"/>
      <c r="AG35" s="483"/>
      <c r="AH35" s="483"/>
      <c r="AI35" s="483"/>
      <c r="AJ35" s="483"/>
      <c r="AK35" s="483"/>
      <c r="AL35" s="2"/>
      <c r="AM35" s="482" t="str">
        <f t="shared" ref="AM35:AM43" si="2">IF(AO35="","",AM34+1)</f>
        <v/>
      </c>
      <c r="AN35" s="482"/>
      <c r="AO35" s="483"/>
      <c r="AP35" s="483"/>
      <c r="AQ35" s="483"/>
      <c r="AR35" s="483"/>
      <c r="AS35" s="483"/>
      <c r="AT35" s="483"/>
      <c r="AU35" s="483"/>
      <c r="AV35" s="483"/>
      <c r="AW35" s="483"/>
      <c r="AX35" s="483"/>
      <c r="AY35" s="483"/>
      <c r="AZ35" s="483"/>
      <c r="BA35" s="483"/>
      <c r="BB35" s="483"/>
      <c r="BC35" s="483"/>
      <c r="BD35" s="2"/>
      <c r="BE35" s="482">
        <f t="shared" ref="BE35:BE43" si="3">IF(BG35="","",BE34+1)</f>
        <v>7</v>
      </c>
      <c r="BF35" s="482"/>
      <c r="BG35" s="483" t="str">
        <f>IF('各会計、関係団体の財政状況及び健全化判断比率'!B33="","",'各会計、関係団体の財政状況及び健全化判断比率'!B33)</f>
        <v>津野町生活環境施設整備特別会計</v>
      </c>
      <c r="BH35" s="483"/>
      <c r="BI35" s="483"/>
      <c r="BJ35" s="483"/>
      <c r="BK35" s="483"/>
      <c r="BL35" s="483"/>
      <c r="BM35" s="483"/>
      <c r="BN35" s="483"/>
      <c r="BO35" s="483"/>
      <c r="BP35" s="483"/>
      <c r="BQ35" s="483"/>
      <c r="BR35" s="483"/>
      <c r="BS35" s="483"/>
      <c r="BT35" s="483"/>
      <c r="BU35" s="483"/>
      <c r="BV35" s="2"/>
      <c r="BW35" s="482">
        <f t="shared" ref="BW35:BW43" si="4">IF(BY35="","",BW34+1)</f>
        <v>9</v>
      </c>
      <c r="BX35" s="482"/>
      <c r="BY35" s="483" t="str">
        <f>IF('各会計、関係団体の財政状況及び健全化判断比率'!B69="","",'各会計、関係団体の財政状況及び健全化判断比率'!B69)</f>
        <v>津野山養護老人ホーム組合</v>
      </c>
      <c r="BZ35" s="483"/>
      <c r="CA35" s="483"/>
      <c r="CB35" s="483"/>
      <c r="CC35" s="483"/>
      <c r="CD35" s="483"/>
      <c r="CE35" s="483"/>
      <c r="CF35" s="483"/>
      <c r="CG35" s="483"/>
      <c r="CH35" s="483"/>
      <c r="CI35" s="483"/>
      <c r="CJ35" s="483"/>
      <c r="CK35" s="483"/>
      <c r="CL35" s="483"/>
      <c r="CM35" s="483"/>
      <c r="CN35" s="2"/>
      <c r="CO35" s="482">
        <f t="shared" ref="CO35:CO43" si="5">IF(CQ35="","",CO34+1)</f>
        <v>19</v>
      </c>
      <c r="CP35" s="482"/>
      <c r="CQ35" s="483" t="str">
        <f>IF('各会計、関係団体の財政状況及び健全化判断比率'!BS8="","",'各会計、関係団体の財政状況及び健全化判断比率'!BS8)</f>
        <v>（（有）津野町ふるさとセンター</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4</v>
      </c>
      <c r="V36" s="482"/>
      <c r="W36" s="483" t="str">
        <f>IF('各会計、関係団体の財政状況及び健全化判断比率'!B30="","",'各会計、関係団体の財政状況及び健全化判断比率'!B30)</f>
        <v>津野町介護保険事業特別会計</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10</v>
      </c>
      <c r="BX36" s="482"/>
      <c r="BY36" s="483" t="str">
        <f>IF('各会計、関係団体の財政状況及び健全化判断比率'!B70="","",'各会計、関係団体の財政状況及び健全化判断比率'!B70)</f>
        <v>高陵特別養護老人ホーム組合</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f t="shared" si="1"/>
        <v>5</v>
      </c>
      <c r="V37" s="482"/>
      <c r="W37" s="483" t="str">
        <f>IF('各会計、関係団体の財政状況及び健全化判断比率'!B31="","",'各会計、関係団体の財政状況及び健全化判断比率'!B31)</f>
        <v>津野町後期高齢者医療特別会計</v>
      </c>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11</v>
      </c>
      <c r="BX37" s="482"/>
      <c r="BY37" s="483" t="str">
        <f>IF('各会計、関係団体の財政状況及び健全化判断比率'!B71="","",'各会計、関係団体の財政状況及び健全化判断比率'!B71)</f>
        <v>津野山広域事務組合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12</v>
      </c>
      <c r="BX38" s="482"/>
      <c r="BY38" s="483" t="str">
        <f>IF('各会計、関係団体の財政状況及び健全化判断比率'!B72="","",'各会計、関係団体の財政状況及び健全化判断比率'!B72)</f>
        <v>高幡東部清掃組合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13</v>
      </c>
      <c r="BX39" s="482"/>
      <c r="BY39" s="483" t="str">
        <f>IF('各会計、関係団体の財政状況及び健全化判断比率'!B73="","",'各会計、関係団体の財政状況及び健全化判断比率'!B73)</f>
        <v>高知県広域食肉センター組合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14</v>
      </c>
      <c r="BX40" s="482"/>
      <c r="BY40" s="483" t="str">
        <f>IF('各会計、関係団体の財政状況及び健全化判断比率'!B74="","",'各会計、関係団体の財政状況及び健全化判断比率'!B74)</f>
        <v>高幡障害者支援施設組合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15</v>
      </c>
      <c r="BX41" s="482"/>
      <c r="BY41" s="483" t="str">
        <f>IF('各会計、関係団体の財政状況及び健全化判断比率'!B75="","",'各会計、関係団体の財政状況及び健全化判断比率'!B75)</f>
        <v>高幡広域市町村圏事務組合（一般会計）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16</v>
      </c>
      <c r="BX42" s="482"/>
      <c r="BY42" s="483" t="str">
        <f>IF('各会計、関係団体の財政状況及び健全化判断比率'!B76="","",'各会計、関係団体の財政状況及び健全化判断比率'!B76)</f>
        <v>高幡広域市町村圏事務組合（滞納整理事業特別会計）</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f t="shared" si="4"/>
        <v>17</v>
      </c>
      <c r="BX43" s="482"/>
      <c r="BY43" s="483" t="str">
        <f>IF('各会計、関係団体の財政状況及び健全化判断比率'!B77="","",'各会計、関係団体の財政状況及び健全化判断比率'!B77)</f>
        <v>こうち人づくり広域連合</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285</v>
      </c>
      <c r="E46" s="485" t="s">
        <v>289</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291</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293</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294</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197</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297</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299</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190</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15"/>
    <row r="55" spans="5:113" x14ac:dyDescent="0.15"/>
    <row r="56" spans="5:113" x14ac:dyDescent="0.15"/>
  </sheetData>
  <sheetProtection algorithmName="SHA-512" hashValue="YIoRkbXZRJhbK4hph2ErvsCdXWigDVdkwGRL2L5MkAwOKQeIS843aYjWhZkfJsRE1fgzmsRVG98YUz8y0tLOVA==" saltValue="QLsLCtFchbzIf9+t7EAZQ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125</v>
      </c>
      <c r="DI1" s="577"/>
      <c r="DJ1" s="577"/>
      <c r="DK1" s="577"/>
      <c r="DL1" s="577"/>
      <c r="DM1" s="577"/>
      <c r="DN1" s="578"/>
      <c r="DO1" s="1"/>
      <c r="DP1" s="576" t="s">
        <v>302</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304</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112</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305</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306</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8</v>
      </c>
      <c r="C4" s="365"/>
      <c r="D4" s="365"/>
      <c r="E4" s="365"/>
      <c r="F4" s="365"/>
      <c r="G4" s="365"/>
      <c r="H4" s="365"/>
      <c r="I4" s="365"/>
      <c r="J4" s="365"/>
      <c r="K4" s="365"/>
      <c r="L4" s="365"/>
      <c r="M4" s="365"/>
      <c r="N4" s="365"/>
      <c r="O4" s="365"/>
      <c r="P4" s="365"/>
      <c r="Q4" s="407"/>
      <c r="R4" s="364" t="s">
        <v>309</v>
      </c>
      <c r="S4" s="365"/>
      <c r="T4" s="365"/>
      <c r="U4" s="365"/>
      <c r="V4" s="365"/>
      <c r="W4" s="365"/>
      <c r="X4" s="365"/>
      <c r="Y4" s="407"/>
      <c r="Z4" s="364" t="s">
        <v>312</v>
      </c>
      <c r="AA4" s="365"/>
      <c r="AB4" s="365"/>
      <c r="AC4" s="407"/>
      <c r="AD4" s="364" t="s">
        <v>253</v>
      </c>
      <c r="AE4" s="365"/>
      <c r="AF4" s="365"/>
      <c r="AG4" s="365"/>
      <c r="AH4" s="365"/>
      <c r="AI4" s="365"/>
      <c r="AJ4" s="365"/>
      <c r="AK4" s="407"/>
      <c r="AL4" s="364" t="s">
        <v>312</v>
      </c>
      <c r="AM4" s="365"/>
      <c r="AN4" s="365"/>
      <c r="AO4" s="407"/>
      <c r="AP4" s="579" t="s">
        <v>315</v>
      </c>
      <c r="AQ4" s="579"/>
      <c r="AR4" s="579"/>
      <c r="AS4" s="579"/>
      <c r="AT4" s="579"/>
      <c r="AU4" s="579"/>
      <c r="AV4" s="579"/>
      <c r="AW4" s="579"/>
      <c r="AX4" s="579"/>
      <c r="AY4" s="579"/>
      <c r="AZ4" s="579"/>
      <c r="BA4" s="579"/>
      <c r="BB4" s="579"/>
      <c r="BC4" s="579"/>
      <c r="BD4" s="579"/>
      <c r="BE4" s="579"/>
      <c r="BF4" s="579"/>
      <c r="BG4" s="579" t="s">
        <v>290</v>
      </c>
      <c r="BH4" s="579"/>
      <c r="BI4" s="579"/>
      <c r="BJ4" s="579"/>
      <c r="BK4" s="579"/>
      <c r="BL4" s="579"/>
      <c r="BM4" s="579"/>
      <c r="BN4" s="579"/>
      <c r="BO4" s="579" t="s">
        <v>312</v>
      </c>
      <c r="BP4" s="579"/>
      <c r="BQ4" s="579"/>
      <c r="BR4" s="579"/>
      <c r="BS4" s="579" t="s">
        <v>316</v>
      </c>
      <c r="BT4" s="579"/>
      <c r="BU4" s="579"/>
      <c r="BV4" s="579"/>
      <c r="BW4" s="579"/>
      <c r="BX4" s="579"/>
      <c r="BY4" s="579"/>
      <c r="BZ4" s="579"/>
      <c r="CA4" s="579"/>
      <c r="CB4" s="579"/>
      <c r="CD4" s="364" t="s">
        <v>317</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311</v>
      </c>
      <c r="C5" s="581"/>
      <c r="D5" s="581"/>
      <c r="E5" s="581"/>
      <c r="F5" s="581"/>
      <c r="G5" s="581"/>
      <c r="H5" s="581"/>
      <c r="I5" s="581"/>
      <c r="J5" s="581"/>
      <c r="K5" s="581"/>
      <c r="L5" s="581"/>
      <c r="M5" s="581"/>
      <c r="N5" s="581"/>
      <c r="O5" s="581"/>
      <c r="P5" s="581"/>
      <c r="Q5" s="582"/>
      <c r="R5" s="583">
        <v>475340</v>
      </c>
      <c r="S5" s="584"/>
      <c r="T5" s="584"/>
      <c r="U5" s="584"/>
      <c r="V5" s="584"/>
      <c r="W5" s="584"/>
      <c r="X5" s="584"/>
      <c r="Y5" s="585"/>
      <c r="Z5" s="586">
        <v>7.1</v>
      </c>
      <c r="AA5" s="586"/>
      <c r="AB5" s="586"/>
      <c r="AC5" s="586"/>
      <c r="AD5" s="587">
        <v>475340</v>
      </c>
      <c r="AE5" s="587"/>
      <c r="AF5" s="587"/>
      <c r="AG5" s="587"/>
      <c r="AH5" s="587"/>
      <c r="AI5" s="587"/>
      <c r="AJ5" s="587"/>
      <c r="AK5" s="587"/>
      <c r="AL5" s="588">
        <v>12.1</v>
      </c>
      <c r="AM5" s="589"/>
      <c r="AN5" s="589"/>
      <c r="AO5" s="590"/>
      <c r="AP5" s="580" t="s">
        <v>319</v>
      </c>
      <c r="AQ5" s="581"/>
      <c r="AR5" s="581"/>
      <c r="AS5" s="581"/>
      <c r="AT5" s="581"/>
      <c r="AU5" s="581"/>
      <c r="AV5" s="581"/>
      <c r="AW5" s="581"/>
      <c r="AX5" s="581"/>
      <c r="AY5" s="581"/>
      <c r="AZ5" s="581"/>
      <c r="BA5" s="581"/>
      <c r="BB5" s="581"/>
      <c r="BC5" s="581"/>
      <c r="BD5" s="581"/>
      <c r="BE5" s="581"/>
      <c r="BF5" s="582"/>
      <c r="BG5" s="591">
        <v>475340</v>
      </c>
      <c r="BH5" s="370"/>
      <c r="BI5" s="370"/>
      <c r="BJ5" s="370"/>
      <c r="BK5" s="370"/>
      <c r="BL5" s="370"/>
      <c r="BM5" s="370"/>
      <c r="BN5" s="592"/>
      <c r="BO5" s="593">
        <v>100</v>
      </c>
      <c r="BP5" s="593"/>
      <c r="BQ5" s="593"/>
      <c r="BR5" s="593"/>
      <c r="BS5" s="594" t="s">
        <v>200</v>
      </c>
      <c r="BT5" s="594"/>
      <c r="BU5" s="594"/>
      <c r="BV5" s="594"/>
      <c r="BW5" s="594"/>
      <c r="BX5" s="594"/>
      <c r="BY5" s="594"/>
      <c r="BZ5" s="594"/>
      <c r="CA5" s="594"/>
      <c r="CB5" s="595"/>
      <c r="CD5" s="364" t="s">
        <v>315</v>
      </c>
      <c r="CE5" s="365"/>
      <c r="CF5" s="365"/>
      <c r="CG5" s="365"/>
      <c r="CH5" s="365"/>
      <c r="CI5" s="365"/>
      <c r="CJ5" s="365"/>
      <c r="CK5" s="365"/>
      <c r="CL5" s="365"/>
      <c r="CM5" s="365"/>
      <c r="CN5" s="365"/>
      <c r="CO5" s="365"/>
      <c r="CP5" s="365"/>
      <c r="CQ5" s="407"/>
      <c r="CR5" s="364" t="s">
        <v>322</v>
      </c>
      <c r="CS5" s="365"/>
      <c r="CT5" s="365"/>
      <c r="CU5" s="365"/>
      <c r="CV5" s="365"/>
      <c r="CW5" s="365"/>
      <c r="CX5" s="365"/>
      <c r="CY5" s="407"/>
      <c r="CZ5" s="364" t="s">
        <v>312</v>
      </c>
      <c r="DA5" s="365"/>
      <c r="DB5" s="365"/>
      <c r="DC5" s="407"/>
      <c r="DD5" s="364" t="s">
        <v>323</v>
      </c>
      <c r="DE5" s="365"/>
      <c r="DF5" s="365"/>
      <c r="DG5" s="365"/>
      <c r="DH5" s="365"/>
      <c r="DI5" s="365"/>
      <c r="DJ5" s="365"/>
      <c r="DK5" s="365"/>
      <c r="DL5" s="365"/>
      <c r="DM5" s="365"/>
      <c r="DN5" s="365"/>
      <c r="DO5" s="365"/>
      <c r="DP5" s="407"/>
      <c r="DQ5" s="364" t="s">
        <v>325</v>
      </c>
      <c r="DR5" s="365"/>
      <c r="DS5" s="365"/>
      <c r="DT5" s="365"/>
      <c r="DU5" s="365"/>
      <c r="DV5" s="365"/>
      <c r="DW5" s="365"/>
      <c r="DX5" s="365"/>
      <c r="DY5" s="365"/>
      <c r="DZ5" s="365"/>
      <c r="EA5" s="365"/>
      <c r="EB5" s="365"/>
      <c r="EC5" s="407"/>
    </row>
    <row r="6" spans="2:143" ht="11.25" customHeight="1" x14ac:dyDescent="0.15">
      <c r="B6" s="596" t="s">
        <v>326</v>
      </c>
      <c r="C6" s="485"/>
      <c r="D6" s="485"/>
      <c r="E6" s="485"/>
      <c r="F6" s="485"/>
      <c r="G6" s="485"/>
      <c r="H6" s="485"/>
      <c r="I6" s="485"/>
      <c r="J6" s="485"/>
      <c r="K6" s="485"/>
      <c r="L6" s="485"/>
      <c r="M6" s="485"/>
      <c r="N6" s="485"/>
      <c r="O6" s="485"/>
      <c r="P6" s="485"/>
      <c r="Q6" s="597"/>
      <c r="R6" s="591">
        <v>106032</v>
      </c>
      <c r="S6" s="370"/>
      <c r="T6" s="370"/>
      <c r="U6" s="370"/>
      <c r="V6" s="370"/>
      <c r="W6" s="370"/>
      <c r="X6" s="370"/>
      <c r="Y6" s="592"/>
      <c r="Z6" s="593">
        <v>1.6</v>
      </c>
      <c r="AA6" s="593"/>
      <c r="AB6" s="593"/>
      <c r="AC6" s="593"/>
      <c r="AD6" s="594">
        <v>106032</v>
      </c>
      <c r="AE6" s="594"/>
      <c r="AF6" s="594"/>
      <c r="AG6" s="594"/>
      <c r="AH6" s="594"/>
      <c r="AI6" s="594"/>
      <c r="AJ6" s="594"/>
      <c r="AK6" s="594"/>
      <c r="AL6" s="598">
        <v>2.7</v>
      </c>
      <c r="AM6" s="376"/>
      <c r="AN6" s="376"/>
      <c r="AO6" s="599"/>
      <c r="AP6" s="596" t="s">
        <v>104</v>
      </c>
      <c r="AQ6" s="485"/>
      <c r="AR6" s="485"/>
      <c r="AS6" s="485"/>
      <c r="AT6" s="485"/>
      <c r="AU6" s="485"/>
      <c r="AV6" s="485"/>
      <c r="AW6" s="485"/>
      <c r="AX6" s="485"/>
      <c r="AY6" s="485"/>
      <c r="AZ6" s="485"/>
      <c r="BA6" s="485"/>
      <c r="BB6" s="485"/>
      <c r="BC6" s="485"/>
      <c r="BD6" s="485"/>
      <c r="BE6" s="485"/>
      <c r="BF6" s="597"/>
      <c r="BG6" s="591">
        <v>475340</v>
      </c>
      <c r="BH6" s="370"/>
      <c r="BI6" s="370"/>
      <c r="BJ6" s="370"/>
      <c r="BK6" s="370"/>
      <c r="BL6" s="370"/>
      <c r="BM6" s="370"/>
      <c r="BN6" s="592"/>
      <c r="BO6" s="593">
        <v>100</v>
      </c>
      <c r="BP6" s="593"/>
      <c r="BQ6" s="593"/>
      <c r="BR6" s="593"/>
      <c r="BS6" s="594" t="s">
        <v>200</v>
      </c>
      <c r="BT6" s="594"/>
      <c r="BU6" s="594"/>
      <c r="BV6" s="594"/>
      <c r="BW6" s="594"/>
      <c r="BX6" s="594"/>
      <c r="BY6" s="594"/>
      <c r="BZ6" s="594"/>
      <c r="CA6" s="594"/>
      <c r="CB6" s="595"/>
      <c r="CD6" s="580" t="s">
        <v>327</v>
      </c>
      <c r="CE6" s="581"/>
      <c r="CF6" s="581"/>
      <c r="CG6" s="581"/>
      <c r="CH6" s="581"/>
      <c r="CI6" s="581"/>
      <c r="CJ6" s="581"/>
      <c r="CK6" s="581"/>
      <c r="CL6" s="581"/>
      <c r="CM6" s="581"/>
      <c r="CN6" s="581"/>
      <c r="CO6" s="581"/>
      <c r="CP6" s="581"/>
      <c r="CQ6" s="582"/>
      <c r="CR6" s="591">
        <v>53499</v>
      </c>
      <c r="CS6" s="370"/>
      <c r="CT6" s="370"/>
      <c r="CU6" s="370"/>
      <c r="CV6" s="370"/>
      <c r="CW6" s="370"/>
      <c r="CX6" s="370"/>
      <c r="CY6" s="592"/>
      <c r="CZ6" s="588">
        <v>0.8</v>
      </c>
      <c r="DA6" s="589"/>
      <c r="DB6" s="589"/>
      <c r="DC6" s="600"/>
      <c r="DD6" s="601" t="s">
        <v>200</v>
      </c>
      <c r="DE6" s="370"/>
      <c r="DF6" s="370"/>
      <c r="DG6" s="370"/>
      <c r="DH6" s="370"/>
      <c r="DI6" s="370"/>
      <c r="DJ6" s="370"/>
      <c r="DK6" s="370"/>
      <c r="DL6" s="370"/>
      <c r="DM6" s="370"/>
      <c r="DN6" s="370"/>
      <c r="DO6" s="370"/>
      <c r="DP6" s="592"/>
      <c r="DQ6" s="601">
        <v>53499</v>
      </c>
      <c r="DR6" s="370"/>
      <c r="DS6" s="370"/>
      <c r="DT6" s="370"/>
      <c r="DU6" s="370"/>
      <c r="DV6" s="370"/>
      <c r="DW6" s="370"/>
      <c r="DX6" s="370"/>
      <c r="DY6" s="370"/>
      <c r="DZ6" s="370"/>
      <c r="EA6" s="370"/>
      <c r="EB6" s="370"/>
      <c r="EC6" s="602"/>
    </row>
    <row r="7" spans="2:143" ht="11.25" customHeight="1" x14ac:dyDescent="0.15">
      <c r="B7" s="596" t="s">
        <v>45</v>
      </c>
      <c r="C7" s="485"/>
      <c r="D7" s="485"/>
      <c r="E7" s="485"/>
      <c r="F7" s="485"/>
      <c r="G7" s="485"/>
      <c r="H7" s="485"/>
      <c r="I7" s="485"/>
      <c r="J7" s="485"/>
      <c r="K7" s="485"/>
      <c r="L7" s="485"/>
      <c r="M7" s="485"/>
      <c r="N7" s="485"/>
      <c r="O7" s="485"/>
      <c r="P7" s="485"/>
      <c r="Q7" s="597"/>
      <c r="R7" s="591">
        <v>544</v>
      </c>
      <c r="S7" s="370"/>
      <c r="T7" s="370"/>
      <c r="U7" s="370"/>
      <c r="V7" s="370"/>
      <c r="W7" s="370"/>
      <c r="X7" s="370"/>
      <c r="Y7" s="592"/>
      <c r="Z7" s="593">
        <v>0</v>
      </c>
      <c r="AA7" s="593"/>
      <c r="AB7" s="593"/>
      <c r="AC7" s="593"/>
      <c r="AD7" s="594">
        <v>544</v>
      </c>
      <c r="AE7" s="594"/>
      <c r="AF7" s="594"/>
      <c r="AG7" s="594"/>
      <c r="AH7" s="594"/>
      <c r="AI7" s="594"/>
      <c r="AJ7" s="594"/>
      <c r="AK7" s="594"/>
      <c r="AL7" s="598">
        <v>0</v>
      </c>
      <c r="AM7" s="376"/>
      <c r="AN7" s="376"/>
      <c r="AO7" s="599"/>
      <c r="AP7" s="596" t="s">
        <v>328</v>
      </c>
      <c r="AQ7" s="485"/>
      <c r="AR7" s="485"/>
      <c r="AS7" s="485"/>
      <c r="AT7" s="485"/>
      <c r="AU7" s="485"/>
      <c r="AV7" s="485"/>
      <c r="AW7" s="485"/>
      <c r="AX7" s="485"/>
      <c r="AY7" s="485"/>
      <c r="AZ7" s="485"/>
      <c r="BA7" s="485"/>
      <c r="BB7" s="485"/>
      <c r="BC7" s="485"/>
      <c r="BD7" s="485"/>
      <c r="BE7" s="485"/>
      <c r="BF7" s="597"/>
      <c r="BG7" s="591">
        <v>194447</v>
      </c>
      <c r="BH7" s="370"/>
      <c r="BI7" s="370"/>
      <c r="BJ7" s="370"/>
      <c r="BK7" s="370"/>
      <c r="BL7" s="370"/>
      <c r="BM7" s="370"/>
      <c r="BN7" s="592"/>
      <c r="BO7" s="593">
        <v>40.9</v>
      </c>
      <c r="BP7" s="593"/>
      <c r="BQ7" s="593"/>
      <c r="BR7" s="593"/>
      <c r="BS7" s="594" t="s">
        <v>200</v>
      </c>
      <c r="BT7" s="594"/>
      <c r="BU7" s="594"/>
      <c r="BV7" s="594"/>
      <c r="BW7" s="594"/>
      <c r="BX7" s="594"/>
      <c r="BY7" s="594"/>
      <c r="BZ7" s="594"/>
      <c r="CA7" s="594"/>
      <c r="CB7" s="595"/>
      <c r="CD7" s="596" t="s">
        <v>331</v>
      </c>
      <c r="CE7" s="485"/>
      <c r="CF7" s="485"/>
      <c r="CG7" s="485"/>
      <c r="CH7" s="485"/>
      <c r="CI7" s="485"/>
      <c r="CJ7" s="485"/>
      <c r="CK7" s="485"/>
      <c r="CL7" s="485"/>
      <c r="CM7" s="485"/>
      <c r="CN7" s="485"/>
      <c r="CO7" s="485"/>
      <c r="CP7" s="485"/>
      <c r="CQ7" s="597"/>
      <c r="CR7" s="591">
        <v>1154917</v>
      </c>
      <c r="CS7" s="370"/>
      <c r="CT7" s="370"/>
      <c r="CU7" s="370"/>
      <c r="CV7" s="370"/>
      <c r="CW7" s="370"/>
      <c r="CX7" s="370"/>
      <c r="CY7" s="592"/>
      <c r="CZ7" s="593">
        <v>17.8</v>
      </c>
      <c r="DA7" s="593"/>
      <c r="DB7" s="593"/>
      <c r="DC7" s="593"/>
      <c r="DD7" s="601">
        <v>53238</v>
      </c>
      <c r="DE7" s="370"/>
      <c r="DF7" s="370"/>
      <c r="DG7" s="370"/>
      <c r="DH7" s="370"/>
      <c r="DI7" s="370"/>
      <c r="DJ7" s="370"/>
      <c r="DK7" s="370"/>
      <c r="DL7" s="370"/>
      <c r="DM7" s="370"/>
      <c r="DN7" s="370"/>
      <c r="DO7" s="370"/>
      <c r="DP7" s="592"/>
      <c r="DQ7" s="601">
        <v>727415</v>
      </c>
      <c r="DR7" s="370"/>
      <c r="DS7" s="370"/>
      <c r="DT7" s="370"/>
      <c r="DU7" s="370"/>
      <c r="DV7" s="370"/>
      <c r="DW7" s="370"/>
      <c r="DX7" s="370"/>
      <c r="DY7" s="370"/>
      <c r="DZ7" s="370"/>
      <c r="EA7" s="370"/>
      <c r="EB7" s="370"/>
      <c r="EC7" s="602"/>
    </row>
    <row r="8" spans="2:143" ht="11.25" customHeight="1" x14ac:dyDescent="0.15">
      <c r="B8" s="596" t="s">
        <v>332</v>
      </c>
      <c r="C8" s="485"/>
      <c r="D8" s="485"/>
      <c r="E8" s="485"/>
      <c r="F8" s="485"/>
      <c r="G8" s="485"/>
      <c r="H8" s="485"/>
      <c r="I8" s="485"/>
      <c r="J8" s="485"/>
      <c r="K8" s="485"/>
      <c r="L8" s="485"/>
      <c r="M8" s="485"/>
      <c r="N8" s="485"/>
      <c r="O8" s="485"/>
      <c r="P8" s="485"/>
      <c r="Q8" s="597"/>
      <c r="R8" s="591">
        <v>2048</v>
      </c>
      <c r="S8" s="370"/>
      <c r="T8" s="370"/>
      <c r="U8" s="370"/>
      <c r="V8" s="370"/>
      <c r="W8" s="370"/>
      <c r="X8" s="370"/>
      <c r="Y8" s="592"/>
      <c r="Z8" s="593">
        <v>0</v>
      </c>
      <c r="AA8" s="593"/>
      <c r="AB8" s="593"/>
      <c r="AC8" s="593"/>
      <c r="AD8" s="594">
        <v>2048</v>
      </c>
      <c r="AE8" s="594"/>
      <c r="AF8" s="594"/>
      <c r="AG8" s="594"/>
      <c r="AH8" s="594"/>
      <c r="AI8" s="594"/>
      <c r="AJ8" s="594"/>
      <c r="AK8" s="594"/>
      <c r="AL8" s="598">
        <v>0.1</v>
      </c>
      <c r="AM8" s="376"/>
      <c r="AN8" s="376"/>
      <c r="AO8" s="599"/>
      <c r="AP8" s="596" t="s">
        <v>122</v>
      </c>
      <c r="AQ8" s="485"/>
      <c r="AR8" s="485"/>
      <c r="AS8" s="485"/>
      <c r="AT8" s="485"/>
      <c r="AU8" s="485"/>
      <c r="AV8" s="485"/>
      <c r="AW8" s="485"/>
      <c r="AX8" s="485"/>
      <c r="AY8" s="485"/>
      <c r="AZ8" s="485"/>
      <c r="BA8" s="485"/>
      <c r="BB8" s="485"/>
      <c r="BC8" s="485"/>
      <c r="BD8" s="485"/>
      <c r="BE8" s="485"/>
      <c r="BF8" s="597"/>
      <c r="BG8" s="591">
        <v>8626</v>
      </c>
      <c r="BH8" s="370"/>
      <c r="BI8" s="370"/>
      <c r="BJ8" s="370"/>
      <c r="BK8" s="370"/>
      <c r="BL8" s="370"/>
      <c r="BM8" s="370"/>
      <c r="BN8" s="592"/>
      <c r="BO8" s="593">
        <v>1.8</v>
      </c>
      <c r="BP8" s="593"/>
      <c r="BQ8" s="593"/>
      <c r="BR8" s="593"/>
      <c r="BS8" s="594" t="s">
        <v>200</v>
      </c>
      <c r="BT8" s="594"/>
      <c r="BU8" s="594"/>
      <c r="BV8" s="594"/>
      <c r="BW8" s="594"/>
      <c r="BX8" s="594"/>
      <c r="BY8" s="594"/>
      <c r="BZ8" s="594"/>
      <c r="CA8" s="594"/>
      <c r="CB8" s="595"/>
      <c r="CD8" s="596" t="s">
        <v>335</v>
      </c>
      <c r="CE8" s="485"/>
      <c r="CF8" s="485"/>
      <c r="CG8" s="485"/>
      <c r="CH8" s="485"/>
      <c r="CI8" s="485"/>
      <c r="CJ8" s="485"/>
      <c r="CK8" s="485"/>
      <c r="CL8" s="485"/>
      <c r="CM8" s="485"/>
      <c r="CN8" s="485"/>
      <c r="CO8" s="485"/>
      <c r="CP8" s="485"/>
      <c r="CQ8" s="597"/>
      <c r="CR8" s="591">
        <v>1187501</v>
      </c>
      <c r="CS8" s="370"/>
      <c r="CT8" s="370"/>
      <c r="CU8" s="370"/>
      <c r="CV8" s="370"/>
      <c r="CW8" s="370"/>
      <c r="CX8" s="370"/>
      <c r="CY8" s="592"/>
      <c r="CZ8" s="593">
        <v>18.3</v>
      </c>
      <c r="DA8" s="593"/>
      <c r="DB8" s="593"/>
      <c r="DC8" s="593"/>
      <c r="DD8" s="601">
        <v>2882</v>
      </c>
      <c r="DE8" s="370"/>
      <c r="DF8" s="370"/>
      <c r="DG8" s="370"/>
      <c r="DH8" s="370"/>
      <c r="DI8" s="370"/>
      <c r="DJ8" s="370"/>
      <c r="DK8" s="370"/>
      <c r="DL8" s="370"/>
      <c r="DM8" s="370"/>
      <c r="DN8" s="370"/>
      <c r="DO8" s="370"/>
      <c r="DP8" s="592"/>
      <c r="DQ8" s="601">
        <v>779145</v>
      </c>
      <c r="DR8" s="370"/>
      <c r="DS8" s="370"/>
      <c r="DT8" s="370"/>
      <c r="DU8" s="370"/>
      <c r="DV8" s="370"/>
      <c r="DW8" s="370"/>
      <c r="DX8" s="370"/>
      <c r="DY8" s="370"/>
      <c r="DZ8" s="370"/>
      <c r="EA8" s="370"/>
      <c r="EB8" s="370"/>
      <c r="EC8" s="602"/>
    </row>
    <row r="9" spans="2:143" ht="11.25" customHeight="1" x14ac:dyDescent="0.15">
      <c r="B9" s="596" t="s">
        <v>334</v>
      </c>
      <c r="C9" s="485"/>
      <c r="D9" s="485"/>
      <c r="E9" s="485"/>
      <c r="F9" s="485"/>
      <c r="G9" s="485"/>
      <c r="H9" s="485"/>
      <c r="I9" s="485"/>
      <c r="J9" s="485"/>
      <c r="K9" s="485"/>
      <c r="L9" s="485"/>
      <c r="M9" s="485"/>
      <c r="N9" s="485"/>
      <c r="O9" s="485"/>
      <c r="P9" s="485"/>
      <c r="Q9" s="597"/>
      <c r="R9" s="591">
        <v>2319</v>
      </c>
      <c r="S9" s="370"/>
      <c r="T9" s="370"/>
      <c r="U9" s="370"/>
      <c r="V9" s="370"/>
      <c r="W9" s="370"/>
      <c r="X9" s="370"/>
      <c r="Y9" s="592"/>
      <c r="Z9" s="593">
        <v>0</v>
      </c>
      <c r="AA9" s="593"/>
      <c r="AB9" s="593"/>
      <c r="AC9" s="593"/>
      <c r="AD9" s="594">
        <v>2319</v>
      </c>
      <c r="AE9" s="594"/>
      <c r="AF9" s="594"/>
      <c r="AG9" s="594"/>
      <c r="AH9" s="594"/>
      <c r="AI9" s="594"/>
      <c r="AJ9" s="594"/>
      <c r="AK9" s="594"/>
      <c r="AL9" s="598">
        <v>0.1</v>
      </c>
      <c r="AM9" s="376"/>
      <c r="AN9" s="376"/>
      <c r="AO9" s="599"/>
      <c r="AP9" s="596" t="s">
        <v>336</v>
      </c>
      <c r="AQ9" s="485"/>
      <c r="AR9" s="485"/>
      <c r="AS9" s="485"/>
      <c r="AT9" s="485"/>
      <c r="AU9" s="485"/>
      <c r="AV9" s="485"/>
      <c r="AW9" s="485"/>
      <c r="AX9" s="485"/>
      <c r="AY9" s="485"/>
      <c r="AZ9" s="485"/>
      <c r="BA9" s="485"/>
      <c r="BB9" s="485"/>
      <c r="BC9" s="485"/>
      <c r="BD9" s="485"/>
      <c r="BE9" s="485"/>
      <c r="BF9" s="597"/>
      <c r="BG9" s="591">
        <v>167828</v>
      </c>
      <c r="BH9" s="370"/>
      <c r="BI9" s="370"/>
      <c r="BJ9" s="370"/>
      <c r="BK9" s="370"/>
      <c r="BL9" s="370"/>
      <c r="BM9" s="370"/>
      <c r="BN9" s="592"/>
      <c r="BO9" s="593">
        <v>35.299999999999997</v>
      </c>
      <c r="BP9" s="593"/>
      <c r="BQ9" s="593"/>
      <c r="BR9" s="593"/>
      <c r="BS9" s="594" t="s">
        <v>200</v>
      </c>
      <c r="BT9" s="594"/>
      <c r="BU9" s="594"/>
      <c r="BV9" s="594"/>
      <c r="BW9" s="594"/>
      <c r="BX9" s="594"/>
      <c r="BY9" s="594"/>
      <c r="BZ9" s="594"/>
      <c r="CA9" s="594"/>
      <c r="CB9" s="595"/>
      <c r="CD9" s="596" t="s">
        <v>339</v>
      </c>
      <c r="CE9" s="485"/>
      <c r="CF9" s="485"/>
      <c r="CG9" s="485"/>
      <c r="CH9" s="485"/>
      <c r="CI9" s="485"/>
      <c r="CJ9" s="485"/>
      <c r="CK9" s="485"/>
      <c r="CL9" s="485"/>
      <c r="CM9" s="485"/>
      <c r="CN9" s="485"/>
      <c r="CO9" s="485"/>
      <c r="CP9" s="485"/>
      <c r="CQ9" s="597"/>
      <c r="CR9" s="591">
        <v>349408</v>
      </c>
      <c r="CS9" s="370"/>
      <c r="CT9" s="370"/>
      <c r="CU9" s="370"/>
      <c r="CV9" s="370"/>
      <c r="CW9" s="370"/>
      <c r="CX9" s="370"/>
      <c r="CY9" s="592"/>
      <c r="CZ9" s="593">
        <v>5.4</v>
      </c>
      <c r="DA9" s="593"/>
      <c r="DB9" s="593"/>
      <c r="DC9" s="593"/>
      <c r="DD9" s="601">
        <v>918</v>
      </c>
      <c r="DE9" s="370"/>
      <c r="DF9" s="370"/>
      <c r="DG9" s="370"/>
      <c r="DH9" s="370"/>
      <c r="DI9" s="370"/>
      <c r="DJ9" s="370"/>
      <c r="DK9" s="370"/>
      <c r="DL9" s="370"/>
      <c r="DM9" s="370"/>
      <c r="DN9" s="370"/>
      <c r="DO9" s="370"/>
      <c r="DP9" s="592"/>
      <c r="DQ9" s="601">
        <v>259205</v>
      </c>
      <c r="DR9" s="370"/>
      <c r="DS9" s="370"/>
      <c r="DT9" s="370"/>
      <c r="DU9" s="370"/>
      <c r="DV9" s="370"/>
      <c r="DW9" s="370"/>
      <c r="DX9" s="370"/>
      <c r="DY9" s="370"/>
      <c r="DZ9" s="370"/>
      <c r="EA9" s="370"/>
      <c r="EB9" s="370"/>
      <c r="EC9" s="602"/>
    </row>
    <row r="10" spans="2:143" ht="11.25" customHeight="1" x14ac:dyDescent="0.15">
      <c r="B10" s="596" t="s">
        <v>130</v>
      </c>
      <c r="C10" s="485"/>
      <c r="D10" s="485"/>
      <c r="E10" s="485"/>
      <c r="F10" s="485"/>
      <c r="G10" s="485"/>
      <c r="H10" s="485"/>
      <c r="I10" s="485"/>
      <c r="J10" s="485"/>
      <c r="K10" s="485"/>
      <c r="L10" s="485"/>
      <c r="M10" s="485"/>
      <c r="N10" s="485"/>
      <c r="O10" s="485"/>
      <c r="P10" s="485"/>
      <c r="Q10" s="597"/>
      <c r="R10" s="591" t="s">
        <v>200</v>
      </c>
      <c r="S10" s="370"/>
      <c r="T10" s="370"/>
      <c r="U10" s="370"/>
      <c r="V10" s="370"/>
      <c r="W10" s="370"/>
      <c r="X10" s="370"/>
      <c r="Y10" s="592"/>
      <c r="Z10" s="593" t="s">
        <v>200</v>
      </c>
      <c r="AA10" s="593"/>
      <c r="AB10" s="593"/>
      <c r="AC10" s="593"/>
      <c r="AD10" s="594" t="s">
        <v>200</v>
      </c>
      <c r="AE10" s="594"/>
      <c r="AF10" s="594"/>
      <c r="AG10" s="594"/>
      <c r="AH10" s="594"/>
      <c r="AI10" s="594"/>
      <c r="AJ10" s="594"/>
      <c r="AK10" s="594"/>
      <c r="AL10" s="598" t="s">
        <v>200</v>
      </c>
      <c r="AM10" s="376"/>
      <c r="AN10" s="376"/>
      <c r="AO10" s="599"/>
      <c r="AP10" s="596" t="s">
        <v>189</v>
      </c>
      <c r="AQ10" s="485"/>
      <c r="AR10" s="485"/>
      <c r="AS10" s="485"/>
      <c r="AT10" s="485"/>
      <c r="AU10" s="485"/>
      <c r="AV10" s="485"/>
      <c r="AW10" s="485"/>
      <c r="AX10" s="485"/>
      <c r="AY10" s="485"/>
      <c r="AZ10" s="485"/>
      <c r="BA10" s="485"/>
      <c r="BB10" s="485"/>
      <c r="BC10" s="485"/>
      <c r="BD10" s="485"/>
      <c r="BE10" s="485"/>
      <c r="BF10" s="597"/>
      <c r="BG10" s="591">
        <v>9318</v>
      </c>
      <c r="BH10" s="370"/>
      <c r="BI10" s="370"/>
      <c r="BJ10" s="370"/>
      <c r="BK10" s="370"/>
      <c r="BL10" s="370"/>
      <c r="BM10" s="370"/>
      <c r="BN10" s="592"/>
      <c r="BO10" s="593">
        <v>2</v>
      </c>
      <c r="BP10" s="593"/>
      <c r="BQ10" s="593"/>
      <c r="BR10" s="593"/>
      <c r="BS10" s="594" t="s">
        <v>200</v>
      </c>
      <c r="BT10" s="594"/>
      <c r="BU10" s="594"/>
      <c r="BV10" s="594"/>
      <c r="BW10" s="594"/>
      <c r="BX10" s="594"/>
      <c r="BY10" s="594"/>
      <c r="BZ10" s="594"/>
      <c r="CA10" s="594"/>
      <c r="CB10" s="595"/>
      <c r="CD10" s="596" t="s">
        <v>224</v>
      </c>
      <c r="CE10" s="485"/>
      <c r="CF10" s="485"/>
      <c r="CG10" s="485"/>
      <c r="CH10" s="485"/>
      <c r="CI10" s="485"/>
      <c r="CJ10" s="485"/>
      <c r="CK10" s="485"/>
      <c r="CL10" s="485"/>
      <c r="CM10" s="485"/>
      <c r="CN10" s="485"/>
      <c r="CO10" s="485"/>
      <c r="CP10" s="485"/>
      <c r="CQ10" s="597"/>
      <c r="CR10" s="591" t="s">
        <v>200</v>
      </c>
      <c r="CS10" s="370"/>
      <c r="CT10" s="370"/>
      <c r="CU10" s="370"/>
      <c r="CV10" s="370"/>
      <c r="CW10" s="370"/>
      <c r="CX10" s="370"/>
      <c r="CY10" s="592"/>
      <c r="CZ10" s="593" t="s">
        <v>200</v>
      </c>
      <c r="DA10" s="593"/>
      <c r="DB10" s="593"/>
      <c r="DC10" s="593"/>
      <c r="DD10" s="601" t="s">
        <v>200</v>
      </c>
      <c r="DE10" s="370"/>
      <c r="DF10" s="370"/>
      <c r="DG10" s="370"/>
      <c r="DH10" s="370"/>
      <c r="DI10" s="370"/>
      <c r="DJ10" s="370"/>
      <c r="DK10" s="370"/>
      <c r="DL10" s="370"/>
      <c r="DM10" s="370"/>
      <c r="DN10" s="370"/>
      <c r="DO10" s="370"/>
      <c r="DP10" s="592"/>
      <c r="DQ10" s="601" t="s">
        <v>200</v>
      </c>
      <c r="DR10" s="370"/>
      <c r="DS10" s="370"/>
      <c r="DT10" s="370"/>
      <c r="DU10" s="370"/>
      <c r="DV10" s="370"/>
      <c r="DW10" s="370"/>
      <c r="DX10" s="370"/>
      <c r="DY10" s="370"/>
      <c r="DZ10" s="370"/>
      <c r="EA10" s="370"/>
      <c r="EB10" s="370"/>
      <c r="EC10" s="602"/>
    </row>
    <row r="11" spans="2:143" ht="11.25" customHeight="1" x14ac:dyDescent="0.15">
      <c r="B11" s="596" t="s">
        <v>102</v>
      </c>
      <c r="C11" s="485"/>
      <c r="D11" s="485"/>
      <c r="E11" s="485"/>
      <c r="F11" s="485"/>
      <c r="G11" s="485"/>
      <c r="H11" s="485"/>
      <c r="I11" s="485"/>
      <c r="J11" s="485"/>
      <c r="K11" s="485"/>
      <c r="L11" s="485"/>
      <c r="M11" s="485"/>
      <c r="N11" s="485"/>
      <c r="O11" s="485"/>
      <c r="P11" s="485"/>
      <c r="Q11" s="597"/>
      <c r="R11" s="591">
        <v>128394</v>
      </c>
      <c r="S11" s="370"/>
      <c r="T11" s="370"/>
      <c r="U11" s="370"/>
      <c r="V11" s="370"/>
      <c r="W11" s="370"/>
      <c r="X11" s="370"/>
      <c r="Y11" s="592"/>
      <c r="Z11" s="598">
        <v>1.9</v>
      </c>
      <c r="AA11" s="376"/>
      <c r="AB11" s="376"/>
      <c r="AC11" s="603"/>
      <c r="AD11" s="601">
        <v>128394</v>
      </c>
      <c r="AE11" s="370"/>
      <c r="AF11" s="370"/>
      <c r="AG11" s="370"/>
      <c r="AH11" s="370"/>
      <c r="AI11" s="370"/>
      <c r="AJ11" s="370"/>
      <c r="AK11" s="592"/>
      <c r="AL11" s="598">
        <v>3.3</v>
      </c>
      <c r="AM11" s="376"/>
      <c r="AN11" s="376"/>
      <c r="AO11" s="599"/>
      <c r="AP11" s="596" t="s">
        <v>341</v>
      </c>
      <c r="AQ11" s="485"/>
      <c r="AR11" s="485"/>
      <c r="AS11" s="485"/>
      <c r="AT11" s="485"/>
      <c r="AU11" s="485"/>
      <c r="AV11" s="485"/>
      <c r="AW11" s="485"/>
      <c r="AX11" s="485"/>
      <c r="AY11" s="485"/>
      <c r="AZ11" s="485"/>
      <c r="BA11" s="485"/>
      <c r="BB11" s="485"/>
      <c r="BC11" s="485"/>
      <c r="BD11" s="485"/>
      <c r="BE11" s="485"/>
      <c r="BF11" s="597"/>
      <c r="BG11" s="591">
        <v>8675</v>
      </c>
      <c r="BH11" s="370"/>
      <c r="BI11" s="370"/>
      <c r="BJ11" s="370"/>
      <c r="BK11" s="370"/>
      <c r="BL11" s="370"/>
      <c r="BM11" s="370"/>
      <c r="BN11" s="592"/>
      <c r="BO11" s="593">
        <v>1.8</v>
      </c>
      <c r="BP11" s="593"/>
      <c r="BQ11" s="593"/>
      <c r="BR11" s="593"/>
      <c r="BS11" s="594" t="s">
        <v>200</v>
      </c>
      <c r="BT11" s="594"/>
      <c r="BU11" s="594"/>
      <c r="BV11" s="594"/>
      <c r="BW11" s="594"/>
      <c r="BX11" s="594"/>
      <c r="BY11" s="594"/>
      <c r="BZ11" s="594"/>
      <c r="CA11" s="594"/>
      <c r="CB11" s="595"/>
      <c r="CD11" s="596" t="s">
        <v>344</v>
      </c>
      <c r="CE11" s="485"/>
      <c r="CF11" s="485"/>
      <c r="CG11" s="485"/>
      <c r="CH11" s="485"/>
      <c r="CI11" s="485"/>
      <c r="CJ11" s="485"/>
      <c r="CK11" s="485"/>
      <c r="CL11" s="485"/>
      <c r="CM11" s="485"/>
      <c r="CN11" s="485"/>
      <c r="CO11" s="485"/>
      <c r="CP11" s="485"/>
      <c r="CQ11" s="597"/>
      <c r="CR11" s="591">
        <v>370102</v>
      </c>
      <c r="CS11" s="370"/>
      <c r="CT11" s="370"/>
      <c r="CU11" s="370"/>
      <c r="CV11" s="370"/>
      <c r="CW11" s="370"/>
      <c r="CX11" s="370"/>
      <c r="CY11" s="592"/>
      <c r="CZ11" s="593">
        <v>5.7</v>
      </c>
      <c r="DA11" s="593"/>
      <c r="DB11" s="593"/>
      <c r="DC11" s="593"/>
      <c r="DD11" s="601">
        <v>129057</v>
      </c>
      <c r="DE11" s="370"/>
      <c r="DF11" s="370"/>
      <c r="DG11" s="370"/>
      <c r="DH11" s="370"/>
      <c r="DI11" s="370"/>
      <c r="DJ11" s="370"/>
      <c r="DK11" s="370"/>
      <c r="DL11" s="370"/>
      <c r="DM11" s="370"/>
      <c r="DN11" s="370"/>
      <c r="DO11" s="370"/>
      <c r="DP11" s="592"/>
      <c r="DQ11" s="601">
        <v>127878</v>
      </c>
      <c r="DR11" s="370"/>
      <c r="DS11" s="370"/>
      <c r="DT11" s="370"/>
      <c r="DU11" s="370"/>
      <c r="DV11" s="370"/>
      <c r="DW11" s="370"/>
      <c r="DX11" s="370"/>
      <c r="DY11" s="370"/>
      <c r="DZ11" s="370"/>
      <c r="EA11" s="370"/>
      <c r="EB11" s="370"/>
      <c r="EC11" s="602"/>
    </row>
    <row r="12" spans="2:143" ht="11.25" customHeight="1" x14ac:dyDescent="0.15">
      <c r="B12" s="596" t="s">
        <v>146</v>
      </c>
      <c r="C12" s="485"/>
      <c r="D12" s="485"/>
      <c r="E12" s="485"/>
      <c r="F12" s="485"/>
      <c r="G12" s="485"/>
      <c r="H12" s="485"/>
      <c r="I12" s="485"/>
      <c r="J12" s="485"/>
      <c r="K12" s="485"/>
      <c r="L12" s="485"/>
      <c r="M12" s="485"/>
      <c r="N12" s="485"/>
      <c r="O12" s="485"/>
      <c r="P12" s="485"/>
      <c r="Q12" s="597"/>
      <c r="R12" s="591" t="s">
        <v>200</v>
      </c>
      <c r="S12" s="370"/>
      <c r="T12" s="370"/>
      <c r="U12" s="370"/>
      <c r="V12" s="370"/>
      <c r="W12" s="370"/>
      <c r="X12" s="370"/>
      <c r="Y12" s="592"/>
      <c r="Z12" s="593" t="s">
        <v>200</v>
      </c>
      <c r="AA12" s="593"/>
      <c r="AB12" s="593"/>
      <c r="AC12" s="593"/>
      <c r="AD12" s="594" t="s">
        <v>200</v>
      </c>
      <c r="AE12" s="594"/>
      <c r="AF12" s="594"/>
      <c r="AG12" s="594"/>
      <c r="AH12" s="594"/>
      <c r="AI12" s="594"/>
      <c r="AJ12" s="594"/>
      <c r="AK12" s="594"/>
      <c r="AL12" s="598" t="s">
        <v>200</v>
      </c>
      <c r="AM12" s="376"/>
      <c r="AN12" s="376"/>
      <c r="AO12" s="599"/>
      <c r="AP12" s="596" t="s">
        <v>345</v>
      </c>
      <c r="AQ12" s="485"/>
      <c r="AR12" s="485"/>
      <c r="AS12" s="485"/>
      <c r="AT12" s="485"/>
      <c r="AU12" s="485"/>
      <c r="AV12" s="485"/>
      <c r="AW12" s="485"/>
      <c r="AX12" s="485"/>
      <c r="AY12" s="485"/>
      <c r="AZ12" s="485"/>
      <c r="BA12" s="485"/>
      <c r="BB12" s="485"/>
      <c r="BC12" s="485"/>
      <c r="BD12" s="485"/>
      <c r="BE12" s="485"/>
      <c r="BF12" s="597"/>
      <c r="BG12" s="591">
        <v>212555</v>
      </c>
      <c r="BH12" s="370"/>
      <c r="BI12" s="370"/>
      <c r="BJ12" s="370"/>
      <c r="BK12" s="370"/>
      <c r="BL12" s="370"/>
      <c r="BM12" s="370"/>
      <c r="BN12" s="592"/>
      <c r="BO12" s="593">
        <v>44.7</v>
      </c>
      <c r="BP12" s="593"/>
      <c r="BQ12" s="593"/>
      <c r="BR12" s="593"/>
      <c r="BS12" s="594" t="s">
        <v>200</v>
      </c>
      <c r="BT12" s="594"/>
      <c r="BU12" s="594"/>
      <c r="BV12" s="594"/>
      <c r="BW12" s="594"/>
      <c r="BX12" s="594"/>
      <c r="BY12" s="594"/>
      <c r="BZ12" s="594"/>
      <c r="CA12" s="594"/>
      <c r="CB12" s="595"/>
      <c r="CD12" s="596" t="s">
        <v>88</v>
      </c>
      <c r="CE12" s="485"/>
      <c r="CF12" s="485"/>
      <c r="CG12" s="485"/>
      <c r="CH12" s="485"/>
      <c r="CI12" s="485"/>
      <c r="CJ12" s="485"/>
      <c r="CK12" s="485"/>
      <c r="CL12" s="485"/>
      <c r="CM12" s="485"/>
      <c r="CN12" s="485"/>
      <c r="CO12" s="485"/>
      <c r="CP12" s="485"/>
      <c r="CQ12" s="597"/>
      <c r="CR12" s="591">
        <v>222071</v>
      </c>
      <c r="CS12" s="370"/>
      <c r="CT12" s="370"/>
      <c r="CU12" s="370"/>
      <c r="CV12" s="370"/>
      <c r="CW12" s="370"/>
      <c r="CX12" s="370"/>
      <c r="CY12" s="592"/>
      <c r="CZ12" s="593">
        <v>3.4</v>
      </c>
      <c r="DA12" s="593"/>
      <c r="DB12" s="593"/>
      <c r="DC12" s="593"/>
      <c r="DD12" s="601" t="s">
        <v>200</v>
      </c>
      <c r="DE12" s="370"/>
      <c r="DF12" s="370"/>
      <c r="DG12" s="370"/>
      <c r="DH12" s="370"/>
      <c r="DI12" s="370"/>
      <c r="DJ12" s="370"/>
      <c r="DK12" s="370"/>
      <c r="DL12" s="370"/>
      <c r="DM12" s="370"/>
      <c r="DN12" s="370"/>
      <c r="DO12" s="370"/>
      <c r="DP12" s="592"/>
      <c r="DQ12" s="601">
        <v>182534</v>
      </c>
      <c r="DR12" s="370"/>
      <c r="DS12" s="370"/>
      <c r="DT12" s="370"/>
      <c r="DU12" s="370"/>
      <c r="DV12" s="370"/>
      <c r="DW12" s="370"/>
      <c r="DX12" s="370"/>
      <c r="DY12" s="370"/>
      <c r="DZ12" s="370"/>
      <c r="EA12" s="370"/>
      <c r="EB12" s="370"/>
      <c r="EC12" s="602"/>
    </row>
    <row r="13" spans="2:143" ht="11.25" customHeight="1" x14ac:dyDescent="0.15">
      <c r="B13" s="596" t="s">
        <v>346</v>
      </c>
      <c r="C13" s="485"/>
      <c r="D13" s="485"/>
      <c r="E13" s="485"/>
      <c r="F13" s="485"/>
      <c r="G13" s="485"/>
      <c r="H13" s="485"/>
      <c r="I13" s="485"/>
      <c r="J13" s="485"/>
      <c r="K13" s="485"/>
      <c r="L13" s="485"/>
      <c r="M13" s="485"/>
      <c r="N13" s="485"/>
      <c r="O13" s="485"/>
      <c r="P13" s="485"/>
      <c r="Q13" s="597"/>
      <c r="R13" s="591" t="s">
        <v>200</v>
      </c>
      <c r="S13" s="370"/>
      <c r="T13" s="370"/>
      <c r="U13" s="370"/>
      <c r="V13" s="370"/>
      <c r="W13" s="370"/>
      <c r="X13" s="370"/>
      <c r="Y13" s="592"/>
      <c r="Z13" s="593" t="s">
        <v>200</v>
      </c>
      <c r="AA13" s="593"/>
      <c r="AB13" s="593"/>
      <c r="AC13" s="593"/>
      <c r="AD13" s="594" t="s">
        <v>200</v>
      </c>
      <c r="AE13" s="594"/>
      <c r="AF13" s="594"/>
      <c r="AG13" s="594"/>
      <c r="AH13" s="594"/>
      <c r="AI13" s="594"/>
      <c r="AJ13" s="594"/>
      <c r="AK13" s="594"/>
      <c r="AL13" s="598" t="s">
        <v>200</v>
      </c>
      <c r="AM13" s="376"/>
      <c r="AN13" s="376"/>
      <c r="AO13" s="599"/>
      <c r="AP13" s="596" t="s">
        <v>348</v>
      </c>
      <c r="AQ13" s="485"/>
      <c r="AR13" s="485"/>
      <c r="AS13" s="485"/>
      <c r="AT13" s="485"/>
      <c r="AU13" s="485"/>
      <c r="AV13" s="485"/>
      <c r="AW13" s="485"/>
      <c r="AX13" s="485"/>
      <c r="AY13" s="485"/>
      <c r="AZ13" s="485"/>
      <c r="BA13" s="485"/>
      <c r="BB13" s="485"/>
      <c r="BC13" s="485"/>
      <c r="BD13" s="485"/>
      <c r="BE13" s="485"/>
      <c r="BF13" s="597"/>
      <c r="BG13" s="591">
        <v>209637</v>
      </c>
      <c r="BH13" s="370"/>
      <c r="BI13" s="370"/>
      <c r="BJ13" s="370"/>
      <c r="BK13" s="370"/>
      <c r="BL13" s="370"/>
      <c r="BM13" s="370"/>
      <c r="BN13" s="592"/>
      <c r="BO13" s="593">
        <v>44.1</v>
      </c>
      <c r="BP13" s="593"/>
      <c r="BQ13" s="593"/>
      <c r="BR13" s="593"/>
      <c r="BS13" s="594" t="s">
        <v>200</v>
      </c>
      <c r="BT13" s="594"/>
      <c r="BU13" s="594"/>
      <c r="BV13" s="594"/>
      <c r="BW13" s="594"/>
      <c r="BX13" s="594"/>
      <c r="BY13" s="594"/>
      <c r="BZ13" s="594"/>
      <c r="CA13" s="594"/>
      <c r="CB13" s="595"/>
      <c r="CD13" s="596" t="s">
        <v>349</v>
      </c>
      <c r="CE13" s="485"/>
      <c r="CF13" s="485"/>
      <c r="CG13" s="485"/>
      <c r="CH13" s="485"/>
      <c r="CI13" s="485"/>
      <c r="CJ13" s="485"/>
      <c r="CK13" s="485"/>
      <c r="CL13" s="485"/>
      <c r="CM13" s="485"/>
      <c r="CN13" s="485"/>
      <c r="CO13" s="485"/>
      <c r="CP13" s="485"/>
      <c r="CQ13" s="597"/>
      <c r="CR13" s="591">
        <v>697073</v>
      </c>
      <c r="CS13" s="370"/>
      <c r="CT13" s="370"/>
      <c r="CU13" s="370"/>
      <c r="CV13" s="370"/>
      <c r="CW13" s="370"/>
      <c r="CX13" s="370"/>
      <c r="CY13" s="592"/>
      <c r="CZ13" s="593">
        <v>10.8</v>
      </c>
      <c r="DA13" s="593"/>
      <c r="DB13" s="593"/>
      <c r="DC13" s="593"/>
      <c r="DD13" s="601">
        <v>600068</v>
      </c>
      <c r="DE13" s="370"/>
      <c r="DF13" s="370"/>
      <c r="DG13" s="370"/>
      <c r="DH13" s="370"/>
      <c r="DI13" s="370"/>
      <c r="DJ13" s="370"/>
      <c r="DK13" s="370"/>
      <c r="DL13" s="370"/>
      <c r="DM13" s="370"/>
      <c r="DN13" s="370"/>
      <c r="DO13" s="370"/>
      <c r="DP13" s="592"/>
      <c r="DQ13" s="601">
        <v>94375</v>
      </c>
      <c r="DR13" s="370"/>
      <c r="DS13" s="370"/>
      <c r="DT13" s="370"/>
      <c r="DU13" s="370"/>
      <c r="DV13" s="370"/>
      <c r="DW13" s="370"/>
      <c r="DX13" s="370"/>
      <c r="DY13" s="370"/>
      <c r="DZ13" s="370"/>
      <c r="EA13" s="370"/>
      <c r="EB13" s="370"/>
      <c r="EC13" s="602"/>
    </row>
    <row r="14" spans="2:143" ht="11.25" customHeight="1" x14ac:dyDescent="0.15">
      <c r="B14" s="596" t="s">
        <v>352</v>
      </c>
      <c r="C14" s="485"/>
      <c r="D14" s="485"/>
      <c r="E14" s="485"/>
      <c r="F14" s="485"/>
      <c r="G14" s="485"/>
      <c r="H14" s="485"/>
      <c r="I14" s="485"/>
      <c r="J14" s="485"/>
      <c r="K14" s="485"/>
      <c r="L14" s="485"/>
      <c r="M14" s="485"/>
      <c r="N14" s="485"/>
      <c r="O14" s="485"/>
      <c r="P14" s="485"/>
      <c r="Q14" s="597"/>
      <c r="R14" s="591">
        <v>119</v>
      </c>
      <c r="S14" s="370"/>
      <c r="T14" s="370"/>
      <c r="U14" s="370"/>
      <c r="V14" s="370"/>
      <c r="W14" s="370"/>
      <c r="X14" s="370"/>
      <c r="Y14" s="592"/>
      <c r="Z14" s="593">
        <v>0</v>
      </c>
      <c r="AA14" s="593"/>
      <c r="AB14" s="593"/>
      <c r="AC14" s="593"/>
      <c r="AD14" s="594">
        <v>119</v>
      </c>
      <c r="AE14" s="594"/>
      <c r="AF14" s="594"/>
      <c r="AG14" s="594"/>
      <c r="AH14" s="594"/>
      <c r="AI14" s="594"/>
      <c r="AJ14" s="594"/>
      <c r="AK14" s="594"/>
      <c r="AL14" s="598">
        <v>0</v>
      </c>
      <c r="AM14" s="376"/>
      <c r="AN14" s="376"/>
      <c r="AO14" s="599"/>
      <c r="AP14" s="596" t="s">
        <v>216</v>
      </c>
      <c r="AQ14" s="485"/>
      <c r="AR14" s="485"/>
      <c r="AS14" s="485"/>
      <c r="AT14" s="485"/>
      <c r="AU14" s="485"/>
      <c r="AV14" s="485"/>
      <c r="AW14" s="485"/>
      <c r="AX14" s="485"/>
      <c r="AY14" s="485"/>
      <c r="AZ14" s="485"/>
      <c r="BA14" s="485"/>
      <c r="BB14" s="485"/>
      <c r="BC14" s="485"/>
      <c r="BD14" s="485"/>
      <c r="BE14" s="485"/>
      <c r="BF14" s="597"/>
      <c r="BG14" s="591">
        <v>27482</v>
      </c>
      <c r="BH14" s="370"/>
      <c r="BI14" s="370"/>
      <c r="BJ14" s="370"/>
      <c r="BK14" s="370"/>
      <c r="BL14" s="370"/>
      <c r="BM14" s="370"/>
      <c r="BN14" s="592"/>
      <c r="BO14" s="593">
        <v>5.8</v>
      </c>
      <c r="BP14" s="593"/>
      <c r="BQ14" s="593"/>
      <c r="BR14" s="593"/>
      <c r="BS14" s="594" t="s">
        <v>200</v>
      </c>
      <c r="BT14" s="594"/>
      <c r="BU14" s="594"/>
      <c r="BV14" s="594"/>
      <c r="BW14" s="594"/>
      <c r="BX14" s="594"/>
      <c r="BY14" s="594"/>
      <c r="BZ14" s="594"/>
      <c r="CA14" s="594"/>
      <c r="CB14" s="595"/>
      <c r="CD14" s="596" t="s">
        <v>67</v>
      </c>
      <c r="CE14" s="485"/>
      <c r="CF14" s="485"/>
      <c r="CG14" s="485"/>
      <c r="CH14" s="485"/>
      <c r="CI14" s="485"/>
      <c r="CJ14" s="485"/>
      <c r="CK14" s="485"/>
      <c r="CL14" s="485"/>
      <c r="CM14" s="485"/>
      <c r="CN14" s="485"/>
      <c r="CO14" s="485"/>
      <c r="CP14" s="485"/>
      <c r="CQ14" s="597"/>
      <c r="CR14" s="591">
        <v>255314</v>
      </c>
      <c r="CS14" s="370"/>
      <c r="CT14" s="370"/>
      <c r="CU14" s="370"/>
      <c r="CV14" s="370"/>
      <c r="CW14" s="370"/>
      <c r="CX14" s="370"/>
      <c r="CY14" s="592"/>
      <c r="CZ14" s="593">
        <v>3.9</v>
      </c>
      <c r="DA14" s="593"/>
      <c r="DB14" s="593"/>
      <c r="DC14" s="593"/>
      <c r="DD14" s="601">
        <v>56969</v>
      </c>
      <c r="DE14" s="370"/>
      <c r="DF14" s="370"/>
      <c r="DG14" s="370"/>
      <c r="DH14" s="370"/>
      <c r="DI14" s="370"/>
      <c r="DJ14" s="370"/>
      <c r="DK14" s="370"/>
      <c r="DL14" s="370"/>
      <c r="DM14" s="370"/>
      <c r="DN14" s="370"/>
      <c r="DO14" s="370"/>
      <c r="DP14" s="592"/>
      <c r="DQ14" s="601">
        <v>187890</v>
      </c>
      <c r="DR14" s="370"/>
      <c r="DS14" s="370"/>
      <c r="DT14" s="370"/>
      <c r="DU14" s="370"/>
      <c r="DV14" s="370"/>
      <c r="DW14" s="370"/>
      <c r="DX14" s="370"/>
      <c r="DY14" s="370"/>
      <c r="DZ14" s="370"/>
      <c r="EA14" s="370"/>
      <c r="EB14" s="370"/>
      <c r="EC14" s="602"/>
    </row>
    <row r="15" spans="2:143" ht="11.25" customHeight="1" x14ac:dyDescent="0.15">
      <c r="B15" s="596" t="s">
        <v>320</v>
      </c>
      <c r="C15" s="485"/>
      <c r="D15" s="485"/>
      <c r="E15" s="485"/>
      <c r="F15" s="485"/>
      <c r="G15" s="485"/>
      <c r="H15" s="485"/>
      <c r="I15" s="485"/>
      <c r="J15" s="485"/>
      <c r="K15" s="485"/>
      <c r="L15" s="485"/>
      <c r="M15" s="485"/>
      <c r="N15" s="485"/>
      <c r="O15" s="485"/>
      <c r="P15" s="485"/>
      <c r="Q15" s="597"/>
      <c r="R15" s="591" t="s">
        <v>200</v>
      </c>
      <c r="S15" s="370"/>
      <c r="T15" s="370"/>
      <c r="U15" s="370"/>
      <c r="V15" s="370"/>
      <c r="W15" s="370"/>
      <c r="X15" s="370"/>
      <c r="Y15" s="592"/>
      <c r="Z15" s="593" t="s">
        <v>200</v>
      </c>
      <c r="AA15" s="593"/>
      <c r="AB15" s="593"/>
      <c r="AC15" s="593"/>
      <c r="AD15" s="594" t="s">
        <v>200</v>
      </c>
      <c r="AE15" s="594"/>
      <c r="AF15" s="594"/>
      <c r="AG15" s="594"/>
      <c r="AH15" s="594"/>
      <c r="AI15" s="594"/>
      <c r="AJ15" s="594"/>
      <c r="AK15" s="594"/>
      <c r="AL15" s="598" t="s">
        <v>200</v>
      </c>
      <c r="AM15" s="376"/>
      <c r="AN15" s="376"/>
      <c r="AO15" s="599"/>
      <c r="AP15" s="596" t="s">
        <v>139</v>
      </c>
      <c r="AQ15" s="485"/>
      <c r="AR15" s="485"/>
      <c r="AS15" s="485"/>
      <c r="AT15" s="485"/>
      <c r="AU15" s="485"/>
      <c r="AV15" s="485"/>
      <c r="AW15" s="485"/>
      <c r="AX15" s="485"/>
      <c r="AY15" s="485"/>
      <c r="AZ15" s="485"/>
      <c r="BA15" s="485"/>
      <c r="BB15" s="485"/>
      <c r="BC15" s="485"/>
      <c r="BD15" s="485"/>
      <c r="BE15" s="485"/>
      <c r="BF15" s="597"/>
      <c r="BG15" s="591">
        <v>40226</v>
      </c>
      <c r="BH15" s="370"/>
      <c r="BI15" s="370"/>
      <c r="BJ15" s="370"/>
      <c r="BK15" s="370"/>
      <c r="BL15" s="370"/>
      <c r="BM15" s="370"/>
      <c r="BN15" s="592"/>
      <c r="BO15" s="593">
        <v>8.5</v>
      </c>
      <c r="BP15" s="593"/>
      <c r="BQ15" s="593"/>
      <c r="BR15" s="593"/>
      <c r="BS15" s="594" t="s">
        <v>200</v>
      </c>
      <c r="BT15" s="594"/>
      <c r="BU15" s="594"/>
      <c r="BV15" s="594"/>
      <c r="BW15" s="594"/>
      <c r="BX15" s="594"/>
      <c r="BY15" s="594"/>
      <c r="BZ15" s="594"/>
      <c r="CA15" s="594"/>
      <c r="CB15" s="595"/>
      <c r="CD15" s="596" t="s">
        <v>353</v>
      </c>
      <c r="CE15" s="485"/>
      <c r="CF15" s="485"/>
      <c r="CG15" s="485"/>
      <c r="CH15" s="485"/>
      <c r="CI15" s="485"/>
      <c r="CJ15" s="485"/>
      <c r="CK15" s="485"/>
      <c r="CL15" s="485"/>
      <c r="CM15" s="485"/>
      <c r="CN15" s="485"/>
      <c r="CO15" s="485"/>
      <c r="CP15" s="485"/>
      <c r="CQ15" s="597"/>
      <c r="CR15" s="591">
        <v>630545</v>
      </c>
      <c r="CS15" s="370"/>
      <c r="CT15" s="370"/>
      <c r="CU15" s="370"/>
      <c r="CV15" s="370"/>
      <c r="CW15" s="370"/>
      <c r="CX15" s="370"/>
      <c r="CY15" s="592"/>
      <c r="CZ15" s="593">
        <v>9.6999999999999993</v>
      </c>
      <c r="DA15" s="593"/>
      <c r="DB15" s="593"/>
      <c r="DC15" s="593"/>
      <c r="DD15" s="601">
        <v>50929</v>
      </c>
      <c r="DE15" s="370"/>
      <c r="DF15" s="370"/>
      <c r="DG15" s="370"/>
      <c r="DH15" s="370"/>
      <c r="DI15" s="370"/>
      <c r="DJ15" s="370"/>
      <c r="DK15" s="370"/>
      <c r="DL15" s="370"/>
      <c r="DM15" s="370"/>
      <c r="DN15" s="370"/>
      <c r="DO15" s="370"/>
      <c r="DP15" s="592"/>
      <c r="DQ15" s="601">
        <v>489707</v>
      </c>
      <c r="DR15" s="370"/>
      <c r="DS15" s="370"/>
      <c r="DT15" s="370"/>
      <c r="DU15" s="370"/>
      <c r="DV15" s="370"/>
      <c r="DW15" s="370"/>
      <c r="DX15" s="370"/>
      <c r="DY15" s="370"/>
      <c r="DZ15" s="370"/>
      <c r="EA15" s="370"/>
      <c r="EB15" s="370"/>
      <c r="EC15" s="602"/>
    </row>
    <row r="16" spans="2:143" ht="11.25" customHeight="1" x14ac:dyDescent="0.15">
      <c r="B16" s="596" t="s">
        <v>354</v>
      </c>
      <c r="C16" s="485"/>
      <c r="D16" s="485"/>
      <c r="E16" s="485"/>
      <c r="F16" s="485"/>
      <c r="G16" s="485"/>
      <c r="H16" s="485"/>
      <c r="I16" s="485"/>
      <c r="J16" s="485"/>
      <c r="K16" s="485"/>
      <c r="L16" s="485"/>
      <c r="M16" s="485"/>
      <c r="N16" s="485"/>
      <c r="O16" s="485"/>
      <c r="P16" s="485"/>
      <c r="Q16" s="597"/>
      <c r="R16" s="591">
        <v>3827</v>
      </c>
      <c r="S16" s="370"/>
      <c r="T16" s="370"/>
      <c r="U16" s="370"/>
      <c r="V16" s="370"/>
      <c r="W16" s="370"/>
      <c r="X16" s="370"/>
      <c r="Y16" s="592"/>
      <c r="Z16" s="593">
        <v>0.1</v>
      </c>
      <c r="AA16" s="593"/>
      <c r="AB16" s="593"/>
      <c r="AC16" s="593"/>
      <c r="AD16" s="594">
        <v>3827</v>
      </c>
      <c r="AE16" s="594"/>
      <c r="AF16" s="594"/>
      <c r="AG16" s="594"/>
      <c r="AH16" s="594"/>
      <c r="AI16" s="594"/>
      <c r="AJ16" s="594"/>
      <c r="AK16" s="594"/>
      <c r="AL16" s="598">
        <v>0.1</v>
      </c>
      <c r="AM16" s="376"/>
      <c r="AN16" s="376"/>
      <c r="AO16" s="599"/>
      <c r="AP16" s="596" t="s">
        <v>355</v>
      </c>
      <c r="AQ16" s="485"/>
      <c r="AR16" s="485"/>
      <c r="AS16" s="485"/>
      <c r="AT16" s="485"/>
      <c r="AU16" s="485"/>
      <c r="AV16" s="485"/>
      <c r="AW16" s="485"/>
      <c r="AX16" s="485"/>
      <c r="AY16" s="485"/>
      <c r="AZ16" s="485"/>
      <c r="BA16" s="485"/>
      <c r="BB16" s="485"/>
      <c r="BC16" s="485"/>
      <c r="BD16" s="485"/>
      <c r="BE16" s="485"/>
      <c r="BF16" s="597"/>
      <c r="BG16" s="591">
        <v>630</v>
      </c>
      <c r="BH16" s="370"/>
      <c r="BI16" s="370"/>
      <c r="BJ16" s="370"/>
      <c r="BK16" s="370"/>
      <c r="BL16" s="370"/>
      <c r="BM16" s="370"/>
      <c r="BN16" s="592"/>
      <c r="BO16" s="593">
        <v>0.1</v>
      </c>
      <c r="BP16" s="593"/>
      <c r="BQ16" s="593"/>
      <c r="BR16" s="593"/>
      <c r="BS16" s="594" t="s">
        <v>200</v>
      </c>
      <c r="BT16" s="594"/>
      <c r="BU16" s="594"/>
      <c r="BV16" s="594"/>
      <c r="BW16" s="594"/>
      <c r="BX16" s="594"/>
      <c r="BY16" s="594"/>
      <c r="BZ16" s="594"/>
      <c r="CA16" s="594"/>
      <c r="CB16" s="595"/>
      <c r="CD16" s="596" t="s">
        <v>356</v>
      </c>
      <c r="CE16" s="485"/>
      <c r="CF16" s="485"/>
      <c r="CG16" s="485"/>
      <c r="CH16" s="485"/>
      <c r="CI16" s="485"/>
      <c r="CJ16" s="485"/>
      <c r="CK16" s="485"/>
      <c r="CL16" s="485"/>
      <c r="CM16" s="485"/>
      <c r="CN16" s="485"/>
      <c r="CO16" s="485"/>
      <c r="CP16" s="485"/>
      <c r="CQ16" s="597"/>
      <c r="CR16" s="591">
        <v>45087</v>
      </c>
      <c r="CS16" s="370"/>
      <c r="CT16" s="370"/>
      <c r="CU16" s="370"/>
      <c r="CV16" s="370"/>
      <c r="CW16" s="370"/>
      <c r="CX16" s="370"/>
      <c r="CY16" s="592"/>
      <c r="CZ16" s="593">
        <v>0.7</v>
      </c>
      <c r="DA16" s="593"/>
      <c r="DB16" s="593"/>
      <c r="DC16" s="593"/>
      <c r="DD16" s="601" t="s">
        <v>200</v>
      </c>
      <c r="DE16" s="370"/>
      <c r="DF16" s="370"/>
      <c r="DG16" s="370"/>
      <c r="DH16" s="370"/>
      <c r="DI16" s="370"/>
      <c r="DJ16" s="370"/>
      <c r="DK16" s="370"/>
      <c r="DL16" s="370"/>
      <c r="DM16" s="370"/>
      <c r="DN16" s="370"/>
      <c r="DO16" s="370"/>
      <c r="DP16" s="592"/>
      <c r="DQ16" s="601">
        <v>3806</v>
      </c>
      <c r="DR16" s="370"/>
      <c r="DS16" s="370"/>
      <c r="DT16" s="370"/>
      <c r="DU16" s="370"/>
      <c r="DV16" s="370"/>
      <c r="DW16" s="370"/>
      <c r="DX16" s="370"/>
      <c r="DY16" s="370"/>
      <c r="DZ16" s="370"/>
      <c r="EA16" s="370"/>
      <c r="EB16" s="370"/>
      <c r="EC16" s="602"/>
    </row>
    <row r="17" spans="2:133" ht="11.25" customHeight="1" x14ac:dyDescent="0.15">
      <c r="B17" s="596" t="s">
        <v>143</v>
      </c>
      <c r="C17" s="485"/>
      <c r="D17" s="485"/>
      <c r="E17" s="485"/>
      <c r="F17" s="485"/>
      <c r="G17" s="485"/>
      <c r="H17" s="485"/>
      <c r="I17" s="485"/>
      <c r="J17" s="485"/>
      <c r="K17" s="485"/>
      <c r="L17" s="485"/>
      <c r="M17" s="485"/>
      <c r="N17" s="485"/>
      <c r="O17" s="485"/>
      <c r="P17" s="485"/>
      <c r="Q17" s="597"/>
      <c r="R17" s="591">
        <v>5650</v>
      </c>
      <c r="S17" s="370"/>
      <c r="T17" s="370"/>
      <c r="U17" s="370"/>
      <c r="V17" s="370"/>
      <c r="W17" s="370"/>
      <c r="X17" s="370"/>
      <c r="Y17" s="592"/>
      <c r="Z17" s="593">
        <v>0.1</v>
      </c>
      <c r="AA17" s="593"/>
      <c r="AB17" s="593"/>
      <c r="AC17" s="593"/>
      <c r="AD17" s="594">
        <v>5650</v>
      </c>
      <c r="AE17" s="594"/>
      <c r="AF17" s="594"/>
      <c r="AG17" s="594"/>
      <c r="AH17" s="594"/>
      <c r="AI17" s="594"/>
      <c r="AJ17" s="594"/>
      <c r="AK17" s="594"/>
      <c r="AL17" s="598">
        <v>0.1</v>
      </c>
      <c r="AM17" s="376"/>
      <c r="AN17" s="376"/>
      <c r="AO17" s="599"/>
      <c r="AP17" s="596" t="s">
        <v>357</v>
      </c>
      <c r="AQ17" s="485"/>
      <c r="AR17" s="485"/>
      <c r="AS17" s="485"/>
      <c r="AT17" s="485"/>
      <c r="AU17" s="485"/>
      <c r="AV17" s="485"/>
      <c r="AW17" s="485"/>
      <c r="AX17" s="485"/>
      <c r="AY17" s="485"/>
      <c r="AZ17" s="485"/>
      <c r="BA17" s="485"/>
      <c r="BB17" s="485"/>
      <c r="BC17" s="485"/>
      <c r="BD17" s="485"/>
      <c r="BE17" s="485"/>
      <c r="BF17" s="597"/>
      <c r="BG17" s="591" t="s">
        <v>200</v>
      </c>
      <c r="BH17" s="370"/>
      <c r="BI17" s="370"/>
      <c r="BJ17" s="370"/>
      <c r="BK17" s="370"/>
      <c r="BL17" s="370"/>
      <c r="BM17" s="370"/>
      <c r="BN17" s="592"/>
      <c r="BO17" s="593" t="s">
        <v>200</v>
      </c>
      <c r="BP17" s="593"/>
      <c r="BQ17" s="593"/>
      <c r="BR17" s="593"/>
      <c r="BS17" s="594" t="s">
        <v>200</v>
      </c>
      <c r="BT17" s="594"/>
      <c r="BU17" s="594"/>
      <c r="BV17" s="594"/>
      <c r="BW17" s="594"/>
      <c r="BX17" s="594"/>
      <c r="BY17" s="594"/>
      <c r="BZ17" s="594"/>
      <c r="CA17" s="594"/>
      <c r="CB17" s="595"/>
      <c r="CD17" s="596" t="s">
        <v>359</v>
      </c>
      <c r="CE17" s="485"/>
      <c r="CF17" s="485"/>
      <c r="CG17" s="485"/>
      <c r="CH17" s="485"/>
      <c r="CI17" s="485"/>
      <c r="CJ17" s="485"/>
      <c r="CK17" s="485"/>
      <c r="CL17" s="485"/>
      <c r="CM17" s="485"/>
      <c r="CN17" s="485"/>
      <c r="CO17" s="485"/>
      <c r="CP17" s="485"/>
      <c r="CQ17" s="597"/>
      <c r="CR17" s="591">
        <v>1513751</v>
      </c>
      <c r="CS17" s="370"/>
      <c r="CT17" s="370"/>
      <c r="CU17" s="370"/>
      <c r="CV17" s="370"/>
      <c r="CW17" s="370"/>
      <c r="CX17" s="370"/>
      <c r="CY17" s="592"/>
      <c r="CZ17" s="593">
        <v>23.4</v>
      </c>
      <c r="DA17" s="593"/>
      <c r="DB17" s="593"/>
      <c r="DC17" s="593"/>
      <c r="DD17" s="601" t="s">
        <v>200</v>
      </c>
      <c r="DE17" s="370"/>
      <c r="DF17" s="370"/>
      <c r="DG17" s="370"/>
      <c r="DH17" s="370"/>
      <c r="DI17" s="370"/>
      <c r="DJ17" s="370"/>
      <c r="DK17" s="370"/>
      <c r="DL17" s="370"/>
      <c r="DM17" s="370"/>
      <c r="DN17" s="370"/>
      <c r="DO17" s="370"/>
      <c r="DP17" s="592"/>
      <c r="DQ17" s="601">
        <v>1512212</v>
      </c>
      <c r="DR17" s="370"/>
      <c r="DS17" s="370"/>
      <c r="DT17" s="370"/>
      <c r="DU17" s="370"/>
      <c r="DV17" s="370"/>
      <c r="DW17" s="370"/>
      <c r="DX17" s="370"/>
      <c r="DY17" s="370"/>
      <c r="DZ17" s="370"/>
      <c r="EA17" s="370"/>
      <c r="EB17" s="370"/>
      <c r="EC17" s="602"/>
    </row>
    <row r="18" spans="2:133" ht="11.25" customHeight="1" x14ac:dyDescent="0.15">
      <c r="B18" s="596" t="s">
        <v>360</v>
      </c>
      <c r="C18" s="485"/>
      <c r="D18" s="485"/>
      <c r="E18" s="485"/>
      <c r="F18" s="485"/>
      <c r="G18" s="485"/>
      <c r="H18" s="485"/>
      <c r="I18" s="485"/>
      <c r="J18" s="485"/>
      <c r="K18" s="485"/>
      <c r="L18" s="485"/>
      <c r="M18" s="485"/>
      <c r="N18" s="485"/>
      <c r="O18" s="485"/>
      <c r="P18" s="485"/>
      <c r="Q18" s="597"/>
      <c r="R18" s="591">
        <v>2582</v>
      </c>
      <c r="S18" s="370"/>
      <c r="T18" s="370"/>
      <c r="U18" s="370"/>
      <c r="V18" s="370"/>
      <c r="W18" s="370"/>
      <c r="X18" s="370"/>
      <c r="Y18" s="592"/>
      <c r="Z18" s="593">
        <v>0</v>
      </c>
      <c r="AA18" s="593"/>
      <c r="AB18" s="593"/>
      <c r="AC18" s="593"/>
      <c r="AD18" s="594">
        <v>2582</v>
      </c>
      <c r="AE18" s="594"/>
      <c r="AF18" s="594"/>
      <c r="AG18" s="594"/>
      <c r="AH18" s="594"/>
      <c r="AI18" s="594"/>
      <c r="AJ18" s="594"/>
      <c r="AK18" s="594"/>
      <c r="AL18" s="598">
        <v>0.1</v>
      </c>
      <c r="AM18" s="376"/>
      <c r="AN18" s="376"/>
      <c r="AO18" s="599"/>
      <c r="AP18" s="596" t="s">
        <v>99</v>
      </c>
      <c r="AQ18" s="485"/>
      <c r="AR18" s="485"/>
      <c r="AS18" s="485"/>
      <c r="AT18" s="485"/>
      <c r="AU18" s="485"/>
      <c r="AV18" s="485"/>
      <c r="AW18" s="485"/>
      <c r="AX18" s="485"/>
      <c r="AY18" s="485"/>
      <c r="AZ18" s="485"/>
      <c r="BA18" s="485"/>
      <c r="BB18" s="485"/>
      <c r="BC18" s="485"/>
      <c r="BD18" s="485"/>
      <c r="BE18" s="485"/>
      <c r="BF18" s="597"/>
      <c r="BG18" s="591" t="s">
        <v>200</v>
      </c>
      <c r="BH18" s="370"/>
      <c r="BI18" s="370"/>
      <c r="BJ18" s="370"/>
      <c r="BK18" s="370"/>
      <c r="BL18" s="370"/>
      <c r="BM18" s="370"/>
      <c r="BN18" s="592"/>
      <c r="BO18" s="593" t="s">
        <v>200</v>
      </c>
      <c r="BP18" s="593"/>
      <c r="BQ18" s="593"/>
      <c r="BR18" s="593"/>
      <c r="BS18" s="594" t="s">
        <v>200</v>
      </c>
      <c r="BT18" s="594"/>
      <c r="BU18" s="594"/>
      <c r="BV18" s="594"/>
      <c r="BW18" s="594"/>
      <c r="BX18" s="594"/>
      <c r="BY18" s="594"/>
      <c r="BZ18" s="594"/>
      <c r="CA18" s="594"/>
      <c r="CB18" s="595"/>
      <c r="CD18" s="596" t="s">
        <v>361</v>
      </c>
      <c r="CE18" s="485"/>
      <c r="CF18" s="485"/>
      <c r="CG18" s="485"/>
      <c r="CH18" s="485"/>
      <c r="CI18" s="485"/>
      <c r="CJ18" s="485"/>
      <c r="CK18" s="485"/>
      <c r="CL18" s="485"/>
      <c r="CM18" s="485"/>
      <c r="CN18" s="485"/>
      <c r="CO18" s="485"/>
      <c r="CP18" s="485"/>
      <c r="CQ18" s="597"/>
      <c r="CR18" s="591" t="s">
        <v>200</v>
      </c>
      <c r="CS18" s="370"/>
      <c r="CT18" s="370"/>
      <c r="CU18" s="370"/>
      <c r="CV18" s="370"/>
      <c r="CW18" s="370"/>
      <c r="CX18" s="370"/>
      <c r="CY18" s="592"/>
      <c r="CZ18" s="593" t="s">
        <v>200</v>
      </c>
      <c r="DA18" s="593"/>
      <c r="DB18" s="593"/>
      <c r="DC18" s="593"/>
      <c r="DD18" s="601" t="s">
        <v>200</v>
      </c>
      <c r="DE18" s="370"/>
      <c r="DF18" s="370"/>
      <c r="DG18" s="370"/>
      <c r="DH18" s="370"/>
      <c r="DI18" s="370"/>
      <c r="DJ18" s="370"/>
      <c r="DK18" s="370"/>
      <c r="DL18" s="370"/>
      <c r="DM18" s="370"/>
      <c r="DN18" s="370"/>
      <c r="DO18" s="370"/>
      <c r="DP18" s="592"/>
      <c r="DQ18" s="601" t="s">
        <v>200</v>
      </c>
      <c r="DR18" s="370"/>
      <c r="DS18" s="370"/>
      <c r="DT18" s="370"/>
      <c r="DU18" s="370"/>
      <c r="DV18" s="370"/>
      <c r="DW18" s="370"/>
      <c r="DX18" s="370"/>
      <c r="DY18" s="370"/>
      <c r="DZ18" s="370"/>
      <c r="EA18" s="370"/>
      <c r="EB18" s="370"/>
      <c r="EC18" s="602"/>
    </row>
    <row r="19" spans="2:133" ht="11.25" customHeight="1" x14ac:dyDescent="0.15">
      <c r="B19" s="596" t="s">
        <v>362</v>
      </c>
      <c r="C19" s="485"/>
      <c r="D19" s="485"/>
      <c r="E19" s="485"/>
      <c r="F19" s="485"/>
      <c r="G19" s="485"/>
      <c r="H19" s="485"/>
      <c r="I19" s="485"/>
      <c r="J19" s="485"/>
      <c r="K19" s="485"/>
      <c r="L19" s="485"/>
      <c r="M19" s="485"/>
      <c r="N19" s="485"/>
      <c r="O19" s="485"/>
      <c r="P19" s="485"/>
      <c r="Q19" s="597"/>
      <c r="R19" s="591">
        <v>2484</v>
      </c>
      <c r="S19" s="370"/>
      <c r="T19" s="370"/>
      <c r="U19" s="370"/>
      <c r="V19" s="370"/>
      <c r="W19" s="370"/>
      <c r="X19" s="370"/>
      <c r="Y19" s="592"/>
      <c r="Z19" s="593">
        <v>0</v>
      </c>
      <c r="AA19" s="593"/>
      <c r="AB19" s="593"/>
      <c r="AC19" s="593"/>
      <c r="AD19" s="594">
        <v>2484</v>
      </c>
      <c r="AE19" s="594"/>
      <c r="AF19" s="594"/>
      <c r="AG19" s="594"/>
      <c r="AH19" s="594"/>
      <c r="AI19" s="594"/>
      <c r="AJ19" s="594"/>
      <c r="AK19" s="594"/>
      <c r="AL19" s="598">
        <v>0.1</v>
      </c>
      <c r="AM19" s="376"/>
      <c r="AN19" s="376"/>
      <c r="AO19" s="599"/>
      <c r="AP19" s="596" t="s">
        <v>251</v>
      </c>
      <c r="AQ19" s="485"/>
      <c r="AR19" s="485"/>
      <c r="AS19" s="485"/>
      <c r="AT19" s="485"/>
      <c r="AU19" s="485"/>
      <c r="AV19" s="485"/>
      <c r="AW19" s="485"/>
      <c r="AX19" s="485"/>
      <c r="AY19" s="485"/>
      <c r="AZ19" s="485"/>
      <c r="BA19" s="485"/>
      <c r="BB19" s="485"/>
      <c r="BC19" s="485"/>
      <c r="BD19" s="485"/>
      <c r="BE19" s="485"/>
      <c r="BF19" s="597"/>
      <c r="BG19" s="591" t="s">
        <v>200</v>
      </c>
      <c r="BH19" s="370"/>
      <c r="BI19" s="370"/>
      <c r="BJ19" s="370"/>
      <c r="BK19" s="370"/>
      <c r="BL19" s="370"/>
      <c r="BM19" s="370"/>
      <c r="BN19" s="592"/>
      <c r="BO19" s="593" t="s">
        <v>200</v>
      </c>
      <c r="BP19" s="593"/>
      <c r="BQ19" s="593"/>
      <c r="BR19" s="593"/>
      <c r="BS19" s="594" t="s">
        <v>200</v>
      </c>
      <c r="BT19" s="594"/>
      <c r="BU19" s="594"/>
      <c r="BV19" s="594"/>
      <c r="BW19" s="594"/>
      <c r="BX19" s="594"/>
      <c r="BY19" s="594"/>
      <c r="BZ19" s="594"/>
      <c r="CA19" s="594"/>
      <c r="CB19" s="595"/>
      <c r="CD19" s="596" t="s">
        <v>363</v>
      </c>
      <c r="CE19" s="485"/>
      <c r="CF19" s="485"/>
      <c r="CG19" s="485"/>
      <c r="CH19" s="485"/>
      <c r="CI19" s="485"/>
      <c r="CJ19" s="485"/>
      <c r="CK19" s="485"/>
      <c r="CL19" s="485"/>
      <c r="CM19" s="485"/>
      <c r="CN19" s="485"/>
      <c r="CO19" s="485"/>
      <c r="CP19" s="485"/>
      <c r="CQ19" s="597"/>
      <c r="CR19" s="591" t="s">
        <v>200</v>
      </c>
      <c r="CS19" s="370"/>
      <c r="CT19" s="370"/>
      <c r="CU19" s="370"/>
      <c r="CV19" s="370"/>
      <c r="CW19" s="370"/>
      <c r="CX19" s="370"/>
      <c r="CY19" s="592"/>
      <c r="CZ19" s="593" t="s">
        <v>200</v>
      </c>
      <c r="DA19" s="593"/>
      <c r="DB19" s="593"/>
      <c r="DC19" s="593"/>
      <c r="DD19" s="601" t="s">
        <v>200</v>
      </c>
      <c r="DE19" s="370"/>
      <c r="DF19" s="370"/>
      <c r="DG19" s="370"/>
      <c r="DH19" s="370"/>
      <c r="DI19" s="370"/>
      <c r="DJ19" s="370"/>
      <c r="DK19" s="370"/>
      <c r="DL19" s="370"/>
      <c r="DM19" s="370"/>
      <c r="DN19" s="370"/>
      <c r="DO19" s="370"/>
      <c r="DP19" s="592"/>
      <c r="DQ19" s="601" t="s">
        <v>200</v>
      </c>
      <c r="DR19" s="370"/>
      <c r="DS19" s="370"/>
      <c r="DT19" s="370"/>
      <c r="DU19" s="370"/>
      <c r="DV19" s="370"/>
      <c r="DW19" s="370"/>
      <c r="DX19" s="370"/>
      <c r="DY19" s="370"/>
      <c r="DZ19" s="370"/>
      <c r="EA19" s="370"/>
      <c r="EB19" s="370"/>
      <c r="EC19" s="602"/>
    </row>
    <row r="20" spans="2:133" ht="11.25" customHeight="1" x14ac:dyDescent="0.15">
      <c r="B20" s="604" t="s">
        <v>364</v>
      </c>
      <c r="C20" s="605"/>
      <c r="D20" s="605"/>
      <c r="E20" s="605"/>
      <c r="F20" s="605"/>
      <c r="G20" s="605"/>
      <c r="H20" s="605"/>
      <c r="I20" s="605"/>
      <c r="J20" s="605"/>
      <c r="K20" s="605"/>
      <c r="L20" s="605"/>
      <c r="M20" s="605"/>
      <c r="N20" s="605"/>
      <c r="O20" s="605"/>
      <c r="P20" s="605"/>
      <c r="Q20" s="606"/>
      <c r="R20" s="591">
        <v>98</v>
      </c>
      <c r="S20" s="370"/>
      <c r="T20" s="370"/>
      <c r="U20" s="370"/>
      <c r="V20" s="370"/>
      <c r="W20" s="370"/>
      <c r="X20" s="370"/>
      <c r="Y20" s="592"/>
      <c r="Z20" s="593">
        <v>0</v>
      </c>
      <c r="AA20" s="593"/>
      <c r="AB20" s="593"/>
      <c r="AC20" s="593"/>
      <c r="AD20" s="594">
        <v>98</v>
      </c>
      <c r="AE20" s="594"/>
      <c r="AF20" s="594"/>
      <c r="AG20" s="594"/>
      <c r="AH20" s="594"/>
      <c r="AI20" s="594"/>
      <c r="AJ20" s="594"/>
      <c r="AK20" s="594"/>
      <c r="AL20" s="598">
        <v>0</v>
      </c>
      <c r="AM20" s="376"/>
      <c r="AN20" s="376"/>
      <c r="AO20" s="599"/>
      <c r="AP20" s="596" t="s">
        <v>365</v>
      </c>
      <c r="AQ20" s="485"/>
      <c r="AR20" s="485"/>
      <c r="AS20" s="485"/>
      <c r="AT20" s="485"/>
      <c r="AU20" s="485"/>
      <c r="AV20" s="485"/>
      <c r="AW20" s="485"/>
      <c r="AX20" s="485"/>
      <c r="AY20" s="485"/>
      <c r="AZ20" s="485"/>
      <c r="BA20" s="485"/>
      <c r="BB20" s="485"/>
      <c r="BC20" s="485"/>
      <c r="BD20" s="485"/>
      <c r="BE20" s="485"/>
      <c r="BF20" s="597"/>
      <c r="BG20" s="591" t="s">
        <v>200</v>
      </c>
      <c r="BH20" s="370"/>
      <c r="BI20" s="370"/>
      <c r="BJ20" s="370"/>
      <c r="BK20" s="370"/>
      <c r="BL20" s="370"/>
      <c r="BM20" s="370"/>
      <c r="BN20" s="592"/>
      <c r="BO20" s="593" t="s">
        <v>200</v>
      </c>
      <c r="BP20" s="593"/>
      <c r="BQ20" s="593"/>
      <c r="BR20" s="593"/>
      <c r="BS20" s="594" t="s">
        <v>200</v>
      </c>
      <c r="BT20" s="594"/>
      <c r="BU20" s="594"/>
      <c r="BV20" s="594"/>
      <c r="BW20" s="594"/>
      <c r="BX20" s="594"/>
      <c r="BY20" s="594"/>
      <c r="BZ20" s="594"/>
      <c r="CA20" s="594"/>
      <c r="CB20" s="595"/>
      <c r="CD20" s="596" t="s">
        <v>191</v>
      </c>
      <c r="CE20" s="485"/>
      <c r="CF20" s="485"/>
      <c r="CG20" s="485"/>
      <c r="CH20" s="485"/>
      <c r="CI20" s="485"/>
      <c r="CJ20" s="485"/>
      <c r="CK20" s="485"/>
      <c r="CL20" s="485"/>
      <c r="CM20" s="485"/>
      <c r="CN20" s="485"/>
      <c r="CO20" s="485"/>
      <c r="CP20" s="485"/>
      <c r="CQ20" s="597"/>
      <c r="CR20" s="591">
        <v>6479268</v>
      </c>
      <c r="CS20" s="370"/>
      <c r="CT20" s="370"/>
      <c r="CU20" s="370"/>
      <c r="CV20" s="370"/>
      <c r="CW20" s="370"/>
      <c r="CX20" s="370"/>
      <c r="CY20" s="592"/>
      <c r="CZ20" s="593">
        <v>100</v>
      </c>
      <c r="DA20" s="593"/>
      <c r="DB20" s="593"/>
      <c r="DC20" s="593"/>
      <c r="DD20" s="601">
        <v>894061</v>
      </c>
      <c r="DE20" s="370"/>
      <c r="DF20" s="370"/>
      <c r="DG20" s="370"/>
      <c r="DH20" s="370"/>
      <c r="DI20" s="370"/>
      <c r="DJ20" s="370"/>
      <c r="DK20" s="370"/>
      <c r="DL20" s="370"/>
      <c r="DM20" s="370"/>
      <c r="DN20" s="370"/>
      <c r="DO20" s="370"/>
      <c r="DP20" s="592"/>
      <c r="DQ20" s="601">
        <v>4417666</v>
      </c>
      <c r="DR20" s="370"/>
      <c r="DS20" s="370"/>
      <c r="DT20" s="370"/>
      <c r="DU20" s="370"/>
      <c r="DV20" s="370"/>
      <c r="DW20" s="370"/>
      <c r="DX20" s="370"/>
      <c r="DY20" s="370"/>
      <c r="DZ20" s="370"/>
      <c r="EA20" s="370"/>
      <c r="EB20" s="370"/>
      <c r="EC20" s="602"/>
    </row>
    <row r="21" spans="2:133" ht="11.25" customHeight="1" x14ac:dyDescent="0.15">
      <c r="B21" s="596" t="s">
        <v>342</v>
      </c>
      <c r="C21" s="485"/>
      <c r="D21" s="485"/>
      <c r="E21" s="485"/>
      <c r="F21" s="485"/>
      <c r="G21" s="485"/>
      <c r="H21" s="485"/>
      <c r="I21" s="485"/>
      <c r="J21" s="485"/>
      <c r="K21" s="485"/>
      <c r="L21" s="485"/>
      <c r="M21" s="485"/>
      <c r="N21" s="485"/>
      <c r="O21" s="485"/>
      <c r="P21" s="485"/>
      <c r="Q21" s="597"/>
      <c r="R21" s="591">
        <v>3455322</v>
      </c>
      <c r="S21" s="370"/>
      <c r="T21" s="370"/>
      <c r="U21" s="370"/>
      <c r="V21" s="370"/>
      <c r="W21" s="370"/>
      <c r="X21" s="370"/>
      <c r="Y21" s="592"/>
      <c r="Z21" s="593">
        <v>51.8</v>
      </c>
      <c r="AA21" s="593"/>
      <c r="AB21" s="593"/>
      <c r="AC21" s="593"/>
      <c r="AD21" s="594">
        <v>3193949</v>
      </c>
      <c r="AE21" s="594"/>
      <c r="AF21" s="594"/>
      <c r="AG21" s="594"/>
      <c r="AH21" s="594"/>
      <c r="AI21" s="594"/>
      <c r="AJ21" s="594"/>
      <c r="AK21" s="594"/>
      <c r="AL21" s="598">
        <v>81.3</v>
      </c>
      <c r="AM21" s="376"/>
      <c r="AN21" s="376"/>
      <c r="AO21" s="599"/>
      <c r="AP21" s="596" t="s">
        <v>367</v>
      </c>
      <c r="AQ21" s="607"/>
      <c r="AR21" s="607"/>
      <c r="AS21" s="607"/>
      <c r="AT21" s="607"/>
      <c r="AU21" s="607"/>
      <c r="AV21" s="607"/>
      <c r="AW21" s="607"/>
      <c r="AX21" s="607"/>
      <c r="AY21" s="607"/>
      <c r="AZ21" s="607"/>
      <c r="BA21" s="607"/>
      <c r="BB21" s="607"/>
      <c r="BC21" s="607"/>
      <c r="BD21" s="607"/>
      <c r="BE21" s="607"/>
      <c r="BF21" s="608"/>
      <c r="BG21" s="591" t="s">
        <v>200</v>
      </c>
      <c r="BH21" s="370"/>
      <c r="BI21" s="370"/>
      <c r="BJ21" s="370"/>
      <c r="BK21" s="370"/>
      <c r="BL21" s="370"/>
      <c r="BM21" s="370"/>
      <c r="BN21" s="592"/>
      <c r="BO21" s="593" t="s">
        <v>200</v>
      </c>
      <c r="BP21" s="593"/>
      <c r="BQ21" s="593"/>
      <c r="BR21" s="593"/>
      <c r="BS21" s="594" t="s">
        <v>200</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295</v>
      </c>
      <c r="C22" s="485"/>
      <c r="D22" s="485"/>
      <c r="E22" s="485"/>
      <c r="F22" s="485"/>
      <c r="G22" s="485"/>
      <c r="H22" s="485"/>
      <c r="I22" s="485"/>
      <c r="J22" s="485"/>
      <c r="K22" s="485"/>
      <c r="L22" s="485"/>
      <c r="M22" s="485"/>
      <c r="N22" s="485"/>
      <c r="O22" s="485"/>
      <c r="P22" s="485"/>
      <c r="Q22" s="597"/>
      <c r="R22" s="591">
        <v>3193949</v>
      </c>
      <c r="S22" s="370"/>
      <c r="T22" s="370"/>
      <c r="U22" s="370"/>
      <c r="V22" s="370"/>
      <c r="W22" s="370"/>
      <c r="X22" s="370"/>
      <c r="Y22" s="592"/>
      <c r="Z22" s="593">
        <v>47.9</v>
      </c>
      <c r="AA22" s="593"/>
      <c r="AB22" s="593"/>
      <c r="AC22" s="593"/>
      <c r="AD22" s="594">
        <v>3193949</v>
      </c>
      <c r="AE22" s="594"/>
      <c r="AF22" s="594"/>
      <c r="AG22" s="594"/>
      <c r="AH22" s="594"/>
      <c r="AI22" s="594"/>
      <c r="AJ22" s="594"/>
      <c r="AK22" s="594"/>
      <c r="AL22" s="598">
        <v>81.3</v>
      </c>
      <c r="AM22" s="376"/>
      <c r="AN22" s="376"/>
      <c r="AO22" s="599"/>
      <c r="AP22" s="596" t="s">
        <v>369</v>
      </c>
      <c r="AQ22" s="607"/>
      <c r="AR22" s="607"/>
      <c r="AS22" s="607"/>
      <c r="AT22" s="607"/>
      <c r="AU22" s="607"/>
      <c r="AV22" s="607"/>
      <c r="AW22" s="607"/>
      <c r="AX22" s="607"/>
      <c r="AY22" s="607"/>
      <c r="AZ22" s="607"/>
      <c r="BA22" s="607"/>
      <c r="BB22" s="607"/>
      <c r="BC22" s="607"/>
      <c r="BD22" s="607"/>
      <c r="BE22" s="607"/>
      <c r="BF22" s="608"/>
      <c r="BG22" s="591" t="s">
        <v>200</v>
      </c>
      <c r="BH22" s="370"/>
      <c r="BI22" s="370"/>
      <c r="BJ22" s="370"/>
      <c r="BK22" s="370"/>
      <c r="BL22" s="370"/>
      <c r="BM22" s="370"/>
      <c r="BN22" s="592"/>
      <c r="BO22" s="593" t="s">
        <v>200</v>
      </c>
      <c r="BP22" s="593"/>
      <c r="BQ22" s="593"/>
      <c r="BR22" s="593"/>
      <c r="BS22" s="594" t="s">
        <v>200</v>
      </c>
      <c r="BT22" s="594"/>
      <c r="BU22" s="594"/>
      <c r="BV22" s="594"/>
      <c r="BW22" s="594"/>
      <c r="BX22" s="594"/>
      <c r="BY22" s="594"/>
      <c r="BZ22" s="594"/>
      <c r="CA22" s="594"/>
      <c r="CB22" s="595"/>
      <c r="CD22" s="364" t="s">
        <v>370</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292</v>
      </c>
      <c r="C23" s="485"/>
      <c r="D23" s="485"/>
      <c r="E23" s="485"/>
      <c r="F23" s="485"/>
      <c r="G23" s="485"/>
      <c r="H23" s="485"/>
      <c r="I23" s="485"/>
      <c r="J23" s="485"/>
      <c r="K23" s="485"/>
      <c r="L23" s="485"/>
      <c r="M23" s="485"/>
      <c r="N23" s="485"/>
      <c r="O23" s="485"/>
      <c r="P23" s="485"/>
      <c r="Q23" s="597"/>
      <c r="R23" s="591">
        <v>261373</v>
      </c>
      <c r="S23" s="370"/>
      <c r="T23" s="370"/>
      <c r="U23" s="370"/>
      <c r="V23" s="370"/>
      <c r="W23" s="370"/>
      <c r="X23" s="370"/>
      <c r="Y23" s="592"/>
      <c r="Z23" s="593">
        <v>3.9</v>
      </c>
      <c r="AA23" s="593"/>
      <c r="AB23" s="593"/>
      <c r="AC23" s="593"/>
      <c r="AD23" s="594" t="s">
        <v>200</v>
      </c>
      <c r="AE23" s="594"/>
      <c r="AF23" s="594"/>
      <c r="AG23" s="594"/>
      <c r="AH23" s="594"/>
      <c r="AI23" s="594"/>
      <c r="AJ23" s="594"/>
      <c r="AK23" s="594"/>
      <c r="AL23" s="598" t="s">
        <v>200</v>
      </c>
      <c r="AM23" s="376"/>
      <c r="AN23" s="376"/>
      <c r="AO23" s="599"/>
      <c r="AP23" s="596" t="s">
        <v>119</v>
      </c>
      <c r="AQ23" s="607"/>
      <c r="AR23" s="607"/>
      <c r="AS23" s="607"/>
      <c r="AT23" s="607"/>
      <c r="AU23" s="607"/>
      <c r="AV23" s="607"/>
      <c r="AW23" s="607"/>
      <c r="AX23" s="607"/>
      <c r="AY23" s="607"/>
      <c r="AZ23" s="607"/>
      <c r="BA23" s="607"/>
      <c r="BB23" s="607"/>
      <c r="BC23" s="607"/>
      <c r="BD23" s="607"/>
      <c r="BE23" s="607"/>
      <c r="BF23" s="608"/>
      <c r="BG23" s="591" t="s">
        <v>200</v>
      </c>
      <c r="BH23" s="370"/>
      <c r="BI23" s="370"/>
      <c r="BJ23" s="370"/>
      <c r="BK23" s="370"/>
      <c r="BL23" s="370"/>
      <c r="BM23" s="370"/>
      <c r="BN23" s="592"/>
      <c r="BO23" s="593" t="s">
        <v>200</v>
      </c>
      <c r="BP23" s="593"/>
      <c r="BQ23" s="593"/>
      <c r="BR23" s="593"/>
      <c r="BS23" s="594" t="s">
        <v>200</v>
      </c>
      <c r="BT23" s="594"/>
      <c r="BU23" s="594"/>
      <c r="BV23" s="594"/>
      <c r="BW23" s="594"/>
      <c r="BX23" s="594"/>
      <c r="BY23" s="594"/>
      <c r="BZ23" s="594"/>
      <c r="CA23" s="594"/>
      <c r="CB23" s="595"/>
      <c r="CD23" s="364" t="s">
        <v>315</v>
      </c>
      <c r="CE23" s="365"/>
      <c r="CF23" s="365"/>
      <c r="CG23" s="365"/>
      <c r="CH23" s="365"/>
      <c r="CI23" s="365"/>
      <c r="CJ23" s="365"/>
      <c r="CK23" s="365"/>
      <c r="CL23" s="365"/>
      <c r="CM23" s="365"/>
      <c r="CN23" s="365"/>
      <c r="CO23" s="365"/>
      <c r="CP23" s="365"/>
      <c r="CQ23" s="407"/>
      <c r="CR23" s="364" t="s">
        <v>286</v>
      </c>
      <c r="CS23" s="365"/>
      <c r="CT23" s="365"/>
      <c r="CU23" s="365"/>
      <c r="CV23" s="365"/>
      <c r="CW23" s="365"/>
      <c r="CX23" s="365"/>
      <c r="CY23" s="407"/>
      <c r="CZ23" s="364" t="s">
        <v>372</v>
      </c>
      <c r="DA23" s="365"/>
      <c r="DB23" s="365"/>
      <c r="DC23" s="407"/>
      <c r="DD23" s="364" t="s">
        <v>298</v>
      </c>
      <c r="DE23" s="365"/>
      <c r="DF23" s="365"/>
      <c r="DG23" s="365"/>
      <c r="DH23" s="365"/>
      <c r="DI23" s="365"/>
      <c r="DJ23" s="365"/>
      <c r="DK23" s="407"/>
      <c r="DL23" s="618" t="s">
        <v>374</v>
      </c>
      <c r="DM23" s="619"/>
      <c r="DN23" s="619"/>
      <c r="DO23" s="619"/>
      <c r="DP23" s="619"/>
      <c r="DQ23" s="619"/>
      <c r="DR23" s="619"/>
      <c r="DS23" s="619"/>
      <c r="DT23" s="619"/>
      <c r="DU23" s="619"/>
      <c r="DV23" s="620"/>
      <c r="DW23" s="364" t="s">
        <v>19</v>
      </c>
      <c r="DX23" s="365"/>
      <c r="DY23" s="365"/>
      <c r="DZ23" s="365"/>
      <c r="EA23" s="365"/>
      <c r="EB23" s="365"/>
      <c r="EC23" s="407"/>
    </row>
    <row r="24" spans="2:133" ht="11.25" customHeight="1" x14ac:dyDescent="0.15">
      <c r="B24" s="596" t="s">
        <v>375</v>
      </c>
      <c r="C24" s="485"/>
      <c r="D24" s="485"/>
      <c r="E24" s="485"/>
      <c r="F24" s="485"/>
      <c r="G24" s="485"/>
      <c r="H24" s="485"/>
      <c r="I24" s="485"/>
      <c r="J24" s="485"/>
      <c r="K24" s="485"/>
      <c r="L24" s="485"/>
      <c r="M24" s="485"/>
      <c r="N24" s="485"/>
      <c r="O24" s="485"/>
      <c r="P24" s="485"/>
      <c r="Q24" s="597"/>
      <c r="R24" s="591" t="s">
        <v>200</v>
      </c>
      <c r="S24" s="370"/>
      <c r="T24" s="370"/>
      <c r="U24" s="370"/>
      <c r="V24" s="370"/>
      <c r="W24" s="370"/>
      <c r="X24" s="370"/>
      <c r="Y24" s="592"/>
      <c r="Z24" s="593" t="s">
        <v>200</v>
      </c>
      <c r="AA24" s="593"/>
      <c r="AB24" s="593"/>
      <c r="AC24" s="593"/>
      <c r="AD24" s="594" t="s">
        <v>200</v>
      </c>
      <c r="AE24" s="594"/>
      <c r="AF24" s="594"/>
      <c r="AG24" s="594"/>
      <c r="AH24" s="594"/>
      <c r="AI24" s="594"/>
      <c r="AJ24" s="594"/>
      <c r="AK24" s="594"/>
      <c r="AL24" s="598" t="s">
        <v>200</v>
      </c>
      <c r="AM24" s="376"/>
      <c r="AN24" s="376"/>
      <c r="AO24" s="599"/>
      <c r="AP24" s="596" t="s">
        <v>376</v>
      </c>
      <c r="AQ24" s="607"/>
      <c r="AR24" s="607"/>
      <c r="AS24" s="607"/>
      <c r="AT24" s="607"/>
      <c r="AU24" s="607"/>
      <c r="AV24" s="607"/>
      <c r="AW24" s="607"/>
      <c r="AX24" s="607"/>
      <c r="AY24" s="607"/>
      <c r="AZ24" s="607"/>
      <c r="BA24" s="607"/>
      <c r="BB24" s="607"/>
      <c r="BC24" s="607"/>
      <c r="BD24" s="607"/>
      <c r="BE24" s="607"/>
      <c r="BF24" s="608"/>
      <c r="BG24" s="591" t="s">
        <v>200</v>
      </c>
      <c r="BH24" s="370"/>
      <c r="BI24" s="370"/>
      <c r="BJ24" s="370"/>
      <c r="BK24" s="370"/>
      <c r="BL24" s="370"/>
      <c r="BM24" s="370"/>
      <c r="BN24" s="592"/>
      <c r="BO24" s="593" t="s">
        <v>200</v>
      </c>
      <c r="BP24" s="593"/>
      <c r="BQ24" s="593"/>
      <c r="BR24" s="593"/>
      <c r="BS24" s="594" t="s">
        <v>200</v>
      </c>
      <c r="BT24" s="594"/>
      <c r="BU24" s="594"/>
      <c r="BV24" s="594"/>
      <c r="BW24" s="594"/>
      <c r="BX24" s="594"/>
      <c r="BY24" s="594"/>
      <c r="BZ24" s="594"/>
      <c r="CA24" s="594"/>
      <c r="CB24" s="595"/>
      <c r="CD24" s="580" t="s">
        <v>377</v>
      </c>
      <c r="CE24" s="581"/>
      <c r="CF24" s="581"/>
      <c r="CG24" s="581"/>
      <c r="CH24" s="581"/>
      <c r="CI24" s="581"/>
      <c r="CJ24" s="581"/>
      <c r="CK24" s="581"/>
      <c r="CL24" s="581"/>
      <c r="CM24" s="581"/>
      <c r="CN24" s="581"/>
      <c r="CO24" s="581"/>
      <c r="CP24" s="581"/>
      <c r="CQ24" s="582"/>
      <c r="CR24" s="583">
        <v>2869781</v>
      </c>
      <c r="CS24" s="584"/>
      <c r="CT24" s="584"/>
      <c r="CU24" s="584"/>
      <c r="CV24" s="584"/>
      <c r="CW24" s="584"/>
      <c r="CX24" s="584"/>
      <c r="CY24" s="585"/>
      <c r="CZ24" s="588">
        <v>44.3</v>
      </c>
      <c r="DA24" s="589"/>
      <c r="DB24" s="589"/>
      <c r="DC24" s="600"/>
      <c r="DD24" s="621">
        <v>2517925</v>
      </c>
      <c r="DE24" s="584"/>
      <c r="DF24" s="584"/>
      <c r="DG24" s="584"/>
      <c r="DH24" s="584"/>
      <c r="DI24" s="584"/>
      <c r="DJ24" s="584"/>
      <c r="DK24" s="585"/>
      <c r="DL24" s="621">
        <v>1675601</v>
      </c>
      <c r="DM24" s="584"/>
      <c r="DN24" s="584"/>
      <c r="DO24" s="584"/>
      <c r="DP24" s="584"/>
      <c r="DQ24" s="584"/>
      <c r="DR24" s="584"/>
      <c r="DS24" s="584"/>
      <c r="DT24" s="584"/>
      <c r="DU24" s="584"/>
      <c r="DV24" s="585"/>
      <c r="DW24" s="588">
        <v>42.3</v>
      </c>
      <c r="DX24" s="589"/>
      <c r="DY24" s="589"/>
      <c r="DZ24" s="589"/>
      <c r="EA24" s="589"/>
      <c r="EB24" s="589"/>
      <c r="EC24" s="590"/>
    </row>
    <row r="25" spans="2:133" ht="11.25" customHeight="1" x14ac:dyDescent="0.15">
      <c r="B25" s="596" t="s">
        <v>56</v>
      </c>
      <c r="C25" s="485"/>
      <c r="D25" s="485"/>
      <c r="E25" s="485"/>
      <c r="F25" s="485"/>
      <c r="G25" s="485"/>
      <c r="H25" s="485"/>
      <c r="I25" s="485"/>
      <c r="J25" s="485"/>
      <c r="K25" s="485"/>
      <c r="L25" s="485"/>
      <c r="M25" s="485"/>
      <c r="N25" s="485"/>
      <c r="O25" s="485"/>
      <c r="P25" s="485"/>
      <c r="Q25" s="597"/>
      <c r="R25" s="591">
        <v>4182177</v>
      </c>
      <c r="S25" s="370"/>
      <c r="T25" s="370"/>
      <c r="U25" s="370"/>
      <c r="V25" s="370"/>
      <c r="W25" s="370"/>
      <c r="X25" s="370"/>
      <c r="Y25" s="592"/>
      <c r="Z25" s="593">
        <v>62.7</v>
      </c>
      <c r="AA25" s="593"/>
      <c r="AB25" s="593"/>
      <c r="AC25" s="593"/>
      <c r="AD25" s="594">
        <v>3920804</v>
      </c>
      <c r="AE25" s="594"/>
      <c r="AF25" s="594"/>
      <c r="AG25" s="594"/>
      <c r="AH25" s="594"/>
      <c r="AI25" s="594"/>
      <c r="AJ25" s="594"/>
      <c r="AK25" s="594"/>
      <c r="AL25" s="598">
        <v>99.8</v>
      </c>
      <c r="AM25" s="376"/>
      <c r="AN25" s="376"/>
      <c r="AO25" s="599"/>
      <c r="AP25" s="596" t="s">
        <v>269</v>
      </c>
      <c r="AQ25" s="607"/>
      <c r="AR25" s="607"/>
      <c r="AS25" s="607"/>
      <c r="AT25" s="607"/>
      <c r="AU25" s="607"/>
      <c r="AV25" s="607"/>
      <c r="AW25" s="607"/>
      <c r="AX25" s="607"/>
      <c r="AY25" s="607"/>
      <c r="AZ25" s="607"/>
      <c r="BA25" s="607"/>
      <c r="BB25" s="607"/>
      <c r="BC25" s="607"/>
      <c r="BD25" s="607"/>
      <c r="BE25" s="607"/>
      <c r="BF25" s="608"/>
      <c r="BG25" s="591" t="s">
        <v>200</v>
      </c>
      <c r="BH25" s="370"/>
      <c r="BI25" s="370"/>
      <c r="BJ25" s="370"/>
      <c r="BK25" s="370"/>
      <c r="BL25" s="370"/>
      <c r="BM25" s="370"/>
      <c r="BN25" s="592"/>
      <c r="BO25" s="593" t="s">
        <v>200</v>
      </c>
      <c r="BP25" s="593"/>
      <c r="BQ25" s="593"/>
      <c r="BR25" s="593"/>
      <c r="BS25" s="594" t="s">
        <v>200</v>
      </c>
      <c r="BT25" s="594"/>
      <c r="BU25" s="594"/>
      <c r="BV25" s="594"/>
      <c r="BW25" s="594"/>
      <c r="BX25" s="594"/>
      <c r="BY25" s="594"/>
      <c r="BZ25" s="594"/>
      <c r="CA25" s="594"/>
      <c r="CB25" s="595"/>
      <c r="CD25" s="596" t="s">
        <v>198</v>
      </c>
      <c r="CE25" s="485"/>
      <c r="CF25" s="485"/>
      <c r="CG25" s="485"/>
      <c r="CH25" s="485"/>
      <c r="CI25" s="485"/>
      <c r="CJ25" s="485"/>
      <c r="CK25" s="485"/>
      <c r="CL25" s="485"/>
      <c r="CM25" s="485"/>
      <c r="CN25" s="485"/>
      <c r="CO25" s="485"/>
      <c r="CP25" s="485"/>
      <c r="CQ25" s="597"/>
      <c r="CR25" s="591">
        <v>1011565</v>
      </c>
      <c r="CS25" s="622"/>
      <c r="CT25" s="622"/>
      <c r="CU25" s="622"/>
      <c r="CV25" s="622"/>
      <c r="CW25" s="622"/>
      <c r="CX25" s="622"/>
      <c r="CY25" s="623"/>
      <c r="CZ25" s="598">
        <v>15.6</v>
      </c>
      <c r="DA25" s="624"/>
      <c r="DB25" s="624"/>
      <c r="DC25" s="625"/>
      <c r="DD25" s="601">
        <v>929151</v>
      </c>
      <c r="DE25" s="622"/>
      <c r="DF25" s="622"/>
      <c r="DG25" s="622"/>
      <c r="DH25" s="622"/>
      <c r="DI25" s="622"/>
      <c r="DJ25" s="622"/>
      <c r="DK25" s="623"/>
      <c r="DL25" s="601">
        <v>877284</v>
      </c>
      <c r="DM25" s="622"/>
      <c r="DN25" s="622"/>
      <c r="DO25" s="622"/>
      <c r="DP25" s="622"/>
      <c r="DQ25" s="622"/>
      <c r="DR25" s="622"/>
      <c r="DS25" s="622"/>
      <c r="DT25" s="622"/>
      <c r="DU25" s="622"/>
      <c r="DV25" s="623"/>
      <c r="DW25" s="598">
        <v>22.2</v>
      </c>
      <c r="DX25" s="624"/>
      <c r="DY25" s="624"/>
      <c r="DZ25" s="624"/>
      <c r="EA25" s="624"/>
      <c r="EB25" s="624"/>
      <c r="EC25" s="626"/>
    </row>
    <row r="26" spans="2:133" ht="11.25" customHeight="1" x14ac:dyDescent="0.15">
      <c r="B26" s="596" t="s">
        <v>380</v>
      </c>
      <c r="C26" s="485"/>
      <c r="D26" s="485"/>
      <c r="E26" s="485"/>
      <c r="F26" s="485"/>
      <c r="G26" s="485"/>
      <c r="H26" s="485"/>
      <c r="I26" s="485"/>
      <c r="J26" s="485"/>
      <c r="K26" s="485"/>
      <c r="L26" s="485"/>
      <c r="M26" s="485"/>
      <c r="N26" s="485"/>
      <c r="O26" s="485"/>
      <c r="P26" s="485"/>
      <c r="Q26" s="597"/>
      <c r="R26" s="591">
        <v>826</v>
      </c>
      <c r="S26" s="370"/>
      <c r="T26" s="370"/>
      <c r="U26" s="370"/>
      <c r="V26" s="370"/>
      <c r="W26" s="370"/>
      <c r="X26" s="370"/>
      <c r="Y26" s="592"/>
      <c r="Z26" s="593">
        <v>0</v>
      </c>
      <c r="AA26" s="593"/>
      <c r="AB26" s="593"/>
      <c r="AC26" s="593"/>
      <c r="AD26" s="594">
        <v>826</v>
      </c>
      <c r="AE26" s="594"/>
      <c r="AF26" s="594"/>
      <c r="AG26" s="594"/>
      <c r="AH26" s="594"/>
      <c r="AI26" s="594"/>
      <c r="AJ26" s="594"/>
      <c r="AK26" s="594"/>
      <c r="AL26" s="598">
        <v>0</v>
      </c>
      <c r="AM26" s="376"/>
      <c r="AN26" s="376"/>
      <c r="AO26" s="599"/>
      <c r="AP26" s="596" t="s">
        <v>383</v>
      </c>
      <c r="AQ26" s="607"/>
      <c r="AR26" s="607"/>
      <c r="AS26" s="607"/>
      <c r="AT26" s="607"/>
      <c r="AU26" s="607"/>
      <c r="AV26" s="607"/>
      <c r="AW26" s="607"/>
      <c r="AX26" s="607"/>
      <c r="AY26" s="607"/>
      <c r="AZ26" s="607"/>
      <c r="BA26" s="607"/>
      <c r="BB26" s="607"/>
      <c r="BC26" s="607"/>
      <c r="BD26" s="607"/>
      <c r="BE26" s="607"/>
      <c r="BF26" s="608"/>
      <c r="BG26" s="591" t="s">
        <v>200</v>
      </c>
      <c r="BH26" s="370"/>
      <c r="BI26" s="370"/>
      <c r="BJ26" s="370"/>
      <c r="BK26" s="370"/>
      <c r="BL26" s="370"/>
      <c r="BM26" s="370"/>
      <c r="BN26" s="592"/>
      <c r="BO26" s="593" t="s">
        <v>200</v>
      </c>
      <c r="BP26" s="593"/>
      <c r="BQ26" s="593"/>
      <c r="BR26" s="593"/>
      <c r="BS26" s="594" t="s">
        <v>200</v>
      </c>
      <c r="BT26" s="594"/>
      <c r="BU26" s="594"/>
      <c r="BV26" s="594"/>
      <c r="BW26" s="594"/>
      <c r="BX26" s="594"/>
      <c r="BY26" s="594"/>
      <c r="BZ26" s="594"/>
      <c r="CA26" s="594"/>
      <c r="CB26" s="595"/>
      <c r="CD26" s="596" t="s">
        <v>123</v>
      </c>
      <c r="CE26" s="485"/>
      <c r="CF26" s="485"/>
      <c r="CG26" s="485"/>
      <c r="CH26" s="485"/>
      <c r="CI26" s="485"/>
      <c r="CJ26" s="485"/>
      <c r="CK26" s="485"/>
      <c r="CL26" s="485"/>
      <c r="CM26" s="485"/>
      <c r="CN26" s="485"/>
      <c r="CO26" s="485"/>
      <c r="CP26" s="485"/>
      <c r="CQ26" s="597"/>
      <c r="CR26" s="591">
        <v>458840</v>
      </c>
      <c r="CS26" s="370"/>
      <c r="CT26" s="370"/>
      <c r="CU26" s="370"/>
      <c r="CV26" s="370"/>
      <c r="CW26" s="370"/>
      <c r="CX26" s="370"/>
      <c r="CY26" s="592"/>
      <c r="CZ26" s="598">
        <v>7.1</v>
      </c>
      <c r="DA26" s="624"/>
      <c r="DB26" s="624"/>
      <c r="DC26" s="625"/>
      <c r="DD26" s="601">
        <v>418653</v>
      </c>
      <c r="DE26" s="370"/>
      <c r="DF26" s="370"/>
      <c r="DG26" s="370"/>
      <c r="DH26" s="370"/>
      <c r="DI26" s="370"/>
      <c r="DJ26" s="370"/>
      <c r="DK26" s="592"/>
      <c r="DL26" s="601" t="s">
        <v>200</v>
      </c>
      <c r="DM26" s="370"/>
      <c r="DN26" s="370"/>
      <c r="DO26" s="370"/>
      <c r="DP26" s="370"/>
      <c r="DQ26" s="370"/>
      <c r="DR26" s="370"/>
      <c r="DS26" s="370"/>
      <c r="DT26" s="370"/>
      <c r="DU26" s="370"/>
      <c r="DV26" s="592"/>
      <c r="DW26" s="598" t="s">
        <v>200</v>
      </c>
      <c r="DX26" s="624"/>
      <c r="DY26" s="624"/>
      <c r="DZ26" s="624"/>
      <c r="EA26" s="624"/>
      <c r="EB26" s="624"/>
      <c r="EC26" s="626"/>
    </row>
    <row r="27" spans="2:133" ht="11.25" customHeight="1" x14ac:dyDescent="0.15">
      <c r="B27" s="596" t="s">
        <v>155</v>
      </c>
      <c r="C27" s="485"/>
      <c r="D27" s="485"/>
      <c r="E27" s="485"/>
      <c r="F27" s="485"/>
      <c r="G27" s="485"/>
      <c r="H27" s="485"/>
      <c r="I27" s="485"/>
      <c r="J27" s="485"/>
      <c r="K27" s="485"/>
      <c r="L27" s="485"/>
      <c r="M27" s="485"/>
      <c r="N27" s="485"/>
      <c r="O27" s="485"/>
      <c r="P27" s="485"/>
      <c r="Q27" s="597"/>
      <c r="R27" s="591">
        <v>17669</v>
      </c>
      <c r="S27" s="370"/>
      <c r="T27" s="370"/>
      <c r="U27" s="370"/>
      <c r="V27" s="370"/>
      <c r="W27" s="370"/>
      <c r="X27" s="370"/>
      <c r="Y27" s="592"/>
      <c r="Z27" s="593">
        <v>0.3</v>
      </c>
      <c r="AA27" s="593"/>
      <c r="AB27" s="593"/>
      <c r="AC27" s="593"/>
      <c r="AD27" s="594" t="s">
        <v>200</v>
      </c>
      <c r="AE27" s="594"/>
      <c r="AF27" s="594"/>
      <c r="AG27" s="594"/>
      <c r="AH27" s="594"/>
      <c r="AI27" s="594"/>
      <c r="AJ27" s="594"/>
      <c r="AK27" s="594"/>
      <c r="AL27" s="598" t="s">
        <v>200</v>
      </c>
      <c r="AM27" s="376"/>
      <c r="AN27" s="376"/>
      <c r="AO27" s="599"/>
      <c r="AP27" s="596" t="s">
        <v>384</v>
      </c>
      <c r="AQ27" s="485"/>
      <c r="AR27" s="485"/>
      <c r="AS27" s="485"/>
      <c r="AT27" s="485"/>
      <c r="AU27" s="485"/>
      <c r="AV27" s="485"/>
      <c r="AW27" s="485"/>
      <c r="AX27" s="485"/>
      <c r="AY27" s="485"/>
      <c r="AZ27" s="485"/>
      <c r="BA27" s="485"/>
      <c r="BB27" s="485"/>
      <c r="BC27" s="485"/>
      <c r="BD27" s="485"/>
      <c r="BE27" s="485"/>
      <c r="BF27" s="597"/>
      <c r="BG27" s="591">
        <v>475340</v>
      </c>
      <c r="BH27" s="370"/>
      <c r="BI27" s="370"/>
      <c r="BJ27" s="370"/>
      <c r="BK27" s="370"/>
      <c r="BL27" s="370"/>
      <c r="BM27" s="370"/>
      <c r="BN27" s="592"/>
      <c r="BO27" s="593">
        <v>100</v>
      </c>
      <c r="BP27" s="593"/>
      <c r="BQ27" s="593"/>
      <c r="BR27" s="593"/>
      <c r="BS27" s="594" t="s">
        <v>200</v>
      </c>
      <c r="BT27" s="594"/>
      <c r="BU27" s="594"/>
      <c r="BV27" s="594"/>
      <c r="BW27" s="594"/>
      <c r="BX27" s="594"/>
      <c r="BY27" s="594"/>
      <c r="BZ27" s="594"/>
      <c r="CA27" s="594"/>
      <c r="CB27" s="595"/>
      <c r="CD27" s="596" t="s">
        <v>220</v>
      </c>
      <c r="CE27" s="485"/>
      <c r="CF27" s="485"/>
      <c r="CG27" s="485"/>
      <c r="CH27" s="485"/>
      <c r="CI27" s="485"/>
      <c r="CJ27" s="485"/>
      <c r="CK27" s="485"/>
      <c r="CL27" s="485"/>
      <c r="CM27" s="485"/>
      <c r="CN27" s="485"/>
      <c r="CO27" s="485"/>
      <c r="CP27" s="485"/>
      <c r="CQ27" s="597"/>
      <c r="CR27" s="591">
        <v>344465</v>
      </c>
      <c r="CS27" s="622"/>
      <c r="CT27" s="622"/>
      <c r="CU27" s="622"/>
      <c r="CV27" s="622"/>
      <c r="CW27" s="622"/>
      <c r="CX27" s="622"/>
      <c r="CY27" s="623"/>
      <c r="CZ27" s="598">
        <v>5.3</v>
      </c>
      <c r="DA27" s="624"/>
      <c r="DB27" s="624"/>
      <c r="DC27" s="625"/>
      <c r="DD27" s="601">
        <v>76562</v>
      </c>
      <c r="DE27" s="622"/>
      <c r="DF27" s="622"/>
      <c r="DG27" s="622"/>
      <c r="DH27" s="622"/>
      <c r="DI27" s="622"/>
      <c r="DJ27" s="622"/>
      <c r="DK27" s="623"/>
      <c r="DL27" s="601">
        <v>76450</v>
      </c>
      <c r="DM27" s="622"/>
      <c r="DN27" s="622"/>
      <c r="DO27" s="622"/>
      <c r="DP27" s="622"/>
      <c r="DQ27" s="622"/>
      <c r="DR27" s="622"/>
      <c r="DS27" s="622"/>
      <c r="DT27" s="622"/>
      <c r="DU27" s="622"/>
      <c r="DV27" s="623"/>
      <c r="DW27" s="598">
        <v>1.9</v>
      </c>
      <c r="DX27" s="624"/>
      <c r="DY27" s="624"/>
      <c r="DZ27" s="624"/>
      <c r="EA27" s="624"/>
      <c r="EB27" s="624"/>
      <c r="EC27" s="626"/>
    </row>
    <row r="28" spans="2:133" ht="11.25" customHeight="1" x14ac:dyDescent="0.15">
      <c r="B28" s="596" t="s">
        <v>313</v>
      </c>
      <c r="C28" s="485"/>
      <c r="D28" s="485"/>
      <c r="E28" s="485"/>
      <c r="F28" s="485"/>
      <c r="G28" s="485"/>
      <c r="H28" s="485"/>
      <c r="I28" s="485"/>
      <c r="J28" s="485"/>
      <c r="K28" s="485"/>
      <c r="L28" s="485"/>
      <c r="M28" s="485"/>
      <c r="N28" s="485"/>
      <c r="O28" s="485"/>
      <c r="P28" s="485"/>
      <c r="Q28" s="597"/>
      <c r="R28" s="591">
        <v>56397</v>
      </c>
      <c r="S28" s="370"/>
      <c r="T28" s="370"/>
      <c r="U28" s="370"/>
      <c r="V28" s="370"/>
      <c r="W28" s="370"/>
      <c r="X28" s="370"/>
      <c r="Y28" s="592"/>
      <c r="Z28" s="593">
        <v>0.8</v>
      </c>
      <c r="AA28" s="593"/>
      <c r="AB28" s="593"/>
      <c r="AC28" s="593"/>
      <c r="AD28" s="594">
        <v>850</v>
      </c>
      <c r="AE28" s="594"/>
      <c r="AF28" s="594"/>
      <c r="AG28" s="594"/>
      <c r="AH28" s="594"/>
      <c r="AI28" s="594"/>
      <c r="AJ28" s="594"/>
      <c r="AK28" s="594"/>
      <c r="AL28" s="598">
        <v>0</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378</v>
      </c>
      <c r="CE28" s="485"/>
      <c r="CF28" s="485"/>
      <c r="CG28" s="485"/>
      <c r="CH28" s="485"/>
      <c r="CI28" s="485"/>
      <c r="CJ28" s="485"/>
      <c r="CK28" s="485"/>
      <c r="CL28" s="485"/>
      <c r="CM28" s="485"/>
      <c r="CN28" s="485"/>
      <c r="CO28" s="485"/>
      <c r="CP28" s="485"/>
      <c r="CQ28" s="597"/>
      <c r="CR28" s="591">
        <v>1513751</v>
      </c>
      <c r="CS28" s="370"/>
      <c r="CT28" s="370"/>
      <c r="CU28" s="370"/>
      <c r="CV28" s="370"/>
      <c r="CW28" s="370"/>
      <c r="CX28" s="370"/>
      <c r="CY28" s="592"/>
      <c r="CZ28" s="598">
        <v>23.4</v>
      </c>
      <c r="DA28" s="624"/>
      <c r="DB28" s="624"/>
      <c r="DC28" s="625"/>
      <c r="DD28" s="601">
        <v>1512212</v>
      </c>
      <c r="DE28" s="370"/>
      <c r="DF28" s="370"/>
      <c r="DG28" s="370"/>
      <c r="DH28" s="370"/>
      <c r="DI28" s="370"/>
      <c r="DJ28" s="370"/>
      <c r="DK28" s="592"/>
      <c r="DL28" s="601">
        <v>721867</v>
      </c>
      <c r="DM28" s="370"/>
      <c r="DN28" s="370"/>
      <c r="DO28" s="370"/>
      <c r="DP28" s="370"/>
      <c r="DQ28" s="370"/>
      <c r="DR28" s="370"/>
      <c r="DS28" s="370"/>
      <c r="DT28" s="370"/>
      <c r="DU28" s="370"/>
      <c r="DV28" s="592"/>
      <c r="DW28" s="598">
        <v>18.2</v>
      </c>
      <c r="DX28" s="624"/>
      <c r="DY28" s="624"/>
      <c r="DZ28" s="624"/>
      <c r="EA28" s="624"/>
      <c r="EB28" s="624"/>
      <c r="EC28" s="626"/>
    </row>
    <row r="29" spans="2:133" ht="11.25" customHeight="1" x14ac:dyDescent="0.15">
      <c r="B29" s="596" t="s">
        <v>21</v>
      </c>
      <c r="C29" s="485"/>
      <c r="D29" s="485"/>
      <c r="E29" s="485"/>
      <c r="F29" s="485"/>
      <c r="G29" s="485"/>
      <c r="H29" s="485"/>
      <c r="I29" s="485"/>
      <c r="J29" s="485"/>
      <c r="K29" s="485"/>
      <c r="L29" s="485"/>
      <c r="M29" s="485"/>
      <c r="N29" s="485"/>
      <c r="O29" s="485"/>
      <c r="P29" s="485"/>
      <c r="Q29" s="597"/>
      <c r="R29" s="591">
        <v>17311</v>
      </c>
      <c r="S29" s="370"/>
      <c r="T29" s="370"/>
      <c r="U29" s="370"/>
      <c r="V29" s="370"/>
      <c r="W29" s="370"/>
      <c r="X29" s="370"/>
      <c r="Y29" s="592"/>
      <c r="Z29" s="593">
        <v>0.3</v>
      </c>
      <c r="AA29" s="593"/>
      <c r="AB29" s="593"/>
      <c r="AC29" s="593"/>
      <c r="AD29" s="594" t="s">
        <v>200</v>
      </c>
      <c r="AE29" s="594"/>
      <c r="AF29" s="594"/>
      <c r="AG29" s="594"/>
      <c r="AH29" s="594"/>
      <c r="AI29" s="594"/>
      <c r="AJ29" s="594"/>
      <c r="AK29" s="594"/>
      <c r="AL29" s="598" t="s">
        <v>200</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176</v>
      </c>
      <c r="CE29" s="564"/>
      <c r="CF29" s="596" t="s">
        <v>26</v>
      </c>
      <c r="CG29" s="485"/>
      <c r="CH29" s="485"/>
      <c r="CI29" s="485"/>
      <c r="CJ29" s="485"/>
      <c r="CK29" s="485"/>
      <c r="CL29" s="485"/>
      <c r="CM29" s="485"/>
      <c r="CN29" s="485"/>
      <c r="CO29" s="485"/>
      <c r="CP29" s="485"/>
      <c r="CQ29" s="597"/>
      <c r="CR29" s="591">
        <v>1513703</v>
      </c>
      <c r="CS29" s="622"/>
      <c r="CT29" s="622"/>
      <c r="CU29" s="622"/>
      <c r="CV29" s="622"/>
      <c r="CW29" s="622"/>
      <c r="CX29" s="622"/>
      <c r="CY29" s="623"/>
      <c r="CZ29" s="598">
        <v>23.4</v>
      </c>
      <c r="DA29" s="624"/>
      <c r="DB29" s="624"/>
      <c r="DC29" s="625"/>
      <c r="DD29" s="601">
        <v>1512164</v>
      </c>
      <c r="DE29" s="622"/>
      <c r="DF29" s="622"/>
      <c r="DG29" s="622"/>
      <c r="DH29" s="622"/>
      <c r="DI29" s="622"/>
      <c r="DJ29" s="622"/>
      <c r="DK29" s="623"/>
      <c r="DL29" s="601">
        <v>721819</v>
      </c>
      <c r="DM29" s="622"/>
      <c r="DN29" s="622"/>
      <c r="DO29" s="622"/>
      <c r="DP29" s="622"/>
      <c r="DQ29" s="622"/>
      <c r="DR29" s="622"/>
      <c r="DS29" s="622"/>
      <c r="DT29" s="622"/>
      <c r="DU29" s="622"/>
      <c r="DV29" s="623"/>
      <c r="DW29" s="598">
        <v>18.2</v>
      </c>
      <c r="DX29" s="624"/>
      <c r="DY29" s="624"/>
      <c r="DZ29" s="624"/>
      <c r="EA29" s="624"/>
      <c r="EB29" s="624"/>
      <c r="EC29" s="626"/>
    </row>
    <row r="30" spans="2:133" ht="11.25" customHeight="1" x14ac:dyDescent="0.15">
      <c r="B30" s="596" t="s">
        <v>343</v>
      </c>
      <c r="C30" s="485"/>
      <c r="D30" s="485"/>
      <c r="E30" s="485"/>
      <c r="F30" s="485"/>
      <c r="G30" s="485"/>
      <c r="H30" s="485"/>
      <c r="I30" s="485"/>
      <c r="J30" s="485"/>
      <c r="K30" s="485"/>
      <c r="L30" s="485"/>
      <c r="M30" s="485"/>
      <c r="N30" s="485"/>
      <c r="O30" s="485"/>
      <c r="P30" s="485"/>
      <c r="Q30" s="597"/>
      <c r="R30" s="591">
        <v>810386</v>
      </c>
      <c r="S30" s="370"/>
      <c r="T30" s="370"/>
      <c r="U30" s="370"/>
      <c r="V30" s="370"/>
      <c r="W30" s="370"/>
      <c r="X30" s="370"/>
      <c r="Y30" s="592"/>
      <c r="Z30" s="593">
        <v>12.2</v>
      </c>
      <c r="AA30" s="593"/>
      <c r="AB30" s="593"/>
      <c r="AC30" s="593"/>
      <c r="AD30" s="594" t="s">
        <v>200</v>
      </c>
      <c r="AE30" s="594"/>
      <c r="AF30" s="594"/>
      <c r="AG30" s="594"/>
      <c r="AH30" s="594"/>
      <c r="AI30" s="594"/>
      <c r="AJ30" s="594"/>
      <c r="AK30" s="594"/>
      <c r="AL30" s="598" t="s">
        <v>200</v>
      </c>
      <c r="AM30" s="376"/>
      <c r="AN30" s="376"/>
      <c r="AO30" s="599"/>
      <c r="AP30" s="364" t="s">
        <v>315</v>
      </c>
      <c r="AQ30" s="365"/>
      <c r="AR30" s="365"/>
      <c r="AS30" s="365"/>
      <c r="AT30" s="365"/>
      <c r="AU30" s="365"/>
      <c r="AV30" s="365"/>
      <c r="AW30" s="365"/>
      <c r="AX30" s="365"/>
      <c r="AY30" s="365"/>
      <c r="AZ30" s="365"/>
      <c r="BA30" s="365"/>
      <c r="BB30" s="365"/>
      <c r="BC30" s="365"/>
      <c r="BD30" s="365"/>
      <c r="BE30" s="365"/>
      <c r="BF30" s="407"/>
      <c r="BG30" s="364" t="s">
        <v>386</v>
      </c>
      <c r="BH30" s="627"/>
      <c r="BI30" s="627"/>
      <c r="BJ30" s="627"/>
      <c r="BK30" s="627"/>
      <c r="BL30" s="627"/>
      <c r="BM30" s="627"/>
      <c r="BN30" s="627"/>
      <c r="BO30" s="627"/>
      <c r="BP30" s="627"/>
      <c r="BQ30" s="628"/>
      <c r="BR30" s="364" t="s">
        <v>387</v>
      </c>
      <c r="BS30" s="627"/>
      <c r="BT30" s="627"/>
      <c r="BU30" s="627"/>
      <c r="BV30" s="627"/>
      <c r="BW30" s="627"/>
      <c r="BX30" s="627"/>
      <c r="BY30" s="627"/>
      <c r="BZ30" s="627"/>
      <c r="CA30" s="627"/>
      <c r="CB30" s="628"/>
      <c r="CD30" s="572"/>
      <c r="CE30" s="567"/>
      <c r="CF30" s="596" t="s">
        <v>388</v>
      </c>
      <c r="CG30" s="485"/>
      <c r="CH30" s="485"/>
      <c r="CI30" s="485"/>
      <c r="CJ30" s="485"/>
      <c r="CK30" s="485"/>
      <c r="CL30" s="485"/>
      <c r="CM30" s="485"/>
      <c r="CN30" s="485"/>
      <c r="CO30" s="485"/>
      <c r="CP30" s="485"/>
      <c r="CQ30" s="597"/>
      <c r="CR30" s="591">
        <v>1502888</v>
      </c>
      <c r="CS30" s="370"/>
      <c r="CT30" s="370"/>
      <c r="CU30" s="370"/>
      <c r="CV30" s="370"/>
      <c r="CW30" s="370"/>
      <c r="CX30" s="370"/>
      <c r="CY30" s="592"/>
      <c r="CZ30" s="598">
        <v>23.2</v>
      </c>
      <c r="DA30" s="624"/>
      <c r="DB30" s="624"/>
      <c r="DC30" s="625"/>
      <c r="DD30" s="601">
        <v>1501516</v>
      </c>
      <c r="DE30" s="370"/>
      <c r="DF30" s="370"/>
      <c r="DG30" s="370"/>
      <c r="DH30" s="370"/>
      <c r="DI30" s="370"/>
      <c r="DJ30" s="370"/>
      <c r="DK30" s="592"/>
      <c r="DL30" s="601">
        <v>711171</v>
      </c>
      <c r="DM30" s="370"/>
      <c r="DN30" s="370"/>
      <c r="DO30" s="370"/>
      <c r="DP30" s="370"/>
      <c r="DQ30" s="370"/>
      <c r="DR30" s="370"/>
      <c r="DS30" s="370"/>
      <c r="DT30" s="370"/>
      <c r="DU30" s="370"/>
      <c r="DV30" s="592"/>
      <c r="DW30" s="598">
        <v>18</v>
      </c>
      <c r="DX30" s="624"/>
      <c r="DY30" s="624"/>
      <c r="DZ30" s="624"/>
      <c r="EA30" s="624"/>
      <c r="EB30" s="624"/>
      <c r="EC30" s="626"/>
    </row>
    <row r="31" spans="2:133" ht="11.25" customHeight="1" x14ac:dyDescent="0.15">
      <c r="B31" s="604" t="s">
        <v>54</v>
      </c>
      <c r="C31" s="605"/>
      <c r="D31" s="605"/>
      <c r="E31" s="605"/>
      <c r="F31" s="605"/>
      <c r="G31" s="605"/>
      <c r="H31" s="605"/>
      <c r="I31" s="605"/>
      <c r="J31" s="605"/>
      <c r="K31" s="605"/>
      <c r="L31" s="605"/>
      <c r="M31" s="605"/>
      <c r="N31" s="605"/>
      <c r="O31" s="605"/>
      <c r="P31" s="605"/>
      <c r="Q31" s="606"/>
      <c r="R31" s="591" t="s">
        <v>200</v>
      </c>
      <c r="S31" s="370"/>
      <c r="T31" s="370"/>
      <c r="U31" s="370"/>
      <c r="V31" s="370"/>
      <c r="W31" s="370"/>
      <c r="X31" s="370"/>
      <c r="Y31" s="592"/>
      <c r="Z31" s="593" t="s">
        <v>200</v>
      </c>
      <c r="AA31" s="593"/>
      <c r="AB31" s="593"/>
      <c r="AC31" s="593"/>
      <c r="AD31" s="594" t="s">
        <v>200</v>
      </c>
      <c r="AE31" s="594"/>
      <c r="AF31" s="594"/>
      <c r="AG31" s="594"/>
      <c r="AH31" s="594"/>
      <c r="AI31" s="594"/>
      <c r="AJ31" s="594"/>
      <c r="AK31" s="594"/>
      <c r="AL31" s="598" t="s">
        <v>200</v>
      </c>
      <c r="AM31" s="376"/>
      <c r="AN31" s="376"/>
      <c r="AO31" s="599"/>
      <c r="AP31" s="545" t="s">
        <v>9</v>
      </c>
      <c r="AQ31" s="546"/>
      <c r="AR31" s="546"/>
      <c r="AS31" s="546"/>
      <c r="AT31" s="674" t="s">
        <v>389</v>
      </c>
      <c r="AU31" s="42"/>
      <c r="AV31" s="42"/>
      <c r="AW31" s="42"/>
      <c r="AX31" s="580" t="s">
        <v>270</v>
      </c>
      <c r="AY31" s="581"/>
      <c r="AZ31" s="581"/>
      <c r="BA31" s="581"/>
      <c r="BB31" s="581"/>
      <c r="BC31" s="581"/>
      <c r="BD31" s="581"/>
      <c r="BE31" s="581"/>
      <c r="BF31" s="582"/>
      <c r="BG31" s="629">
        <v>99.4</v>
      </c>
      <c r="BH31" s="630"/>
      <c r="BI31" s="630"/>
      <c r="BJ31" s="630"/>
      <c r="BK31" s="630"/>
      <c r="BL31" s="630"/>
      <c r="BM31" s="589">
        <v>98.3</v>
      </c>
      <c r="BN31" s="630"/>
      <c r="BO31" s="630"/>
      <c r="BP31" s="630"/>
      <c r="BQ31" s="631"/>
      <c r="BR31" s="629">
        <v>99.5</v>
      </c>
      <c r="BS31" s="630"/>
      <c r="BT31" s="630"/>
      <c r="BU31" s="630"/>
      <c r="BV31" s="630"/>
      <c r="BW31" s="630"/>
      <c r="BX31" s="589">
        <v>98.4</v>
      </c>
      <c r="BY31" s="630"/>
      <c r="BZ31" s="630"/>
      <c r="CA31" s="630"/>
      <c r="CB31" s="631"/>
      <c r="CD31" s="572"/>
      <c r="CE31" s="567"/>
      <c r="CF31" s="596" t="s">
        <v>314</v>
      </c>
      <c r="CG31" s="485"/>
      <c r="CH31" s="485"/>
      <c r="CI31" s="485"/>
      <c r="CJ31" s="485"/>
      <c r="CK31" s="485"/>
      <c r="CL31" s="485"/>
      <c r="CM31" s="485"/>
      <c r="CN31" s="485"/>
      <c r="CO31" s="485"/>
      <c r="CP31" s="485"/>
      <c r="CQ31" s="597"/>
      <c r="CR31" s="591">
        <v>10815</v>
      </c>
      <c r="CS31" s="622"/>
      <c r="CT31" s="622"/>
      <c r="CU31" s="622"/>
      <c r="CV31" s="622"/>
      <c r="CW31" s="622"/>
      <c r="CX31" s="622"/>
      <c r="CY31" s="623"/>
      <c r="CZ31" s="598">
        <v>0.2</v>
      </c>
      <c r="DA31" s="624"/>
      <c r="DB31" s="624"/>
      <c r="DC31" s="625"/>
      <c r="DD31" s="601">
        <v>10648</v>
      </c>
      <c r="DE31" s="622"/>
      <c r="DF31" s="622"/>
      <c r="DG31" s="622"/>
      <c r="DH31" s="622"/>
      <c r="DI31" s="622"/>
      <c r="DJ31" s="622"/>
      <c r="DK31" s="623"/>
      <c r="DL31" s="601">
        <v>10648</v>
      </c>
      <c r="DM31" s="622"/>
      <c r="DN31" s="622"/>
      <c r="DO31" s="622"/>
      <c r="DP31" s="622"/>
      <c r="DQ31" s="622"/>
      <c r="DR31" s="622"/>
      <c r="DS31" s="622"/>
      <c r="DT31" s="622"/>
      <c r="DU31" s="622"/>
      <c r="DV31" s="623"/>
      <c r="DW31" s="598">
        <v>0.3</v>
      </c>
      <c r="DX31" s="624"/>
      <c r="DY31" s="624"/>
      <c r="DZ31" s="624"/>
      <c r="EA31" s="624"/>
      <c r="EB31" s="624"/>
      <c r="EC31" s="626"/>
    </row>
    <row r="32" spans="2:133" ht="11.25" customHeight="1" x14ac:dyDescent="0.15">
      <c r="B32" s="596" t="s">
        <v>390</v>
      </c>
      <c r="C32" s="485"/>
      <c r="D32" s="485"/>
      <c r="E32" s="485"/>
      <c r="F32" s="485"/>
      <c r="G32" s="485"/>
      <c r="H32" s="485"/>
      <c r="I32" s="485"/>
      <c r="J32" s="485"/>
      <c r="K32" s="485"/>
      <c r="L32" s="485"/>
      <c r="M32" s="485"/>
      <c r="N32" s="485"/>
      <c r="O32" s="485"/>
      <c r="P32" s="485"/>
      <c r="Q32" s="597"/>
      <c r="R32" s="591">
        <v>461004</v>
      </c>
      <c r="S32" s="370"/>
      <c r="T32" s="370"/>
      <c r="U32" s="370"/>
      <c r="V32" s="370"/>
      <c r="W32" s="370"/>
      <c r="X32" s="370"/>
      <c r="Y32" s="592"/>
      <c r="Z32" s="593">
        <v>6.9</v>
      </c>
      <c r="AA32" s="593"/>
      <c r="AB32" s="593"/>
      <c r="AC32" s="593"/>
      <c r="AD32" s="594" t="s">
        <v>200</v>
      </c>
      <c r="AE32" s="594"/>
      <c r="AF32" s="594"/>
      <c r="AG32" s="594"/>
      <c r="AH32" s="594"/>
      <c r="AI32" s="594"/>
      <c r="AJ32" s="594"/>
      <c r="AK32" s="594"/>
      <c r="AL32" s="598" t="s">
        <v>200</v>
      </c>
      <c r="AM32" s="376"/>
      <c r="AN32" s="376"/>
      <c r="AO32" s="599"/>
      <c r="AP32" s="673"/>
      <c r="AQ32" s="532"/>
      <c r="AR32" s="532"/>
      <c r="AS32" s="532"/>
      <c r="AT32" s="675"/>
      <c r="AU32" s="1" t="s">
        <v>246</v>
      </c>
      <c r="AX32" s="596" t="s">
        <v>287</v>
      </c>
      <c r="AY32" s="485"/>
      <c r="AZ32" s="485"/>
      <c r="BA32" s="485"/>
      <c r="BB32" s="485"/>
      <c r="BC32" s="485"/>
      <c r="BD32" s="485"/>
      <c r="BE32" s="485"/>
      <c r="BF32" s="597"/>
      <c r="BG32" s="632">
        <v>99.4</v>
      </c>
      <c r="BH32" s="622"/>
      <c r="BI32" s="622"/>
      <c r="BJ32" s="622"/>
      <c r="BK32" s="622"/>
      <c r="BL32" s="622"/>
      <c r="BM32" s="376">
        <v>99.1</v>
      </c>
      <c r="BN32" s="622"/>
      <c r="BO32" s="622"/>
      <c r="BP32" s="622"/>
      <c r="BQ32" s="633"/>
      <c r="BR32" s="632">
        <v>99.7</v>
      </c>
      <c r="BS32" s="622"/>
      <c r="BT32" s="622"/>
      <c r="BU32" s="622"/>
      <c r="BV32" s="622"/>
      <c r="BW32" s="622"/>
      <c r="BX32" s="376">
        <v>99.4</v>
      </c>
      <c r="BY32" s="622"/>
      <c r="BZ32" s="622"/>
      <c r="CA32" s="622"/>
      <c r="CB32" s="633"/>
      <c r="CD32" s="573"/>
      <c r="CE32" s="575"/>
      <c r="CF32" s="596" t="s">
        <v>392</v>
      </c>
      <c r="CG32" s="485"/>
      <c r="CH32" s="485"/>
      <c r="CI32" s="485"/>
      <c r="CJ32" s="485"/>
      <c r="CK32" s="485"/>
      <c r="CL32" s="485"/>
      <c r="CM32" s="485"/>
      <c r="CN32" s="485"/>
      <c r="CO32" s="485"/>
      <c r="CP32" s="485"/>
      <c r="CQ32" s="597"/>
      <c r="CR32" s="591">
        <v>48</v>
      </c>
      <c r="CS32" s="370"/>
      <c r="CT32" s="370"/>
      <c r="CU32" s="370"/>
      <c r="CV32" s="370"/>
      <c r="CW32" s="370"/>
      <c r="CX32" s="370"/>
      <c r="CY32" s="592"/>
      <c r="CZ32" s="598">
        <v>0</v>
      </c>
      <c r="DA32" s="624"/>
      <c r="DB32" s="624"/>
      <c r="DC32" s="625"/>
      <c r="DD32" s="601">
        <v>48</v>
      </c>
      <c r="DE32" s="370"/>
      <c r="DF32" s="370"/>
      <c r="DG32" s="370"/>
      <c r="DH32" s="370"/>
      <c r="DI32" s="370"/>
      <c r="DJ32" s="370"/>
      <c r="DK32" s="592"/>
      <c r="DL32" s="601">
        <v>48</v>
      </c>
      <c r="DM32" s="370"/>
      <c r="DN32" s="370"/>
      <c r="DO32" s="370"/>
      <c r="DP32" s="370"/>
      <c r="DQ32" s="370"/>
      <c r="DR32" s="370"/>
      <c r="DS32" s="370"/>
      <c r="DT32" s="370"/>
      <c r="DU32" s="370"/>
      <c r="DV32" s="592"/>
      <c r="DW32" s="598">
        <v>0</v>
      </c>
      <c r="DX32" s="624"/>
      <c r="DY32" s="624"/>
      <c r="DZ32" s="624"/>
      <c r="EA32" s="624"/>
      <c r="EB32" s="624"/>
      <c r="EC32" s="626"/>
    </row>
    <row r="33" spans="2:133" ht="11.25" customHeight="1" x14ac:dyDescent="0.15">
      <c r="B33" s="596" t="s">
        <v>233</v>
      </c>
      <c r="C33" s="485"/>
      <c r="D33" s="485"/>
      <c r="E33" s="485"/>
      <c r="F33" s="485"/>
      <c r="G33" s="485"/>
      <c r="H33" s="485"/>
      <c r="I33" s="485"/>
      <c r="J33" s="485"/>
      <c r="K33" s="485"/>
      <c r="L33" s="485"/>
      <c r="M33" s="485"/>
      <c r="N33" s="485"/>
      <c r="O33" s="485"/>
      <c r="P33" s="485"/>
      <c r="Q33" s="597"/>
      <c r="R33" s="591">
        <v>22915</v>
      </c>
      <c r="S33" s="370"/>
      <c r="T33" s="370"/>
      <c r="U33" s="370"/>
      <c r="V33" s="370"/>
      <c r="W33" s="370"/>
      <c r="X33" s="370"/>
      <c r="Y33" s="592"/>
      <c r="Z33" s="593">
        <v>0.3</v>
      </c>
      <c r="AA33" s="593"/>
      <c r="AB33" s="593"/>
      <c r="AC33" s="593"/>
      <c r="AD33" s="594">
        <v>3893</v>
      </c>
      <c r="AE33" s="594"/>
      <c r="AF33" s="594"/>
      <c r="AG33" s="594"/>
      <c r="AH33" s="594"/>
      <c r="AI33" s="594"/>
      <c r="AJ33" s="594"/>
      <c r="AK33" s="594"/>
      <c r="AL33" s="598">
        <v>0.1</v>
      </c>
      <c r="AM33" s="376"/>
      <c r="AN33" s="376"/>
      <c r="AO33" s="599"/>
      <c r="AP33" s="548"/>
      <c r="AQ33" s="549"/>
      <c r="AR33" s="549"/>
      <c r="AS33" s="549"/>
      <c r="AT33" s="676"/>
      <c r="AU33" s="43"/>
      <c r="AV33" s="43"/>
      <c r="AW33" s="43"/>
      <c r="AX33" s="609" t="s">
        <v>159</v>
      </c>
      <c r="AY33" s="610"/>
      <c r="AZ33" s="610"/>
      <c r="BA33" s="610"/>
      <c r="BB33" s="610"/>
      <c r="BC33" s="610"/>
      <c r="BD33" s="610"/>
      <c r="BE33" s="610"/>
      <c r="BF33" s="611"/>
      <c r="BG33" s="634">
        <v>99.2</v>
      </c>
      <c r="BH33" s="635"/>
      <c r="BI33" s="635"/>
      <c r="BJ33" s="635"/>
      <c r="BK33" s="635"/>
      <c r="BL33" s="635"/>
      <c r="BM33" s="636">
        <v>97.3</v>
      </c>
      <c r="BN33" s="635"/>
      <c r="BO33" s="635"/>
      <c r="BP33" s="635"/>
      <c r="BQ33" s="637"/>
      <c r="BR33" s="634">
        <v>99.2</v>
      </c>
      <c r="BS33" s="635"/>
      <c r="BT33" s="635"/>
      <c r="BU33" s="635"/>
      <c r="BV33" s="635"/>
      <c r="BW33" s="635"/>
      <c r="BX33" s="636">
        <v>97.1</v>
      </c>
      <c r="BY33" s="635"/>
      <c r="BZ33" s="635"/>
      <c r="CA33" s="635"/>
      <c r="CB33" s="637"/>
      <c r="CD33" s="596" t="s">
        <v>393</v>
      </c>
      <c r="CE33" s="485"/>
      <c r="CF33" s="485"/>
      <c r="CG33" s="485"/>
      <c r="CH33" s="485"/>
      <c r="CI33" s="485"/>
      <c r="CJ33" s="485"/>
      <c r="CK33" s="485"/>
      <c r="CL33" s="485"/>
      <c r="CM33" s="485"/>
      <c r="CN33" s="485"/>
      <c r="CO33" s="485"/>
      <c r="CP33" s="485"/>
      <c r="CQ33" s="597"/>
      <c r="CR33" s="591">
        <v>2670339</v>
      </c>
      <c r="CS33" s="622"/>
      <c r="CT33" s="622"/>
      <c r="CU33" s="622"/>
      <c r="CV33" s="622"/>
      <c r="CW33" s="622"/>
      <c r="CX33" s="622"/>
      <c r="CY33" s="623"/>
      <c r="CZ33" s="598">
        <v>41.2</v>
      </c>
      <c r="DA33" s="624"/>
      <c r="DB33" s="624"/>
      <c r="DC33" s="625"/>
      <c r="DD33" s="601">
        <v>1865157</v>
      </c>
      <c r="DE33" s="622"/>
      <c r="DF33" s="622"/>
      <c r="DG33" s="622"/>
      <c r="DH33" s="622"/>
      <c r="DI33" s="622"/>
      <c r="DJ33" s="622"/>
      <c r="DK33" s="623"/>
      <c r="DL33" s="601">
        <v>1198921</v>
      </c>
      <c r="DM33" s="622"/>
      <c r="DN33" s="622"/>
      <c r="DO33" s="622"/>
      <c r="DP33" s="622"/>
      <c r="DQ33" s="622"/>
      <c r="DR33" s="622"/>
      <c r="DS33" s="622"/>
      <c r="DT33" s="622"/>
      <c r="DU33" s="622"/>
      <c r="DV33" s="623"/>
      <c r="DW33" s="598">
        <v>30.3</v>
      </c>
      <c r="DX33" s="624"/>
      <c r="DY33" s="624"/>
      <c r="DZ33" s="624"/>
      <c r="EA33" s="624"/>
      <c r="EB33" s="624"/>
      <c r="EC33" s="626"/>
    </row>
    <row r="34" spans="2:133" ht="11.25" customHeight="1" x14ac:dyDescent="0.15">
      <c r="B34" s="596" t="s">
        <v>147</v>
      </c>
      <c r="C34" s="485"/>
      <c r="D34" s="485"/>
      <c r="E34" s="485"/>
      <c r="F34" s="485"/>
      <c r="G34" s="485"/>
      <c r="H34" s="485"/>
      <c r="I34" s="485"/>
      <c r="J34" s="485"/>
      <c r="K34" s="485"/>
      <c r="L34" s="485"/>
      <c r="M34" s="485"/>
      <c r="N34" s="485"/>
      <c r="O34" s="485"/>
      <c r="P34" s="485"/>
      <c r="Q34" s="597"/>
      <c r="R34" s="591">
        <v>15612</v>
      </c>
      <c r="S34" s="370"/>
      <c r="T34" s="370"/>
      <c r="U34" s="370"/>
      <c r="V34" s="370"/>
      <c r="W34" s="370"/>
      <c r="X34" s="370"/>
      <c r="Y34" s="592"/>
      <c r="Z34" s="593">
        <v>0.2</v>
      </c>
      <c r="AA34" s="593"/>
      <c r="AB34" s="593"/>
      <c r="AC34" s="593"/>
      <c r="AD34" s="594" t="s">
        <v>200</v>
      </c>
      <c r="AE34" s="594"/>
      <c r="AF34" s="594"/>
      <c r="AG34" s="594"/>
      <c r="AH34" s="594"/>
      <c r="AI34" s="594"/>
      <c r="AJ34" s="594"/>
      <c r="AK34" s="594"/>
      <c r="AL34" s="598" t="s">
        <v>200</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396</v>
      </c>
      <c r="CE34" s="485"/>
      <c r="CF34" s="485"/>
      <c r="CG34" s="485"/>
      <c r="CH34" s="485"/>
      <c r="CI34" s="485"/>
      <c r="CJ34" s="485"/>
      <c r="CK34" s="485"/>
      <c r="CL34" s="485"/>
      <c r="CM34" s="485"/>
      <c r="CN34" s="485"/>
      <c r="CO34" s="485"/>
      <c r="CP34" s="485"/>
      <c r="CQ34" s="597"/>
      <c r="CR34" s="591">
        <v>873460</v>
      </c>
      <c r="CS34" s="370"/>
      <c r="CT34" s="370"/>
      <c r="CU34" s="370"/>
      <c r="CV34" s="370"/>
      <c r="CW34" s="370"/>
      <c r="CX34" s="370"/>
      <c r="CY34" s="592"/>
      <c r="CZ34" s="598">
        <v>13.5</v>
      </c>
      <c r="DA34" s="624"/>
      <c r="DB34" s="624"/>
      <c r="DC34" s="625"/>
      <c r="DD34" s="601">
        <v>616058</v>
      </c>
      <c r="DE34" s="370"/>
      <c r="DF34" s="370"/>
      <c r="DG34" s="370"/>
      <c r="DH34" s="370"/>
      <c r="DI34" s="370"/>
      <c r="DJ34" s="370"/>
      <c r="DK34" s="592"/>
      <c r="DL34" s="601">
        <v>457924</v>
      </c>
      <c r="DM34" s="370"/>
      <c r="DN34" s="370"/>
      <c r="DO34" s="370"/>
      <c r="DP34" s="370"/>
      <c r="DQ34" s="370"/>
      <c r="DR34" s="370"/>
      <c r="DS34" s="370"/>
      <c r="DT34" s="370"/>
      <c r="DU34" s="370"/>
      <c r="DV34" s="592"/>
      <c r="DW34" s="598">
        <v>11.6</v>
      </c>
      <c r="DX34" s="624"/>
      <c r="DY34" s="624"/>
      <c r="DZ34" s="624"/>
      <c r="EA34" s="624"/>
      <c r="EB34" s="624"/>
      <c r="EC34" s="626"/>
    </row>
    <row r="35" spans="2:133" ht="11.25" customHeight="1" x14ac:dyDescent="0.15">
      <c r="B35" s="596" t="s">
        <v>398</v>
      </c>
      <c r="C35" s="485"/>
      <c r="D35" s="485"/>
      <c r="E35" s="485"/>
      <c r="F35" s="485"/>
      <c r="G35" s="485"/>
      <c r="H35" s="485"/>
      <c r="I35" s="485"/>
      <c r="J35" s="485"/>
      <c r="K35" s="485"/>
      <c r="L35" s="485"/>
      <c r="M35" s="485"/>
      <c r="N35" s="485"/>
      <c r="O35" s="485"/>
      <c r="P35" s="485"/>
      <c r="Q35" s="597"/>
      <c r="R35" s="591">
        <v>291007</v>
      </c>
      <c r="S35" s="370"/>
      <c r="T35" s="370"/>
      <c r="U35" s="370"/>
      <c r="V35" s="370"/>
      <c r="W35" s="370"/>
      <c r="X35" s="370"/>
      <c r="Y35" s="592"/>
      <c r="Z35" s="593">
        <v>4.4000000000000004</v>
      </c>
      <c r="AA35" s="593"/>
      <c r="AB35" s="593"/>
      <c r="AC35" s="593"/>
      <c r="AD35" s="594" t="s">
        <v>200</v>
      </c>
      <c r="AE35" s="594"/>
      <c r="AF35" s="594"/>
      <c r="AG35" s="594"/>
      <c r="AH35" s="594"/>
      <c r="AI35" s="594"/>
      <c r="AJ35" s="594"/>
      <c r="AK35" s="594"/>
      <c r="AL35" s="598" t="s">
        <v>200</v>
      </c>
      <c r="AM35" s="376"/>
      <c r="AN35" s="376"/>
      <c r="AO35" s="599"/>
      <c r="AP35" s="16"/>
      <c r="AQ35" s="364" t="s">
        <v>399</v>
      </c>
      <c r="AR35" s="365"/>
      <c r="AS35" s="365"/>
      <c r="AT35" s="365"/>
      <c r="AU35" s="365"/>
      <c r="AV35" s="365"/>
      <c r="AW35" s="365"/>
      <c r="AX35" s="365"/>
      <c r="AY35" s="365"/>
      <c r="AZ35" s="365"/>
      <c r="BA35" s="365"/>
      <c r="BB35" s="365"/>
      <c r="BC35" s="365"/>
      <c r="BD35" s="365"/>
      <c r="BE35" s="365"/>
      <c r="BF35" s="407"/>
      <c r="BG35" s="364" t="s">
        <v>208</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400</v>
      </c>
      <c r="CE35" s="485"/>
      <c r="CF35" s="485"/>
      <c r="CG35" s="485"/>
      <c r="CH35" s="485"/>
      <c r="CI35" s="485"/>
      <c r="CJ35" s="485"/>
      <c r="CK35" s="485"/>
      <c r="CL35" s="485"/>
      <c r="CM35" s="485"/>
      <c r="CN35" s="485"/>
      <c r="CO35" s="485"/>
      <c r="CP35" s="485"/>
      <c r="CQ35" s="597"/>
      <c r="CR35" s="591">
        <v>52206</v>
      </c>
      <c r="CS35" s="622"/>
      <c r="CT35" s="622"/>
      <c r="CU35" s="622"/>
      <c r="CV35" s="622"/>
      <c r="CW35" s="622"/>
      <c r="CX35" s="622"/>
      <c r="CY35" s="623"/>
      <c r="CZ35" s="598">
        <v>0.8</v>
      </c>
      <c r="DA35" s="624"/>
      <c r="DB35" s="624"/>
      <c r="DC35" s="625"/>
      <c r="DD35" s="601">
        <v>39568</v>
      </c>
      <c r="DE35" s="622"/>
      <c r="DF35" s="622"/>
      <c r="DG35" s="622"/>
      <c r="DH35" s="622"/>
      <c r="DI35" s="622"/>
      <c r="DJ35" s="622"/>
      <c r="DK35" s="623"/>
      <c r="DL35" s="601">
        <v>27590</v>
      </c>
      <c r="DM35" s="622"/>
      <c r="DN35" s="622"/>
      <c r="DO35" s="622"/>
      <c r="DP35" s="622"/>
      <c r="DQ35" s="622"/>
      <c r="DR35" s="622"/>
      <c r="DS35" s="622"/>
      <c r="DT35" s="622"/>
      <c r="DU35" s="622"/>
      <c r="DV35" s="623"/>
      <c r="DW35" s="598">
        <v>0.7</v>
      </c>
      <c r="DX35" s="624"/>
      <c r="DY35" s="624"/>
      <c r="DZ35" s="624"/>
      <c r="EA35" s="624"/>
      <c r="EB35" s="624"/>
      <c r="EC35" s="626"/>
    </row>
    <row r="36" spans="2:133" ht="11.25" customHeight="1" x14ac:dyDescent="0.15">
      <c r="B36" s="596" t="s">
        <v>288</v>
      </c>
      <c r="C36" s="485"/>
      <c r="D36" s="485"/>
      <c r="E36" s="485"/>
      <c r="F36" s="485"/>
      <c r="G36" s="485"/>
      <c r="H36" s="485"/>
      <c r="I36" s="485"/>
      <c r="J36" s="485"/>
      <c r="K36" s="485"/>
      <c r="L36" s="485"/>
      <c r="M36" s="485"/>
      <c r="N36" s="485"/>
      <c r="O36" s="485"/>
      <c r="P36" s="485"/>
      <c r="Q36" s="597"/>
      <c r="R36" s="591">
        <v>118030</v>
      </c>
      <c r="S36" s="370"/>
      <c r="T36" s="370"/>
      <c r="U36" s="370"/>
      <c r="V36" s="370"/>
      <c r="W36" s="370"/>
      <c r="X36" s="370"/>
      <c r="Y36" s="592"/>
      <c r="Z36" s="593">
        <v>1.8</v>
      </c>
      <c r="AA36" s="593"/>
      <c r="AB36" s="593"/>
      <c r="AC36" s="593"/>
      <c r="AD36" s="594" t="s">
        <v>200</v>
      </c>
      <c r="AE36" s="594"/>
      <c r="AF36" s="594"/>
      <c r="AG36" s="594"/>
      <c r="AH36" s="594"/>
      <c r="AI36" s="594"/>
      <c r="AJ36" s="594"/>
      <c r="AK36" s="594"/>
      <c r="AL36" s="598" t="s">
        <v>200</v>
      </c>
      <c r="AM36" s="376"/>
      <c r="AN36" s="376"/>
      <c r="AO36" s="599"/>
      <c r="AP36" s="16"/>
      <c r="AQ36" s="638" t="s">
        <v>384</v>
      </c>
      <c r="AR36" s="639"/>
      <c r="AS36" s="639"/>
      <c r="AT36" s="639"/>
      <c r="AU36" s="639"/>
      <c r="AV36" s="639"/>
      <c r="AW36" s="639"/>
      <c r="AX36" s="639"/>
      <c r="AY36" s="640"/>
      <c r="AZ36" s="583">
        <v>568254</v>
      </c>
      <c r="BA36" s="584"/>
      <c r="BB36" s="584"/>
      <c r="BC36" s="584"/>
      <c r="BD36" s="584"/>
      <c r="BE36" s="584"/>
      <c r="BF36" s="641"/>
      <c r="BG36" s="580" t="s">
        <v>403</v>
      </c>
      <c r="BH36" s="581"/>
      <c r="BI36" s="581"/>
      <c r="BJ36" s="581"/>
      <c r="BK36" s="581"/>
      <c r="BL36" s="581"/>
      <c r="BM36" s="581"/>
      <c r="BN36" s="581"/>
      <c r="BO36" s="581"/>
      <c r="BP36" s="581"/>
      <c r="BQ36" s="581"/>
      <c r="BR36" s="581"/>
      <c r="BS36" s="581"/>
      <c r="BT36" s="581"/>
      <c r="BU36" s="582"/>
      <c r="BV36" s="583">
        <v>37573</v>
      </c>
      <c r="BW36" s="584"/>
      <c r="BX36" s="584"/>
      <c r="BY36" s="584"/>
      <c r="BZ36" s="584"/>
      <c r="CA36" s="584"/>
      <c r="CB36" s="641"/>
      <c r="CD36" s="596" t="s">
        <v>32</v>
      </c>
      <c r="CE36" s="485"/>
      <c r="CF36" s="485"/>
      <c r="CG36" s="485"/>
      <c r="CH36" s="485"/>
      <c r="CI36" s="485"/>
      <c r="CJ36" s="485"/>
      <c r="CK36" s="485"/>
      <c r="CL36" s="485"/>
      <c r="CM36" s="485"/>
      <c r="CN36" s="485"/>
      <c r="CO36" s="485"/>
      <c r="CP36" s="485"/>
      <c r="CQ36" s="597"/>
      <c r="CR36" s="591">
        <v>785849</v>
      </c>
      <c r="CS36" s="370"/>
      <c r="CT36" s="370"/>
      <c r="CU36" s="370"/>
      <c r="CV36" s="370"/>
      <c r="CW36" s="370"/>
      <c r="CX36" s="370"/>
      <c r="CY36" s="592"/>
      <c r="CZ36" s="598">
        <v>12.1</v>
      </c>
      <c r="DA36" s="624"/>
      <c r="DB36" s="624"/>
      <c r="DC36" s="625"/>
      <c r="DD36" s="601">
        <v>569414</v>
      </c>
      <c r="DE36" s="370"/>
      <c r="DF36" s="370"/>
      <c r="DG36" s="370"/>
      <c r="DH36" s="370"/>
      <c r="DI36" s="370"/>
      <c r="DJ36" s="370"/>
      <c r="DK36" s="592"/>
      <c r="DL36" s="601">
        <v>380032</v>
      </c>
      <c r="DM36" s="370"/>
      <c r="DN36" s="370"/>
      <c r="DO36" s="370"/>
      <c r="DP36" s="370"/>
      <c r="DQ36" s="370"/>
      <c r="DR36" s="370"/>
      <c r="DS36" s="370"/>
      <c r="DT36" s="370"/>
      <c r="DU36" s="370"/>
      <c r="DV36" s="592"/>
      <c r="DW36" s="598">
        <v>9.6</v>
      </c>
      <c r="DX36" s="624"/>
      <c r="DY36" s="624"/>
      <c r="DZ36" s="624"/>
      <c r="EA36" s="624"/>
      <c r="EB36" s="624"/>
      <c r="EC36" s="626"/>
    </row>
    <row r="37" spans="2:133" ht="11.25" customHeight="1" x14ac:dyDescent="0.15">
      <c r="B37" s="596" t="s">
        <v>394</v>
      </c>
      <c r="C37" s="485"/>
      <c r="D37" s="485"/>
      <c r="E37" s="485"/>
      <c r="F37" s="485"/>
      <c r="G37" s="485"/>
      <c r="H37" s="485"/>
      <c r="I37" s="485"/>
      <c r="J37" s="485"/>
      <c r="K37" s="485"/>
      <c r="L37" s="485"/>
      <c r="M37" s="485"/>
      <c r="N37" s="485"/>
      <c r="O37" s="485"/>
      <c r="P37" s="485"/>
      <c r="Q37" s="597"/>
      <c r="R37" s="591">
        <v>87049</v>
      </c>
      <c r="S37" s="370"/>
      <c r="T37" s="370"/>
      <c r="U37" s="370"/>
      <c r="V37" s="370"/>
      <c r="W37" s="370"/>
      <c r="X37" s="370"/>
      <c r="Y37" s="592"/>
      <c r="Z37" s="593">
        <v>1.3</v>
      </c>
      <c r="AA37" s="593"/>
      <c r="AB37" s="593"/>
      <c r="AC37" s="593"/>
      <c r="AD37" s="594">
        <v>440</v>
      </c>
      <c r="AE37" s="594"/>
      <c r="AF37" s="594"/>
      <c r="AG37" s="594"/>
      <c r="AH37" s="594"/>
      <c r="AI37" s="594"/>
      <c r="AJ37" s="594"/>
      <c r="AK37" s="594"/>
      <c r="AL37" s="598">
        <v>0</v>
      </c>
      <c r="AM37" s="376"/>
      <c r="AN37" s="376"/>
      <c r="AO37" s="599"/>
      <c r="AQ37" s="642" t="s">
        <v>405</v>
      </c>
      <c r="AR37" s="373"/>
      <c r="AS37" s="373"/>
      <c r="AT37" s="373"/>
      <c r="AU37" s="373"/>
      <c r="AV37" s="373"/>
      <c r="AW37" s="373"/>
      <c r="AX37" s="373"/>
      <c r="AY37" s="643"/>
      <c r="AZ37" s="591">
        <v>103951</v>
      </c>
      <c r="BA37" s="370"/>
      <c r="BB37" s="370"/>
      <c r="BC37" s="370"/>
      <c r="BD37" s="622"/>
      <c r="BE37" s="622"/>
      <c r="BF37" s="633"/>
      <c r="BG37" s="596" t="s">
        <v>409</v>
      </c>
      <c r="BH37" s="485"/>
      <c r="BI37" s="485"/>
      <c r="BJ37" s="485"/>
      <c r="BK37" s="485"/>
      <c r="BL37" s="485"/>
      <c r="BM37" s="485"/>
      <c r="BN37" s="485"/>
      <c r="BO37" s="485"/>
      <c r="BP37" s="485"/>
      <c r="BQ37" s="485"/>
      <c r="BR37" s="485"/>
      <c r="BS37" s="485"/>
      <c r="BT37" s="485"/>
      <c r="BU37" s="597"/>
      <c r="BV37" s="591">
        <v>25413</v>
      </c>
      <c r="BW37" s="370"/>
      <c r="BX37" s="370"/>
      <c r="BY37" s="370"/>
      <c r="BZ37" s="370"/>
      <c r="CA37" s="370"/>
      <c r="CB37" s="602"/>
      <c r="CD37" s="596" t="s">
        <v>158</v>
      </c>
      <c r="CE37" s="485"/>
      <c r="CF37" s="485"/>
      <c r="CG37" s="485"/>
      <c r="CH37" s="485"/>
      <c r="CI37" s="485"/>
      <c r="CJ37" s="485"/>
      <c r="CK37" s="485"/>
      <c r="CL37" s="485"/>
      <c r="CM37" s="485"/>
      <c r="CN37" s="485"/>
      <c r="CO37" s="485"/>
      <c r="CP37" s="485"/>
      <c r="CQ37" s="597"/>
      <c r="CR37" s="591">
        <v>275259</v>
      </c>
      <c r="CS37" s="622"/>
      <c r="CT37" s="622"/>
      <c r="CU37" s="622"/>
      <c r="CV37" s="622"/>
      <c r="CW37" s="622"/>
      <c r="CX37" s="622"/>
      <c r="CY37" s="623"/>
      <c r="CZ37" s="598">
        <v>4.2</v>
      </c>
      <c r="DA37" s="624"/>
      <c r="DB37" s="624"/>
      <c r="DC37" s="625"/>
      <c r="DD37" s="601">
        <v>216472</v>
      </c>
      <c r="DE37" s="622"/>
      <c r="DF37" s="622"/>
      <c r="DG37" s="622"/>
      <c r="DH37" s="622"/>
      <c r="DI37" s="622"/>
      <c r="DJ37" s="622"/>
      <c r="DK37" s="623"/>
      <c r="DL37" s="601">
        <v>216433</v>
      </c>
      <c r="DM37" s="622"/>
      <c r="DN37" s="622"/>
      <c r="DO37" s="622"/>
      <c r="DP37" s="622"/>
      <c r="DQ37" s="622"/>
      <c r="DR37" s="622"/>
      <c r="DS37" s="622"/>
      <c r="DT37" s="622"/>
      <c r="DU37" s="622"/>
      <c r="DV37" s="623"/>
      <c r="DW37" s="598">
        <v>5.5</v>
      </c>
      <c r="DX37" s="624"/>
      <c r="DY37" s="624"/>
      <c r="DZ37" s="624"/>
      <c r="EA37" s="624"/>
      <c r="EB37" s="624"/>
      <c r="EC37" s="626"/>
    </row>
    <row r="38" spans="2:133" ht="11.25" customHeight="1" x14ac:dyDescent="0.15">
      <c r="B38" s="596" t="s">
        <v>410</v>
      </c>
      <c r="C38" s="485"/>
      <c r="D38" s="485"/>
      <c r="E38" s="485"/>
      <c r="F38" s="485"/>
      <c r="G38" s="485"/>
      <c r="H38" s="485"/>
      <c r="I38" s="485"/>
      <c r="J38" s="485"/>
      <c r="K38" s="485"/>
      <c r="L38" s="485"/>
      <c r="M38" s="485"/>
      <c r="N38" s="485"/>
      <c r="O38" s="485"/>
      <c r="P38" s="485"/>
      <c r="Q38" s="597"/>
      <c r="R38" s="591">
        <v>585975</v>
      </c>
      <c r="S38" s="370"/>
      <c r="T38" s="370"/>
      <c r="U38" s="370"/>
      <c r="V38" s="370"/>
      <c r="W38" s="370"/>
      <c r="X38" s="370"/>
      <c r="Y38" s="592"/>
      <c r="Z38" s="593">
        <v>8.8000000000000007</v>
      </c>
      <c r="AA38" s="593"/>
      <c r="AB38" s="593"/>
      <c r="AC38" s="593"/>
      <c r="AD38" s="594" t="s">
        <v>200</v>
      </c>
      <c r="AE38" s="594"/>
      <c r="AF38" s="594"/>
      <c r="AG38" s="594"/>
      <c r="AH38" s="594"/>
      <c r="AI38" s="594"/>
      <c r="AJ38" s="594"/>
      <c r="AK38" s="594"/>
      <c r="AL38" s="598" t="s">
        <v>200</v>
      </c>
      <c r="AM38" s="376"/>
      <c r="AN38" s="376"/>
      <c r="AO38" s="599"/>
      <c r="AQ38" s="642" t="s">
        <v>411</v>
      </c>
      <c r="AR38" s="373"/>
      <c r="AS38" s="373"/>
      <c r="AT38" s="373"/>
      <c r="AU38" s="373"/>
      <c r="AV38" s="373"/>
      <c r="AW38" s="373"/>
      <c r="AX38" s="373"/>
      <c r="AY38" s="643"/>
      <c r="AZ38" s="591">
        <v>52415</v>
      </c>
      <c r="BA38" s="370"/>
      <c r="BB38" s="370"/>
      <c r="BC38" s="370"/>
      <c r="BD38" s="622"/>
      <c r="BE38" s="622"/>
      <c r="BF38" s="633"/>
      <c r="BG38" s="596" t="s">
        <v>412</v>
      </c>
      <c r="BH38" s="485"/>
      <c r="BI38" s="485"/>
      <c r="BJ38" s="485"/>
      <c r="BK38" s="485"/>
      <c r="BL38" s="485"/>
      <c r="BM38" s="485"/>
      <c r="BN38" s="485"/>
      <c r="BO38" s="485"/>
      <c r="BP38" s="485"/>
      <c r="BQ38" s="485"/>
      <c r="BR38" s="485"/>
      <c r="BS38" s="485"/>
      <c r="BT38" s="485"/>
      <c r="BU38" s="597"/>
      <c r="BV38" s="591">
        <v>841</v>
      </c>
      <c r="BW38" s="370"/>
      <c r="BX38" s="370"/>
      <c r="BY38" s="370"/>
      <c r="BZ38" s="370"/>
      <c r="CA38" s="370"/>
      <c r="CB38" s="602"/>
      <c r="CD38" s="596" t="s">
        <v>413</v>
      </c>
      <c r="CE38" s="485"/>
      <c r="CF38" s="485"/>
      <c r="CG38" s="485"/>
      <c r="CH38" s="485"/>
      <c r="CI38" s="485"/>
      <c r="CJ38" s="485"/>
      <c r="CK38" s="485"/>
      <c r="CL38" s="485"/>
      <c r="CM38" s="485"/>
      <c r="CN38" s="485"/>
      <c r="CO38" s="485"/>
      <c r="CP38" s="485"/>
      <c r="CQ38" s="597"/>
      <c r="CR38" s="591">
        <v>568254</v>
      </c>
      <c r="CS38" s="370"/>
      <c r="CT38" s="370"/>
      <c r="CU38" s="370"/>
      <c r="CV38" s="370"/>
      <c r="CW38" s="370"/>
      <c r="CX38" s="370"/>
      <c r="CY38" s="592"/>
      <c r="CZ38" s="598">
        <v>8.8000000000000007</v>
      </c>
      <c r="DA38" s="624"/>
      <c r="DB38" s="624"/>
      <c r="DC38" s="625"/>
      <c r="DD38" s="601">
        <v>491917</v>
      </c>
      <c r="DE38" s="370"/>
      <c r="DF38" s="370"/>
      <c r="DG38" s="370"/>
      <c r="DH38" s="370"/>
      <c r="DI38" s="370"/>
      <c r="DJ38" s="370"/>
      <c r="DK38" s="592"/>
      <c r="DL38" s="601">
        <v>333375</v>
      </c>
      <c r="DM38" s="370"/>
      <c r="DN38" s="370"/>
      <c r="DO38" s="370"/>
      <c r="DP38" s="370"/>
      <c r="DQ38" s="370"/>
      <c r="DR38" s="370"/>
      <c r="DS38" s="370"/>
      <c r="DT38" s="370"/>
      <c r="DU38" s="370"/>
      <c r="DV38" s="592"/>
      <c r="DW38" s="598">
        <v>8.4</v>
      </c>
      <c r="DX38" s="624"/>
      <c r="DY38" s="624"/>
      <c r="DZ38" s="624"/>
      <c r="EA38" s="624"/>
      <c r="EB38" s="624"/>
      <c r="EC38" s="626"/>
    </row>
    <row r="39" spans="2:133" ht="11.25" customHeight="1" x14ac:dyDescent="0.15">
      <c r="B39" s="596" t="s">
        <v>414</v>
      </c>
      <c r="C39" s="485"/>
      <c r="D39" s="485"/>
      <c r="E39" s="485"/>
      <c r="F39" s="485"/>
      <c r="G39" s="485"/>
      <c r="H39" s="485"/>
      <c r="I39" s="485"/>
      <c r="J39" s="485"/>
      <c r="K39" s="485"/>
      <c r="L39" s="485"/>
      <c r="M39" s="485"/>
      <c r="N39" s="485"/>
      <c r="O39" s="485"/>
      <c r="P39" s="485"/>
      <c r="Q39" s="597"/>
      <c r="R39" s="591" t="s">
        <v>200</v>
      </c>
      <c r="S39" s="370"/>
      <c r="T39" s="370"/>
      <c r="U39" s="370"/>
      <c r="V39" s="370"/>
      <c r="W39" s="370"/>
      <c r="X39" s="370"/>
      <c r="Y39" s="592"/>
      <c r="Z39" s="593" t="s">
        <v>200</v>
      </c>
      <c r="AA39" s="593"/>
      <c r="AB39" s="593"/>
      <c r="AC39" s="593"/>
      <c r="AD39" s="594" t="s">
        <v>200</v>
      </c>
      <c r="AE39" s="594"/>
      <c r="AF39" s="594"/>
      <c r="AG39" s="594"/>
      <c r="AH39" s="594"/>
      <c r="AI39" s="594"/>
      <c r="AJ39" s="594"/>
      <c r="AK39" s="594"/>
      <c r="AL39" s="598" t="s">
        <v>200</v>
      </c>
      <c r="AM39" s="376"/>
      <c r="AN39" s="376"/>
      <c r="AO39" s="599"/>
      <c r="AQ39" s="642" t="s">
        <v>415</v>
      </c>
      <c r="AR39" s="373"/>
      <c r="AS39" s="373"/>
      <c r="AT39" s="373"/>
      <c r="AU39" s="373"/>
      <c r="AV39" s="373"/>
      <c r="AW39" s="373"/>
      <c r="AX39" s="373"/>
      <c r="AY39" s="643"/>
      <c r="AZ39" s="591">
        <v>31467</v>
      </c>
      <c r="BA39" s="370"/>
      <c r="BB39" s="370"/>
      <c r="BC39" s="370"/>
      <c r="BD39" s="622"/>
      <c r="BE39" s="622"/>
      <c r="BF39" s="633"/>
      <c r="BG39" s="596" t="s">
        <v>338</v>
      </c>
      <c r="BH39" s="485"/>
      <c r="BI39" s="485"/>
      <c r="BJ39" s="485"/>
      <c r="BK39" s="485"/>
      <c r="BL39" s="485"/>
      <c r="BM39" s="485"/>
      <c r="BN39" s="485"/>
      <c r="BO39" s="485"/>
      <c r="BP39" s="485"/>
      <c r="BQ39" s="485"/>
      <c r="BR39" s="485"/>
      <c r="BS39" s="485"/>
      <c r="BT39" s="485"/>
      <c r="BU39" s="597"/>
      <c r="BV39" s="591">
        <v>1240</v>
      </c>
      <c r="BW39" s="370"/>
      <c r="BX39" s="370"/>
      <c r="BY39" s="370"/>
      <c r="BZ39" s="370"/>
      <c r="CA39" s="370"/>
      <c r="CB39" s="602"/>
      <c r="CD39" s="596" t="s">
        <v>419</v>
      </c>
      <c r="CE39" s="485"/>
      <c r="CF39" s="485"/>
      <c r="CG39" s="485"/>
      <c r="CH39" s="485"/>
      <c r="CI39" s="485"/>
      <c r="CJ39" s="485"/>
      <c r="CK39" s="485"/>
      <c r="CL39" s="485"/>
      <c r="CM39" s="485"/>
      <c r="CN39" s="485"/>
      <c r="CO39" s="485"/>
      <c r="CP39" s="485"/>
      <c r="CQ39" s="597"/>
      <c r="CR39" s="591">
        <v>386130</v>
      </c>
      <c r="CS39" s="622"/>
      <c r="CT39" s="622"/>
      <c r="CU39" s="622"/>
      <c r="CV39" s="622"/>
      <c r="CW39" s="622"/>
      <c r="CX39" s="622"/>
      <c r="CY39" s="623"/>
      <c r="CZ39" s="598">
        <v>6</v>
      </c>
      <c r="DA39" s="624"/>
      <c r="DB39" s="624"/>
      <c r="DC39" s="625"/>
      <c r="DD39" s="601">
        <v>148200</v>
      </c>
      <c r="DE39" s="622"/>
      <c r="DF39" s="622"/>
      <c r="DG39" s="622"/>
      <c r="DH39" s="622"/>
      <c r="DI39" s="622"/>
      <c r="DJ39" s="622"/>
      <c r="DK39" s="623"/>
      <c r="DL39" s="601" t="s">
        <v>200</v>
      </c>
      <c r="DM39" s="622"/>
      <c r="DN39" s="622"/>
      <c r="DO39" s="622"/>
      <c r="DP39" s="622"/>
      <c r="DQ39" s="622"/>
      <c r="DR39" s="622"/>
      <c r="DS39" s="622"/>
      <c r="DT39" s="622"/>
      <c r="DU39" s="622"/>
      <c r="DV39" s="623"/>
      <c r="DW39" s="598" t="s">
        <v>200</v>
      </c>
      <c r="DX39" s="624"/>
      <c r="DY39" s="624"/>
      <c r="DZ39" s="624"/>
      <c r="EA39" s="624"/>
      <c r="EB39" s="624"/>
      <c r="EC39" s="626"/>
    </row>
    <row r="40" spans="2:133" ht="11.25" customHeight="1" x14ac:dyDescent="0.15">
      <c r="B40" s="596" t="s">
        <v>420</v>
      </c>
      <c r="C40" s="485"/>
      <c r="D40" s="485"/>
      <c r="E40" s="485"/>
      <c r="F40" s="485"/>
      <c r="G40" s="485"/>
      <c r="H40" s="485"/>
      <c r="I40" s="485"/>
      <c r="J40" s="485"/>
      <c r="K40" s="485"/>
      <c r="L40" s="485"/>
      <c r="M40" s="485"/>
      <c r="N40" s="485"/>
      <c r="O40" s="485"/>
      <c r="P40" s="485"/>
      <c r="Q40" s="597"/>
      <c r="R40" s="591">
        <v>31675</v>
      </c>
      <c r="S40" s="370"/>
      <c r="T40" s="370"/>
      <c r="U40" s="370"/>
      <c r="V40" s="370"/>
      <c r="W40" s="370"/>
      <c r="X40" s="370"/>
      <c r="Y40" s="592"/>
      <c r="Z40" s="593">
        <v>0.5</v>
      </c>
      <c r="AA40" s="593"/>
      <c r="AB40" s="593"/>
      <c r="AC40" s="593"/>
      <c r="AD40" s="594" t="s">
        <v>200</v>
      </c>
      <c r="AE40" s="594"/>
      <c r="AF40" s="594"/>
      <c r="AG40" s="594"/>
      <c r="AH40" s="594"/>
      <c r="AI40" s="594"/>
      <c r="AJ40" s="594"/>
      <c r="AK40" s="594"/>
      <c r="AL40" s="598" t="s">
        <v>200</v>
      </c>
      <c r="AM40" s="376"/>
      <c r="AN40" s="376"/>
      <c r="AO40" s="599"/>
      <c r="AQ40" s="642" t="s">
        <v>307</v>
      </c>
      <c r="AR40" s="373"/>
      <c r="AS40" s="373"/>
      <c r="AT40" s="373"/>
      <c r="AU40" s="373"/>
      <c r="AV40" s="373"/>
      <c r="AW40" s="373"/>
      <c r="AX40" s="373"/>
      <c r="AY40" s="643"/>
      <c r="AZ40" s="591" t="s">
        <v>200</v>
      </c>
      <c r="BA40" s="370"/>
      <c r="BB40" s="370"/>
      <c r="BC40" s="370"/>
      <c r="BD40" s="622"/>
      <c r="BE40" s="622"/>
      <c r="BF40" s="633"/>
      <c r="BG40" s="673" t="s">
        <v>422</v>
      </c>
      <c r="BH40" s="532"/>
      <c r="BI40" s="532"/>
      <c r="BJ40" s="532"/>
      <c r="BK40" s="532"/>
      <c r="BL40" s="7"/>
      <c r="BM40" s="485" t="s">
        <v>423</v>
      </c>
      <c r="BN40" s="485"/>
      <c r="BO40" s="485"/>
      <c r="BP40" s="485"/>
      <c r="BQ40" s="485"/>
      <c r="BR40" s="485"/>
      <c r="BS40" s="485"/>
      <c r="BT40" s="485"/>
      <c r="BU40" s="597"/>
      <c r="BV40" s="591">
        <v>92</v>
      </c>
      <c r="BW40" s="370"/>
      <c r="BX40" s="370"/>
      <c r="BY40" s="370"/>
      <c r="BZ40" s="370"/>
      <c r="CA40" s="370"/>
      <c r="CB40" s="602"/>
      <c r="CD40" s="596" t="s">
        <v>368</v>
      </c>
      <c r="CE40" s="485"/>
      <c r="CF40" s="485"/>
      <c r="CG40" s="485"/>
      <c r="CH40" s="485"/>
      <c r="CI40" s="485"/>
      <c r="CJ40" s="485"/>
      <c r="CK40" s="485"/>
      <c r="CL40" s="485"/>
      <c r="CM40" s="485"/>
      <c r="CN40" s="485"/>
      <c r="CO40" s="485"/>
      <c r="CP40" s="485"/>
      <c r="CQ40" s="597"/>
      <c r="CR40" s="591">
        <v>4440</v>
      </c>
      <c r="CS40" s="370"/>
      <c r="CT40" s="370"/>
      <c r="CU40" s="370"/>
      <c r="CV40" s="370"/>
      <c r="CW40" s="370"/>
      <c r="CX40" s="370"/>
      <c r="CY40" s="592"/>
      <c r="CZ40" s="598">
        <v>0.1</v>
      </c>
      <c r="DA40" s="624"/>
      <c r="DB40" s="624"/>
      <c r="DC40" s="625"/>
      <c r="DD40" s="601" t="s">
        <v>200</v>
      </c>
      <c r="DE40" s="370"/>
      <c r="DF40" s="370"/>
      <c r="DG40" s="370"/>
      <c r="DH40" s="370"/>
      <c r="DI40" s="370"/>
      <c r="DJ40" s="370"/>
      <c r="DK40" s="592"/>
      <c r="DL40" s="601" t="s">
        <v>200</v>
      </c>
      <c r="DM40" s="370"/>
      <c r="DN40" s="370"/>
      <c r="DO40" s="370"/>
      <c r="DP40" s="370"/>
      <c r="DQ40" s="370"/>
      <c r="DR40" s="370"/>
      <c r="DS40" s="370"/>
      <c r="DT40" s="370"/>
      <c r="DU40" s="370"/>
      <c r="DV40" s="592"/>
      <c r="DW40" s="598" t="s">
        <v>200</v>
      </c>
      <c r="DX40" s="624"/>
      <c r="DY40" s="624"/>
      <c r="DZ40" s="624"/>
      <c r="EA40" s="624"/>
      <c r="EB40" s="624"/>
      <c r="EC40" s="626"/>
    </row>
    <row r="41" spans="2:133" ht="11.25" customHeight="1" x14ac:dyDescent="0.15">
      <c r="B41" s="609" t="s">
        <v>421</v>
      </c>
      <c r="C41" s="610"/>
      <c r="D41" s="610"/>
      <c r="E41" s="610"/>
      <c r="F41" s="610"/>
      <c r="G41" s="610"/>
      <c r="H41" s="610"/>
      <c r="I41" s="610"/>
      <c r="J41" s="610"/>
      <c r="K41" s="610"/>
      <c r="L41" s="610"/>
      <c r="M41" s="610"/>
      <c r="N41" s="610"/>
      <c r="O41" s="610"/>
      <c r="P41" s="610"/>
      <c r="Q41" s="611"/>
      <c r="R41" s="644">
        <v>6666358</v>
      </c>
      <c r="S41" s="645"/>
      <c r="T41" s="645"/>
      <c r="U41" s="645"/>
      <c r="V41" s="645"/>
      <c r="W41" s="645"/>
      <c r="X41" s="645"/>
      <c r="Y41" s="646"/>
      <c r="Z41" s="647">
        <v>100</v>
      </c>
      <c r="AA41" s="647"/>
      <c r="AB41" s="647"/>
      <c r="AC41" s="647"/>
      <c r="AD41" s="648">
        <v>3926813</v>
      </c>
      <c r="AE41" s="648"/>
      <c r="AF41" s="648"/>
      <c r="AG41" s="648"/>
      <c r="AH41" s="648"/>
      <c r="AI41" s="648"/>
      <c r="AJ41" s="648"/>
      <c r="AK41" s="648"/>
      <c r="AL41" s="649">
        <v>100</v>
      </c>
      <c r="AM41" s="636"/>
      <c r="AN41" s="636"/>
      <c r="AO41" s="650"/>
      <c r="AQ41" s="642" t="s">
        <v>424</v>
      </c>
      <c r="AR41" s="373"/>
      <c r="AS41" s="373"/>
      <c r="AT41" s="373"/>
      <c r="AU41" s="373"/>
      <c r="AV41" s="373"/>
      <c r="AW41" s="373"/>
      <c r="AX41" s="373"/>
      <c r="AY41" s="643"/>
      <c r="AZ41" s="591">
        <v>96606</v>
      </c>
      <c r="BA41" s="370"/>
      <c r="BB41" s="370"/>
      <c r="BC41" s="370"/>
      <c r="BD41" s="622"/>
      <c r="BE41" s="622"/>
      <c r="BF41" s="633"/>
      <c r="BG41" s="673"/>
      <c r="BH41" s="532"/>
      <c r="BI41" s="532"/>
      <c r="BJ41" s="532"/>
      <c r="BK41" s="532"/>
      <c r="BL41" s="7"/>
      <c r="BM41" s="485" t="s">
        <v>343</v>
      </c>
      <c r="BN41" s="485"/>
      <c r="BO41" s="485"/>
      <c r="BP41" s="485"/>
      <c r="BQ41" s="485"/>
      <c r="BR41" s="485"/>
      <c r="BS41" s="485"/>
      <c r="BT41" s="485"/>
      <c r="BU41" s="597"/>
      <c r="BV41" s="591" t="s">
        <v>200</v>
      </c>
      <c r="BW41" s="370"/>
      <c r="BX41" s="370"/>
      <c r="BY41" s="370"/>
      <c r="BZ41" s="370"/>
      <c r="CA41" s="370"/>
      <c r="CB41" s="602"/>
      <c r="CD41" s="596" t="s">
        <v>282</v>
      </c>
      <c r="CE41" s="485"/>
      <c r="CF41" s="485"/>
      <c r="CG41" s="485"/>
      <c r="CH41" s="485"/>
      <c r="CI41" s="485"/>
      <c r="CJ41" s="485"/>
      <c r="CK41" s="485"/>
      <c r="CL41" s="485"/>
      <c r="CM41" s="485"/>
      <c r="CN41" s="485"/>
      <c r="CO41" s="485"/>
      <c r="CP41" s="485"/>
      <c r="CQ41" s="597"/>
      <c r="CR41" s="591" t="s">
        <v>200</v>
      </c>
      <c r="CS41" s="622"/>
      <c r="CT41" s="622"/>
      <c r="CU41" s="622"/>
      <c r="CV41" s="622"/>
      <c r="CW41" s="622"/>
      <c r="CX41" s="622"/>
      <c r="CY41" s="623"/>
      <c r="CZ41" s="598" t="s">
        <v>200</v>
      </c>
      <c r="DA41" s="624"/>
      <c r="DB41" s="624"/>
      <c r="DC41" s="625"/>
      <c r="DD41" s="601" t="s">
        <v>200</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425</v>
      </c>
      <c r="AR42" s="658"/>
      <c r="AS42" s="658"/>
      <c r="AT42" s="658"/>
      <c r="AU42" s="658"/>
      <c r="AV42" s="658"/>
      <c r="AW42" s="658"/>
      <c r="AX42" s="658"/>
      <c r="AY42" s="659"/>
      <c r="AZ42" s="644">
        <v>283815</v>
      </c>
      <c r="BA42" s="645"/>
      <c r="BB42" s="645"/>
      <c r="BC42" s="645"/>
      <c r="BD42" s="635"/>
      <c r="BE42" s="635"/>
      <c r="BF42" s="637"/>
      <c r="BG42" s="548"/>
      <c r="BH42" s="549"/>
      <c r="BI42" s="549"/>
      <c r="BJ42" s="549"/>
      <c r="BK42" s="549"/>
      <c r="BL42" s="20"/>
      <c r="BM42" s="610" t="s">
        <v>426</v>
      </c>
      <c r="BN42" s="610"/>
      <c r="BO42" s="610"/>
      <c r="BP42" s="610"/>
      <c r="BQ42" s="610"/>
      <c r="BR42" s="610"/>
      <c r="BS42" s="610"/>
      <c r="BT42" s="610"/>
      <c r="BU42" s="611"/>
      <c r="BV42" s="644">
        <v>405</v>
      </c>
      <c r="BW42" s="645"/>
      <c r="BX42" s="645"/>
      <c r="BY42" s="645"/>
      <c r="BZ42" s="645"/>
      <c r="CA42" s="645"/>
      <c r="CB42" s="660"/>
      <c r="CD42" s="596" t="s">
        <v>275</v>
      </c>
      <c r="CE42" s="485"/>
      <c r="CF42" s="485"/>
      <c r="CG42" s="485"/>
      <c r="CH42" s="485"/>
      <c r="CI42" s="485"/>
      <c r="CJ42" s="485"/>
      <c r="CK42" s="485"/>
      <c r="CL42" s="485"/>
      <c r="CM42" s="485"/>
      <c r="CN42" s="485"/>
      <c r="CO42" s="485"/>
      <c r="CP42" s="485"/>
      <c r="CQ42" s="597"/>
      <c r="CR42" s="591">
        <v>939148</v>
      </c>
      <c r="CS42" s="622"/>
      <c r="CT42" s="622"/>
      <c r="CU42" s="622"/>
      <c r="CV42" s="622"/>
      <c r="CW42" s="622"/>
      <c r="CX42" s="622"/>
      <c r="CY42" s="623"/>
      <c r="CZ42" s="598">
        <v>14.5</v>
      </c>
      <c r="DA42" s="624"/>
      <c r="DB42" s="624"/>
      <c r="DC42" s="625"/>
      <c r="DD42" s="601">
        <v>34584</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51</v>
      </c>
      <c r="CD43" s="596" t="s">
        <v>60</v>
      </c>
      <c r="CE43" s="485"/>
      <c r="CF43" s="485"/>
      <c r="CG43" s="485"/>
      <c r="CH43" s="485"/>
      <c r="CI43" s="485"/>
      <c r="CJ43" s="485"/>
      <c r="CK43" s="485"/>
      <c r="CL43" s="485"/>
      <c r="CM43" s="485"/>
      <c r="CN43" s="485"/>
      <c r="CO43" s="485"/>
      <c r="CP43" s="485"/>
      <c r="CQ43" s="597"/>
      <c r="CR43" s="591">
        <v>15000</v>
      </c>
      <c r="CS43" s="622"/>
      <c r="CT43" s="622"/>
      <c r="CU43" s="622"/>
      <c r="CV43" s="622"/>
      <c r="CW43" s="622"/>
      <c r="CX43" s="622"/>
      <c r="CY43" s="623"/>
      <c r="CZ43" s="598">
        <v>0.2</v>
      </c>
      <c r="DA43" s="624"/>
      <c r="DB43" s="624"/>
      <c r="DC43" s="625"/>
      <c r="DD43" s="601" t="s">
        <v>200</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402</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176</v>
      </c>
      <c r="CE44" s="564"/>
      <c r="CF44" s="596" t="s">
        <v>427</v>
      </c>
      <c r="CG44" s="485"/>
      <c r="CH44" s="485"/>
      <c r="CI44" s="485"/>
      <c r="CJ44" s="485"/>
      <c r="CK44" s="485"/>
      <c r="CL44" s="485"/>
      <c r="CM44" s="485"/>
      <c r="CN44" s="485"/>
      <c r="CO44" s="485"/>
      <c r="CP44" s="485"/>
      <c r="CQ44" s="597"/>
      <c r="CR44" s="591">
        <v>894061</v>
      </c>
      <c r="CS44" s="370"/>
      <c r="CT44" s="370"/>
      <c r="CU44" s="370"/>
      <c r="CV44" s="370"/>
      <c r="CW44" s="370"/>
      <c r="CX44" s="370"/>
      <c r="CY44" s="592"/>
      <c r="CZ44" s="598">
        <v>13.8</v>
      </c>
      <c r="DA44" s="376"/>
      <c r="DB44" s="376"/>
      <c r="DC44" s="603"/>
      <c r="DD44" s="601">
        <v>30778</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262</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428</v>
      </c>
      <c r="CG45" s="485"/>
      <c r="CH45" s="485"/>
      <c r="CI45" s="485"/>
      <c r="CJ45" s="485"/>
      <c r="CK45" s="485"/>
      <c r="CL45" s="485"/>
      <c r="CM45" s="485"/>
      <c r="CN45" s="485"/>
      <c r="CO45" s="485"/>
      <c r="CP45" s="485"/>
      <c r="CQ45" s="597"/>
      <c r="CR45" s="591">
        <v>689046</v>
      </c>
      <c r="CS45" s="622"/>
      <c r="CT45" s="622"/>
      <c r="CU45" s="622"/>
      <c r="CV45" s="622"/>
      <c r="CW45" s="622"/>
      <c r="CX45" s="622"/>
      <c r="CY45" s="623"/>
      <c r="CZ45" s="598">
        <v>10.6</v>
      </c>
      <c r="DA45" s="624"/>
      <c r="DB45" s="624"/>
      <c r="DC45" s="625"/>
      <c r="DD45" s="601">
        <v>2620</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430</v>
      </c>
      <c r="CG46" s="485"/>
      <c r="CH46" s="485"/>
      <c r="CI46" s="485"/>
      <c r="CJ46" s="485"/>
      <c r="CK46" s="485"/>
      <c r="CL46" s="485"/>
      <c r="CM46" s="485"/>
      <c r="CN46" s="485"/>
      <c r="CO46" s="485"/>
      <c r="CP46" s="485"/>
      <c r="CQ46" s="597"/>
      <c r="CR46" s="591">
        <v>184362</v>
      </c>
      <c r="CS46" s="370"/>
      <c r="CT46" s="370"/>
      <c r="CU46" s="370"/>
      <c r="CV46" s="370"/>
      <c r="CW46" s="370"/>
      <c r="CX46" s="370"/>
      <c r="CY46" s="592"/>
      <c r="CZ46" s="598">
        <v>2.8</v>
      </c>
      <c r="DA46" s="376"/>
      <c r="DB46" s="376"/>
      <c r="DC46" s="603"/>
      <c r="DD46" s="601">
        <v>21106</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432</v>
      </c>
      <c r="CG47" s="485"/>
      <c r="CH47" s="485"/>
      <c r="CI47" s="485"/>
      <c r="CJ47" s="485"/>
      <c r="CK47" s="485"/>
      <c r="CL47" s="485"/>
      <c r="CM47" s="485"/>
      <c r="CN47" s="485"/>
      <c r="CO47" s="485"/>
      <c r="CP47" s="485"/>
      <c r="CQ47" s="597"/>
      <c r="CR47" s="591">
        <v>45087</v>
      </c>
      <c r="CS47" s="622"/>
      <c r="CT47" s="622"/>
      <c r="CU47" s="622"/>
      <c r="CV47" s="622"/>
      <c r="CW47" s="622"/>
      <c r="CX47" s="622"/>
      <c r="CY47" s="623"/>
      <c r="CZ47" s="598">
        <v>0.7</v>
      </c>
      <c r="DA47" s="624"/>
      <c r="DB47" s="624"/>
      <c r="DC47" s="625"/>
      <c r="DD47" s="601">
        <v>3806</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433</v>
      </c>
      <c r="CG48" s="485"/>
      <c r="CH48" s="485"/>
      <c r="CI48" s="485"/>
      <c r="CJ48" s="485"/>
      <c r="CK48" s="485"/>
      <c r="CL48" s="485"/>
      <c r="CM48" s="485"/>
      <c r="CN48" s="485"/>
      <c r="CO48" s="485"/>
      <c r="CP48" s="485"/>
      <c r="CQ48" s="597"/>
      <c r="CR48" s="591" t="s">
        <v>200</v>
      </c>
      <c r="CS48" s="370"/>
      <c r="CT48" s="370"/>
      <c r="CU48" s="370"/>
      <c r="CV48" s="370"/>
      <c r="CW48" s="370"/>
      <c r="CX48" s="370"/>
      <c r="CY48" s="592"/>
      <c r="CZ48" s="598" t="s">
        <v>200</v>
      </c>
      <c r="DA48" s="376"/>
      <c r="DB48" s="376"/>
      <c r="DC48" s="603"/>
      <c r="DD48" s="601" t="s">
        <v>200</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191</v>
      </c>
      <c r="CE49" s="610"/>
      <c r="CF49" s="610"/>
      <c r="CG49" s="610"/>
      <c r="CH49" s="610"/>
      <c r="CI49" s="610"/>
      <c r="CJ49" s="610"/>
      <c r="CK49" s="610"/>
      <c r="CL49" s="610"/>
      <c r="CM49" s="610"/>
      <c r="CN49" s="610"/>
      <c r="CO49" s="610"/>
      <c r="CP49" s="610"/>
      <c r="CQ49" s="611"/>
      <c r="CR49" s="644">
        <v>6479268</v>
      </c>
      <c r="CS49" s="635"/>
      <c r="CT49" s="635"/>
      <c r="CU49" s="635"/>
      <c r="CV49" s="635"/>
      <c r="CW49" s="635"/>
      <c r="CX49" s="635"/>
      <c r="CY49" s="663"/>
      <c r="CZ49" s="649">
        <v>100</v>
      </c>
      <c r="DA49" s="664"/>
      <c r="DB49" s="664"/>
      <c r="DC49" s="665"/>
      <c r="DD49" s="666">
        <v>4417666</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re9N11Zyzci2u7+Q/cb3wFFxJTOJ+/FciqknYiFj6/h1V50SFUHGOePlLJoBxpWYd8KKm+qU8bwCP4PhDNCynA==" saltValue="W8fHLVea/cBvvTx4IkNqp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296</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125</v>
      </c>
      <c r="DK2" s="679"/>
      <c r="DL2" s="679"/>
      <c r="DM2" s="679"/>
      <c r="DN2" s="679"/>
      <c r="DO2" s="680"/>
      <c r="DP2" s="50"/>
      <c r="DQ2" s="678" t="s">
        <v>302</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435</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436</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6" t="s">
        <v>437</v>
      </c>
      <c r="B5" s="937"/>
      <c r="C5" s="937"/>
      <c r="D5" s="937"/>
      <c r="E5" s="937"/>
      <c r="F5" s="937"/>
      <c r="G5" s="937"/>
      <c r="H5" s="937"/>
      <c r="I5" s="937"/>
      <c r="J5" s="937"/>
      <c r="K5" s="937"/>
      <c r="L5" s="937"/>
      <c r="M5" s="937"/>
      <c r="N5" s="937"/>
      <c r="O5" s="937"/>
      <c r="P5" s="938"/>
      <c r="Q5" s="942" t="s">
        <v>179</v>
      </c>
      <c r="R5" s="943"/>
      <c r="S5" s="943"/>
      <c r="T5" s="943"/>
      <c r="U5" s="944"/>
      <c r="V5" s="942" t="s">
        <v>438</v>
      </c>
      <c r="W5" s="943"/>
      <c r="X5" s="943"/>
      <c r="Y5" s="943"/>
      <c r="Z5" s="944"/>
      <c r="AA5" s="942" t="s">
        <v>439</v>
      </c>
      <c r="AB5" s="943"/>
      <c r="AC5" s="943"/>
      <c r="AD5" s="943"/>
      <c r="AE5" s="943"/>
      <c r="AF5" s="948" t="s">
        <v>177</v>
      </c>
      <c r="AG5" s="943"/>
      <c r="AH5" s="943"/>
      <c r="AI5" s="943"/>
      <c r="AJ5" s="949"/>
      <c r="AK5" s="943" t="s">
        <v>440</v>
      </c>
      <c r="AL5" s="943"/>
      <c r="AM5" s="943"/>
      <c r="AN5" s="943"/>
      <c r="AO5" s="944"/>
      <c r="AP5" s="942" t="s">
        <v>441</v>
      </c>
      <c r="AQ5" s="943"/>
      <c r="AR5" s="943"/>
      <c r="AS5" s="943"/>
      <c r="AT5" s="944"/>
      <c r="AU5" s="942" t="s">
        <v>443</v>
      </c>
      <c r="AV5" s="943"/>
      <c r="AW5" s="943"/>
      <c r="AX5" s="943"/>
      <c r="AY5" s="949"/>
      <c r="AZ5" s="56"/>
      <c r="BA5" s="56"/>
      <c r="BB5" s="56"/>
      <c r="BC5" s="56"/>
      <c r="BD5" s="56"/>
      <c r="BE5" s="67"/>
      <c r="BF5" s="67"/>
      <c r="BG5" s="67"/>
      <c r="BH5" s="67"/>
      <c r="BI5" s="67"/>
      <c r="BJ5" s="67"/>
      <c r="BK5" s="67"/>
      <c r="BL5" s="67"/>
      <c r="BM5" s="67"/>
      <c r="BN5" s="67"/>
      <c r="BO5" s="67"/>
      <c r="BP5" s="67"/>
      <c r="BQ5" s="936" t="s">
        <v>444</v>
      </c>
      <c r="BR5" s="937"/>
      <c r="BS5" s="937"/>
      <c r="BT5" s="937"/>
      <c r="BU5" s="937"/>
      <c r="BV5" s="937"/>
      <c r="BW5" s="937"/>
      <c r="BX5" s="937"/>
      <c r="BY5" s="937"/>
      <c r="BZ5" s="937"/>
      <c r="CA5" s="937"/>
      <c r="CB5" s="937"/>
      <c r="CC5" s="937"/>
      <c r="CD5" s="937"/>
      <c r="CE5" s="937"/>
      <c r="CF5" s="937"/>
      <c r="CG5" s="938"/>
      <c r="CH5" s="942" t="s">
        <v>366</v>
      </c>
      <c r="CI5" s="943"/>
      <c r="CJ5" s="943"/>
      <c r="CK5" s="943"/>
      <c r="CL5" s="944"/>
      <c r="CM5" s="942" t="s">
        <v>321</v>
      </c>
      <c r="CN5" s="943"/>
      <c r="CO5" s="943"/>
      <c r="CP5" s="943"/>
      <c r="CQ5" s="944"/>
      <c r="CR5" s="942" t="s">
        <v>227</v>
      </c>
      <c r="CS5" s="943"/>
      <c r="CT5" s="943"/>
      <c r="CU5" s="943"/>
      <c r="CV5" s="944"/>
      <c r="CW5" s="942" t="s">
        <v>52</v>
      </c>
      <c r="CX5" s="943"/>
      <c r="CY5" s="943"/>
      <c r="CZ5" s="943"/>
      <c r="DA5" s="944"/>
      <c r="DB5" s="942" t="s">
        <v>446</v>
      </c>
      <c r="DC5" s="943"/>
      <c r="DD5" s="943"/>
      <c r="DE5" s="943"/>
      <c r="DF5" s="944"/>
      <c r="DG5" s="952" t="s">
        <v>239</v>
      </c>
      <c r="DH5" s="953"/>
      <c r="DI5" s="953"/>
      <c r="DJ5" s="953"/>
      <c r="DK5" s="954"/>
      <c r="DL5" s="952" t="s">
        <v>448</v>
      </c>
      <c r="DM5" s="953"/>
      <c r="DN5" s="953"/>
      <c r="DO5" s="953"/>
      <c r="DP5" s="954"/>
      <c r="DQ5" s="942" t="s">
        <v>450</v>
      </c>
      <c r="DR5" s="943"/>
      <c r="DS5" s="943"/>
      <c r="DT5" s="943"/>
      <c r="DU5" s="944"/>
      <c r="DV5" s="942" t="s">
        <v>443</v>
      </c>
      <c r="DW5" s="943"/>
      <c r="DX5" s="943"/>
      <c r="DY5" s="943"/>
      <c r="DZ5" s="949"/>
      <c r="EA5" s="67"/>
    </row>
    <row r="6" spans="1:131" s="47" customFormat="1" ht="26.25" customHeight="1" x14ac:dyDescent="0.15">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15">
      <c r="A7" s="51">
        <v>1</v>
      </c>
      <c r="B7" s="683" t="s">
        <v>451</v>
      </c>
      <c r="C7" s="684"/>
      <c r="D7" s="684"/>
      <c r="E7" s="684"/>
      <c r="F7" s="684"/>
      <c r="G7" s="684"/>
      <c r="H7" s="684"/>
      <c r="I7" s="684"/>
      <c r="J7" s="684"/>
      <c r="K7" s="684"/>
      <c r="L7" s="684"/>
      <c r="M7" s="684"/>
      <c r="N7" s="684"/>
      <c r="O7" s="684"/>
      <c r="P7" s="685"/>
      <c r="Q7" s="686">
        <v>6666</v>
      </c>
      <c r="R7" s="687"/>
      <c r="S7" s="687"/>
      <c r="T7" s="687"/>
      <c r="U7" s="687"/>
      <c r="V7" s="687">
        <v>6479</v>
      </c>
      <c r="W7" s="687"/>
      <c r="X7" s="687"/>
      <c r="Y7" s="687"/>
      <c r="Z7" s="687"/>
      <c r="AA7" s="687">
        <v>187</v>
      </c>
      <c r="AB7" s="687"/>
      <c r="AC7" s="687"/>
      <c r="AD7" s="687"/>
      <c r="AE7" s="688"/>
      <c r="AF7" s="689">
        <v>145</v>
      </c>
      <c r="AG7" s="690"/>
      <c r="AH7" s="690"/>
      <c r="AI7" s="690"/>
      <c r="AJ7" s="691"/>
      <c r="AK7" s="692">
        <v>291</v>
      </c>
      <c r="AL7" s="687"/>
      <c r="AM7" s="687"/>
      <c r="AN7" s="687"/>
      <c r="AO7" s="687"/>
      <c r="AP7" s="687">
        <v>6186</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544</v>
      </c>
      <c r="BT7" s="684"/>
      <c r="BU7" s="684"/>
      <c r="BV7" s="684"/>
      <c r="BW7" s="684"/>
      <c r="BX7" s="684"/>
      <c r="BY7" s="684"/>
      <c r="BZ7" s="684"/>
      <c r="CA7" s="684"/>
      <c r="CB7" s="684"/>
      <c r="CC7" s="684"/>
      <c r="CD7" s="684"/>
      <c r="CE7" s="684"/>
      <c r="CF7" s="684"/>
      <c r="CG7" s="685"/>
      <c r="CH7" s="695">
        <v>15</v>
      </c>
      <c r="CI7" s="696"/>
      <c r="CJ7" s="696"/>
      <c r="CK7" s="696"/>
      <c r="CL7" s="697"/>
      <c r="CM7" s="695">
        <v>67</v>
      </c>
      <c r="CN7" s="696"/>
      <c r="CO7" s="696"/>
      <c r="CP7" s="696"/>
      <c r="CQ7" s="697"/>
      <c r="CR7" s="695">
        <v>30</v>
      </c>
      <c r="CS7" s="696"/>
      <c r="CT7" s="696"/>
      <c r="CU7" s="696"/>
      <c r="CV7" s="697"/>
      <c r="CW7" s="695" t="s">
        <v>200</v>
      </c>
      <c r="CX7" s="696"/>
      <c r="CY7" s="696"/>
      <c r="CZ7" s="696"/>
      <c r="DA7" s="697"/>
      <c r="DB7" s="695" t="s">
        <v>200</v>
      </c>
      <c r="DC7" s="696"/>
      <c r="DD7" s="696"/>
      <c r="DE7" s="696"/>
      <c r="DF7" s="697"/>
      <c r="DG7" s="695" t="s">
        <v>200</v>
      </c>
      <c r="DH7" s="696"/>
      <c r="DI7" s="696"/>
      <c r="DJ7" s="696"/>
      <c r="DK7" s="697"/>
      <c r="DL7" s="695" t="s">
        <v>200</v>
      </c>
      <c r="DM7" s="696"/>
      <c r="DN7" s="696"/>
      <c r="DO7" s="696"/>
      <c r="DP7" s="697"/>
      <c r="DQ7" s="695" t="s">
        <v>200</v>
      </c>
      <c r="DR7" s="696"/>
      <c r="DS7" s="696"/>
      <c r="DT7" s="696"/>
      <c r="DU7" s="697"/>
      <c r="DV7" s="683"/>
      <c r="DW7" s="684"/>
      <c r="DX7" s="684"/>
      <c r="DY7" s="684"/>
      <c r="DZ7" s="698"/>
      <c r="EA7" s="67"/>
    </row>
    <row r="8" spans="1:131" s="47" customFormat="1" ht="26.25" customHeight="1" x14ac:dyDescent="0.15">
      <c r="A8" s="52">
        <v>2</v>
      </c>
      <c r="B8" s="699"/>
      <c r="C8" s="700"/>
      <c r="D8" s="700"/>
      <c r="E8" s="700"/>
      <c r="F8" s="700"/>
      <c r="G8" s="700"/>
      <c r="H8" s="700"/>
      <c r="I8" s="700"/>
      <c r="J8" s="700"/>
      <c r="K8" s="700"/>
      <c r="L8" s="700"/>
      <c r="M8" s="700"/>
      <c r="N8" s="700"/>
      <c r="O8" s="700"/>
      <c r="P8" s="701"/>
      <c r="Q8" s="702"/>
      <c r="R8" s="703"/>
      <c r="S8" s="703"/>
      <c r="T8" s="703"/>
      <c r="U8" s="703"/>
      <c r="V8" s="703"/>
      <c r="W8" s="703"/>
      <c r="X8" s="703"/>
      <c r="Y8" s="703"/>
      <c r="Z8" s="703"/>
      <c r="AA8" s="703"/>
      <c r="AB8" s="703"/>
      <c r="AC8" s="703"/>
      <c r="AD8" s="703"/>
      <c r="AE8" s="704"/>
      <c r="AF8" s="705"/>
      <c r="AG8" s="706"/>
      <c r="AH8" s="706"/>
      <c r="AI8" s="706"/>
      <c r="AJ8" s="707"/>
      <c r="AK8" s="708"/>
      <c r="AL8" s="703"/>
      <c r="AM8" s="703"/>
      <c r="AN8" s="703"/>
      <c r="AO8" s="703"/>
      <c r="AP8" s="703"/>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t="s">
        <v>545</v>
      </c>
      <c r="BT8" s="700"/>
      <c r="BU8" s="700"/>
      <c r="BV8" s="700"/>
      <c r="BW8" s="700"/>
      <c r="BX8" s="700"/>
      <c r="BY8" s="700"/>
      <c r="BZ8" s="700"/>
      <c r="CA8" s="700"/>
      <c r="CB8" s="700"/>
      <c r="CC8" s="700"/>
      <c r="CD8" s="700"/>
      <c r="CE8" s="700"/>
      <c r="CF8" s="700"/>
      <c r="CG8" s="701"/>
      <c r="CH8" s="711">
        <v>1</v>
      </c>
      <c r="CI8" s="706"/>
      <c r="CJ8" s="706"/>
      <c r="CK8" s="706"/>
      <c r="CL8" s="712"/>
      <c r="CM8" s="711">
        <v>69</v>
      </c>
      <c r="CN8" s="706"/>
      <c r="CO8" s="706"/>
      <c r="CP8" s="706"/>
      <c r="CQ8" s="712"/>
      <c r="CR8" s="711">
        <v>93</v>
      </c>
      <c r="CS8" s="706"/>
      <c r="CT8" s="706"/>
      <c r="CU8" s="706"/>
      <c r="CV8" s="712"/>
      <c r="CW8" s="711">
        <v>7</v>
      </c>
      <c r="CX8" s="706"/>
      <c r="CY8" s="706"/>
      <c r="CZ8" s="706"/>
      <c r="DA8" s="712"/>
      <c r="DB8" s="711" t="s">
        <v>200</v>
      </c>
      <c r="DC8" s="706"/>
      <c r="DD8" s="706"/>
      <c r="DE8" s="706"/>
      <c r="DF8" s="712"/>
      <c r="DG8" s="711" t="s">
        <v>200</v>
      </c>
      <c r="DH8" s="706"/>
      <c r="DI8" s="706"/>
      <c r="DJ8" s="706"/>
      <c r="DK8" s="712"/>
      <c r="DL8" s="711" t="s">
        <v>200</v>
      </c>
      <c r="DM8" s="706"/>
      <c r="DN8" s="706"/>
      <c r="DO8" s="706"/>
      <c r="DP8" s="712"/>
      <c r="DQ8" s="711" t="s">
        <v>200</v>
      </c>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453</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248</v>
      </c>
      <c r="B23" s="722" t="s">
        <v>303</v>
      </c>
      <c r="C23" s="723"/>
      <c r="D23" s="723"/>
      <c r="E23" s="723"/>
      <c r="F23" s="723"/>
      <c r="G23" s="723"/>
      <c r="H23" s="723"/>
      <c r="I23" s="723"/>
      <c r="J23" s="723"/>
      <c r="K23" s="723"/>
      <c r="L23" s="723"/>
      <c r="M23" s="723"/>
      <c r="N23" s="723"/>
      <c r="O23" s="723"/>
      <c r="P23" s="724"/>
      <c r="Q23" s="725"/>
      <c r="R23" s="726"/>
      <c r="S23" s="726"/>
      <c r="T23" s="726"/>
      <c r="U23" s="726"/>
      <c r="V23" s="726"/>
      <c r="W23" s="726"/>
      <c r="X23" s="726"/>
      <c r="Y23" s="726"/>
      <c r="Z23" s="726"/>
      <c r="AA23" s="726"/>
      <c r="AB23" s="726"/>
      <c r="AC23" s="726"/>
      <c r="AD23" s="726"/>
      <c r="AE23" s="727"/>
      <c r="AF23" s="728">
        <v>145</v>
      </c>
      <c r="AG23" s="726"/>
      <c r="AH23" s="726"/>
      <c r="AI23" s="726"/>
      <c r="AJ23" s="729"/>
      <c r="AK23" s="730"/>
      <c r="AL23" s="731"/>
      <c r="AM23" s="731"/>
      <c r="AN23" s="731"/>
      <c r="AO23" s="731"/>
      <c r="AP23" s="726"/>
      <c r="AQ23" s="726"/>
      <c r="AR23" s="726"/>
      <c r="AS23" s="726"/>
      <c r="AT23" s="726"/>
      <c r="AU23" s="732"/>
      <c r="AV23" s="732"/>
      <c r="AW23" s="732"/>
      <c r="AX23" s="732"/>
      <c r="AY23" s="733"/>
      <c r="AZ23" s="734" t="s">
        <v>200</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381</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416</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6" t="s">
        <v>437</v>
      </c>
      <c r="B26" s="937"/>
      <c r="C26" s="937"/>
      <c r="D26" s="937"/>
      <c r="E26" s="937"/>
      <c r="F26" s="937"/>
      <c r="G26" s="937"/>
      <c r="H26" s="937"/>
      <c r="I26" s="937"/>
      <c r="J26" s="937"/>
      <c r="K26" s="937"/>
      <c r="L26" s="937"/>
      <c r="M26" s="937"/>
      <c r="N26" s="937"/>
      <c r="O26" s="937"/>
      <c r="P26" s="938"/>
      <c r="Q26" s="942" t="s">
        <v>455</v>
      </c>
      <c r="R26" s="943"/>
      <c r="S26" s="943"/>
      <c r="T26" s="943"/>
      <c r="U26" s="944"/>
      <c r="V26" s="942" t="s">
        <v>456</v>
      </c>
      <c r="W26" s="943"/>
      <c r="X26" s="943"/>
      <c r="Y26" s="943"/>
      <c r="Z26" s="944"/>
      <c r="AA26" s="942" t="s">
        <v>457</v>
      </c>
      <c r="AB26" s="943"/>
      <c r="AC26" s="943"/>
      <c r="AD26" s="943"/>
      <c r="AE26" s="943"/>
      <c r="AF26" s="958" t="s">
        <v>244</v>
      </c>
      <c r="AG26" s="959"/>
      <c r="AH26" s="959"/>
      <c r="AI26" s="959"/>
      <c r="AJ26" s="960"/>
      <c r="AK26" s="943" t="s">
        <v>385</v>
      </c>
      <c r="AL26" s="943"/>
      <c r="AM26" s="943"/>
      <c r="AN26" s="943"/>
      <c r="AO26" s="944"/>
      <c r="AP26" s="942" t="s">
        <v>358</v>
      </c>
      <c r="AQ26" s="943"/>
      <c r="AR26" s="943"/>
      <c r="AS26" s="943"/>
      <c r="AT26" s="944"/>
      <c r="AU26" s="942" t="s">
        <v>458</v>
      </c>
      <c r="AV26" s="943"/>
      <c r="AW26" s="943"/>
      <c r="AX26" s="943"/>
      <c r="AY26" s="944"/>
      <c r="AZ26" s="942" t="s">
        <v>459</v>
      </c>
      <c r="BA26" s="943"/>
      <c r="BB26" s="943"/>
      <c r="BC26" s="943"/>
      <c r="BD26" s="944"/>
      <c r="BE26" s="942" t="s">
        <v>443</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460</v>
      </c>
      <c r="C28" s="684"/>
      <c r="D28" s="684"/>
      <c r="E28" s="684"/>
      <c r="F28" s="684"/>
      <c r="G28" s="684"/>
      <c r="H28" s="684"/>
      <c r="I28" s="684"/>
      <c r="J28" s="684"/>
      <c r="K28" s="684"/>
      <c r="L28" s="684"/>
      <c r="M28" s="684"/>
      <c r="N28" s="684"/>
      <c r="O28" s="684"/>
      <c r="P28" s="685"/>
      <c r="Q28" s="738">
        <v>722</v>
      </c>
      <c r="R28" s="739"/>
      <c r="S28" s="739"/>
      <c r="T28" s="739"/>
      <c r="U28" s="739"/>
      <c r="V28" s="739">
        <v>684</v>
      </c>
      <c r="W28" s="739"/>
      <c r="X28" s="739"/>
      <c r="Y28" s="739"/>
      <c r="Z28" s="739"/>
      <c r="AA28" s="739">
        <v>38</v>
      </c>
      <c r="AB28" s="739"/>
      <c r="AC28" s="739"/>
      <c r="AD28" s="739"/>
      <c r="AE28" s="740"/>
      <c r="AF28" s="741">
        <v>38</v>
      </c>
      <c r="AG28" s="739"/>
      <c r="AH28" s="739"/>
      <c r="AI28" s="739"/>
      <c r="AJ28" s="742"/>
      <c r="AK28" s="743">
        <v>71</v>
      </c>
      <c r="AL28" s="739"/>
      <c r="AM28" s="739"/>
      <c r="AN28" s="739"/>
      <c r="AO28" s="739"/>
      <c r="AP28" s="739" t="s">
        <v>200</v>
      </c>
      <c r="AQ28" s="739"/>
      <c r="AR28" s="739"/>
      <c r="AS28" s="739"/>
      <c r="AT28" s="739"/>
      <c r="AU28" s="739" t="s">
        <v>200</v>
      </c>
      <c r="AV28" s="739"/>
      <c r="AW28" s="739"/>
      <c r="AX28" s="739"/>
      <c r="AY28" s="739"/>
      <c r="AZ28" s="744" t="s">
        <v>200</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461</v>
      </c>
      <c r="C29" s="700"/>
      <c r="D29" s="700"/>
      <c r="E29" s="700"/>
      <c r="F29" s="700"/>
      <c r="G29" s="700"/>
      <c r="H29" s="700"/>
      <c r="I29" s="700"/>
      <c r="J29" s="700"/>
      <c r="K29" s="700"/>
      <c r="L29" s="700"/>
      <c r="M29" s="700"/>
      <c r="N29" s="700"/>
      <c r="O29" s="700"/>
      <c r="P29" s="701"/>
      <c r="Q29" s="702">
        <v>142</v>
      </c>
      <c r="R29" s="703"/>
      <c r="S29" s="703"/>
      <c r="T29" s="703"/>
      <c r="U29" s="703"/>
      <c r="V29" s="703">
        <v>142</v>
      </c>
      <c r="W29" s="703"/>
      <c r="X29" s="703"/>
      <c r="Y29" s="703"/>
      <c r="Z29" s="703"/>
      <c r="AA29" s="703" t="s">
        <v>200</v>
      </c>
      <c r="AB29" s="703"/>
      <c r="AC29" s="703"/>
      <c r="AD29" s="703"/>
      <c r="AE29" s="704"/>
      <c r="AF29" s="705" t="s">
        <v>200</v>
      </c>
      <c r="AG29" s="706"/>
      <c r="AH29" s="706"/>
      <c r="AI29" s="706"/>
      <c r="AJ29" s="707"/>
      <c r="AK29" s="708">
        <v>34</v>
      </c>
      <c r="AL29" s="703"/>
      <c r="AM29" s="703"/>
      <c r="AN29" s="703"/>
      <c r="AO29" s="703"/>
      <c r="AP29" s="703" t="s">
        <v>200</v>
      </c>
      <c r="AQ29" s="703"/>
      <c r="AR29" s="703"/>
      <c r="AS29" s="703"/>
      <c r="AT29" s="703"/>
      <c r="AU29" s="703" t="s">
        <v>200</v>
      </c>
      <c r="AV29" s="703"/>
      <c r="AW29" s="703"/>
      <c r="AX29" s="703"/>
      <c r="AY29" s="703"/>
      <c r="AZ29" s="747" t="s">
        <v>200</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462</v>
      </c>
      <c r="C30" s="700"/>
      <c r="D30" s="700"/>
      <c r="E30" s="700"/>
      <c r="F30" s="700"/>
      <c r="G30" s="700"/>
      <c r="H30" s="700"/>
      <c r="I30" s="700"/>
      <c r="J30" s="700"/>
      <c r="K30" s="700"/>
      <c r="L30" s="700"/>
      <c r="M30" s="700"/>
      <c r="N30" s="700"/>
      <c r="O30" s="700"/>
      <c r="P30" s="701"/>
      <c r="Q30" s="702">
        <v>725</v>
      </c>
      <c r="R30" s="703"/>
      <c r="S30" s="703"/>
      <c r="T30" s="703"/>
      <c r="U30" s="703"/>
      <c r="V30" s="703">
        <v>712</v>
      </c>
      <c r="W30" s="703"/>
      <c r="X30" s="703"/>
      <c r="Y30" s="703"/>
      <c r="Z30" s="703"/>
      <c r="AA30" s="703">
        <v>13</v>
      </c>
      <c r="AB30" s="703"/>
      <c r="AC30" s="703"/>
      <c r="AD30" s="703"/>
      <c r="AE30" s="704"/>
      <c r="AF30" s="705">
        <v>13</v>
      </c>
      <c r="AG30" s="706"/>
      <c r="AH30" s="706"/>
      <c r="AI30" s="706"/>
      <c r="AJ30" s="707"/>
      <c r="AK30" s="708">
        <v>125</v>
      </c>
      <c r="AL30" s="703"/>
      <c r="AM30" s="703"/>
      <c r="AN30" s="703"/>
      <c r="AO30" s="703"/>
      <c r="AP30" s="703" t="s">
        <v>200</v>
      </c>
      <c r="AQ30" s="703"/>
      <c r="AR30" s="703"/>
      <c r="AS30" s="703"/>
      <c r="AT30" s="703"/>
      <c r="AU30" s="703" t="s">
        <v>200</v>
      </c>
      <c r="AV30" s="703"/>
      <c r="AW30" s="703"/>
      <c r="AX30" s="703"/>
      <c r="AY30" s="703"/>
      <c r="AZ30" s="747" t="s">
        <v>200</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464</v>
      </c>
      <c r="C31" s="700"/>
      <c r="D31" s="700"/>
      <c r="E31" s="700"/>
      <c r="F31" s="700"/>
      <c r="G31" s="700"/>
      <c r="H31" s="700"/>
      <c r="I31" s="700"/>
      <c r="J31" s="700"/>
      <c r="K31" s="700"/>
      <c r="L31" s="700"/>
      <c r="M31" s="700"/>
      <c r="N31" s="700"/>
      <c r="O31" s="700"/>
      <c r="P31" s="701"/>
      <c r="Q31" s="702">
        <v>108</v>
      </c>
      <c r="R31" s="703"/>
      <c r="S31" s="703"/>
      <c r="T31" s="703"/>
      <c r="U31" s="703"/>
      <c r="V31" s="703">
        <v>107</v>
      </c>
      <c r="W31" s="703"/>
      <c r="X31" s="703"/>
      <c r="Y31" s="703"/>
      <c r="Z31" s="703"/>
      <c r="AA31" s="703">
        <v>1</v>
      </c>
      <c r="AB31" s="703"/>
      <c r="AC31" s="703"/>
      <c r="AD31" s="703"/>
      <c r="AE31" s="704"/>
      <c r="AF31" s="705">
        <v>1</v>
      </c>
      <c r="AG31" s="706"/>
      <c r="AH31" s="706"/>
      <c r="AI31" s="706"/>
      <c r="AJ31" s="707"/>
      <c r="AK31" s="708">
        <v>43</v>
      </c>
      <c r="AL31" s="703"/>
      <c r="AM31" s="703"/>
      <c r="AN31" s="703"/>
      <c r="AO31" s="703"/>
      <c r="AP31" s="703" t="s">
        <v>200</v>
      </c>
      <c r="AQ31" s="703"/>
      <c r="AR31" s="703"/>
      <c r="AS31" s="703"/>
      <c r="AT31" s="703"/>
      <c r="AU31" s="703" t="s">
        <v>200</v>
      </c>
      <c r="AV31" s="703"/>
      <c r="AW31" s="703"/>
      <c r="AX31" s="703"/>
      <c r="AY31" s="703"/>
      <c r="AZ31" s="747" t="s">
        <v>200</v>
      </c>
      <c r="BA31" s="747"/>
      <c r="BB31" s="747"/>
      <c r="BC31" s="747"/>
      <c r="BD31" s="747"/>
      <c r="BE31" s="709"/>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350</v>
      </c>
      <c r="C32" s="700"/>
      <c r="D32" s="700"/>
      <c r="E32" s="700"/>
      <c r="F32" s="700"/>
      <c r="G32" s="700"/>
      <c r="H32" s="700"/>
      <c r="I32" s="700"/>
      <c r="J32" s="700"/>
      <c r="K32" s="700"/>
      <c r="L32" s="700"/>
      <c r="M32" s="700"/>
      <c r="N32" s="700"/>
      <c r="O32" s="700"/>
      <c r="P32" s="701"/>
      <c r="Q32" s="702">
        <v>379</v>
      </c>
      <c r="R32" s="703"/>
      <c r="S32" s="703"/>
      <c r="T32" s="703"/>
      <c r="U32" s="703"/>
      <c r="V32" s="703">
        <v>379</v>
      </c>
      <c r="W32" s="703"/>
      <c r="X32" s="703"/>
      <c r="Y32" s="703"/>
      <c r="Z32" s="703"/>
      <c r="AA32" s="703" t="s">
        <v>200</v>
      </c>
      <c r="AB32" s="703"/>
      <c r="AC32" s="703"/>
      <c r="AD32" s="703"/>
      <c r="AE32" s="704"/>
      <c r="AF32" s="705" t="s">
        <v>200</v>
      </c>
      <c r="AG32" s="706"/>
      <c r="AH32" s="706"/>
      <c r="AI32" s="706"/>
      <c r="AJ32" s="707"/>
      <c r="AK32" s="708">
        <v>104</v>
      </c>
      <c r="AL32" s="703"/>
      <c r="AM32" s="703"/>
      <c r="AN32" s="703"/>
      <c r="AO32" s="703"/>
      <c r="AP32" s="703">
        <v>1734</v>
      </c>
      <c r="AQ32" s="703"/>
      <c r="AR32" s="703"/>
      <c r="AS32" s="703"/>
      <c r="AT32" s="703"/>
      <c r="AU32" s="703">
        <v>1040</v>
      </c>
      <c r="AV32" s="703"/>
      <c r="AW32" s="703"/>
      <c r="AX32" s="703"/>
      <c r="AY32" s="703"/>
      <c r="AZ32" s="747" t="s">
        <v>200</v>
      </c>
      <c r="BA32" s="747"/>
      <c r="BB32" s="747"/>
      <c r="BC32" s="747"/>
      <c r="BD32" s="747"/>
      <c r="BE32" s="709" t="s">
        <v>24</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t="s">
        <v>466</v>
      </c>
      <c r="C33" s="700"/>
      <c r="D33" s="700"/>
      <c r="E33" s="700"/>
      <c r="F33" s="700"/>
      <c r="G33" s="700"/>
      <c r="H33" s="700"/>
      <c r="I33" s="700"/>
      <c r="J33" s="700"/>
      <c r="K33" s="700"/>
      <c r="L33" s="700"/>
      <c r="M33" s="700"/>
      <c r="N33" s="700"/>
      <c r="O33" s="700"/>
      <c r="P33" s="701"/>
      <c r="Q33" s="702">
        <v>90</v>
      </c>
      <c r="R33" s="703"/>
      <c r="S33" s="703"/>
      <c r="T33" s="703"/>
      <c r="U33" s="703"/>
      <c r="V33" s="703">
        <v>90</v>
      </c>
      <c r="W33" s="703"/>
      <c r="X33" s="703"/>
      <c r="Y33" s="703"/>
      <c r="Z33" s="703"/>
      <c r="AA33" s="703" t="s">
        <v>200</v>
      </c>
      <c r="AB33" s="703"/>
      <c r="AC33" s="703"/>
      <c r="AD33" s="703"/>
      <c r="AE33" s="704"/>
      <c r="AF33" s="705" t="s">
        <v>200</v>
      </c>
      <c r="AG33" s="706"/>
      <c r="AH33" s="706"/>
      <c r="AI33" s="706"/>
      <c r="AJ33" s="707"/>
      <c r="AK33" s="708">
        <v>31</v>
      </c>
      <c r="AL33" s="703"/>
      <c r="AM33" s="703"/>
      <c r="AN33" s="703"/>
      <c r="AO33" s="703"/>
      <c r="AP33" s="703">
        <v>208</v>
      </c>
      <c r="AQ33" s="703"/>
      <c r="AR33" s="703"/>
      <c r="AS33" s="703"/>
      <c r="AT33" s="703"/>
      <c r="AU33" s="703">
        <v>208</v>
      </c>
      <c r="AV33" s="703"/>
      <c r="AW33" s="703"/>
      <c r="AX33" s="703"/>
      <c r="AY33" s="703"/>
      <c r="AZ33" s="747" t="s">
        <v>200</v>
      </c>
      <c r="BA33" s="747"/>
      <c r="BB33" s="747"/>
      <c r="BC33" s="747"/>
      <c r="BD33" s="747"/>
      <c r="BE33" s="709" t="s">
        <v>24</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c r="C34" s="700"/>
      <c r="D34" s="700"/>
      <c r="E34" s="700"/>
      <c r="F34" s="700"/>
      <c r="G34" s="700"/>
      <c r="H34" s="700"/>
      <c r="I34" s="700"/>
      <c r="J34" s="700"/>
      <c r="K34" s="700"/>
      <c r="L34" s="700"/>
      <c r="M34" s="700"/>
      <c r="N34" s="700"/>
      <c r="O34" s="700"/>
      <c r="P34" s="701"/>
      <c r="Q34" s="702"/>
      <c r="R34" s="703"/>
      <c r="S34" s="703"/>
      <c r="T34" s="703"/>
      <c r="U34" s="703"/>
      <c r="V34" s="703"/>
      <c r="W34" s="703"/>
      <c r="X34" s="703"/>
      <c r="Y34" s="703"/>
      <c r="Z34" s="703"/>
      <c r="AA34" s="703"/>
      <c r="AB34" s="703"/>
      <c r="AC34" s="703"/>
      <c r="AD34" s="703"/>
      <c r="AE34" s="704"/>
      <c r="AF34" s="705"/>
      <c r="AG34" s="706"/>
      <c r="AH34" s="706"/>
      <c r="AI34" s="706"/>
      <c r="AJ34" s="707"/>
      <c r="AK34" s="708"/>
      <c r="AL34" s="703"/>
      <c r="AM34" s="703"/>
      <c r="AN34" s="703"/>
      <c r="AO34" s="703"/>
      <c r="AP34" s="703"/>
      <c r="AQ34" s="703"/>
      <c r="AR34" s="703"/>
      <c r="AS34" s="703"/>
      <c r="AT34" s="703"/>
      <c r="AU34" s="703"/>
      <c r="AV34" s="703"/>
      <c r="AW34" s="703"/>
      <c r="AX34" s="703"/>
      <c r="AY34" s="703"/>
      <c r="AZ34" s="747"/>
      <c r="BA34" s="747"/>
      <c r="BB34" s="747"/>
      <c r="BC34" s="747"/>
      <c r="BD34" s="747"/>
      <c r="BE34" s="709"/>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467</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248</v>
      </c>
      <c r="B63" s="722" t="s">
        <v>373</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51</v>
      </c>
      <c r="AG63" s="726"/>
      <c r="AH63" s="726"/>
      <c r="AI63" s="726"/>
      <c r="AJ63" s="729"/>
      <c r="AK63" s="730"/>
      <c r="AL63" s="731"/>
      <c r="AM63" s="731"/>
      <c r="AN63" s="731"/>
      <c r="AO63" s="731"/>
      <c r="AP63" s="726"/>
      <c r="AQ63" s="726"/>
      <c r="AR63" s="726"/>
      <c r="AS63" s="726"/>
      <c r="AT63" s="726"/>
      <c r="AU63" s="726"/>
      <c r="AV63" s="726"/>
      <c r="AW63" s="726"/>
      <c r="AX63" s="726"/>
      <c r="AY63" s="726"/>
      <c r="AZ63" s="756"/>
      <c r="BA63" s="756"/>
      <c r="BB63" s="756"/>
      <c r="BC63" s="756"/>
      <c r="BD63" s="756"/>
      <c r="BE63" s="732"/>
      <c r="BF63" s="732"/>
      <c r="BG63" s="732"/>
      <c r="BH63" s="732"/>
      <c r="BI63" s="733"/>
      <c r="BJ63" s="734" t="s">
        <v>200</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452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6" t="s">
        <v>447</v>
      </c>
      <c r="B66" s="937"/>
      <c r="C66" s="937"/>
      <c r="D66" s="937"/>
      <c r="E66" s="937"/>
      <c r="F66" s="937"/>
      <c r="G66" s="937"/>
      <c r="H66" s="937"/>
      <c r="I66" s="937"/>
      <c r="J66" s="937"/>
      <c r="K66" s="937"/>
      <c r="L66" s="937"/>
      <c r="M66" s="937"/>
      <c r="N66" s="937"/>
      <c r="O66" s="937"/>
      <c r="P66" s="938"/>
      <c r="Q66" s="942" t="s">
        <v>455</v>
      </c>
      <c r="R66" s="943"/>
      <c r="S66" s="943"/>
      <c r="T66" s="943"/>
      <c r="U66" s="944"/>
      <c r="V66" s="942" t="s">
        <v>456</v>
      </c>
      <c r="W66" s="943"/>
      <c r="X66" s="943"/>
      <c r="Y66" s="943"/>
      <c r="Z66" s="944"/>
      <c r="AA66" s="942" t="s">
        <v>457</v>
      </c>
      <c r="AB66" s="943"/>
      <c r="AC66" s="943"/>
      <c r="AD66" s="943"/>
      <c r="AE66" s="944"/>
      <c r="AF66" s="964" t="s">
        <v>244</v>
      </c>
      <c r="AG66" s="959"/>
      <c r="AH66" s="959"/>
      <c r="AI66" s="959"/>
      <c r="AJ66" s="965"/>
      <c r="AK66" s="942" t="s">
        <v>385</v>
      </c>
      <c r="AL66" s="937"/>
      <c r="AM66" s="937"/>
      <c r="AN66" s="937"/>
      <c r="AO66" s="938"/>
      <c r="AP66" s="942" t="s">
        <v>358</v>
      </c>
      <c r="AQ66" s="943"/>
      <c r="AR66" s="943"/>
      <c r="AS66" s="943"/>
      <c r="AT66" s="944"/>
      <c r="AU66" s="942" t="s">
        <v>468</v>
      </c>
      <c r="AV66" s="943"/>
      <c r="AW66" s="943"/>
      <c r="AX66" s="943"/>
      <c r="AY66" s="944"/>
      <c r="AZ66" s="942" t="s">
        <v>443</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532</v>
      </c>
      <c r="C68" s="684"/>
      <c r="D68" s="684"/>
      <c r="E68" s="684"/>
      <c r="F68" s="684"/>
      <c r="G68" s="684"/>
      <c r="H68" s="684"/>
      <c r="I68" s="684"/>
      <c r="J68" s="684"/>
      <c r="K68" s="684"/>
      <c r="L68" s="684"/>
      <c r="M68" s="684"/>
      <c r="N68" s="684"/>
      <c r="O68" s="684"/>
      <c r="P68" s="685"/>
      <c r="Q68" s="686">
        <v>1385</v>
      </c>
      <c r="R68" s="687"/>
      <c r="S68" s="687"/>
      <c r="T68" s="687"/>
      <c r="U68" s="687"/>
      <c r="V68" s="687">
        <v>1385</v>
      </c>
      <c r="W68" s="687"/>
      <c r="X68" s="687"/>
      <c r="Y68" s="687"/>
      <c r="Z68" s="687"/>
      <c r="AA68" s="687" t="s">
        <v>200</v>
      </c>
      <c r="AB68" s="687"/>
      <c r="AC68" s="687"/>
      <c r="AD68" s="687"/>
      <c r="AE68" s="687"/>
      <c r="AF68" s="687" t="s">
        <v>200</v>
      </c>
      <c r="AG68" s="687"/>
      <c r="AH68" s="687"/>
      <c r="AI68" s="687"/>
      <c r="AJ68" s="687"/>
      <c r="AK68" s="687" t="s">
        <v>200</v>
      </c>
      <c r="AL68" s="687"/>
      <c r="AM68" s="687"/>
      <c r="AN68" s="687"/>
      <c r="AO68" s="687"/>
      <c r="AP68" s="687">
        <v>11</v>
      </c>
      <c r="AQ68" s="687"/>
      <c r="AR68" s="687"/>
      <c r="AS68" s="687"/>
      <c r="AT68" s="687"/>
      <c r="AU68" s="687">
        <v>5</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533</v>
      </c>
      <c r="C69" s="700"/>
      <c r="D69" s="700"/>
      <c r="E69" s="700"/>
      <c r="F69" s="700"/>
      <c r="G69" s="700"/>
      <c r="H69" s="700"/>
      <c r="I69" s="700"/>
      <c r="J69" s="700"/>
      <c r="K69" s="700"/>
      <c r="L69" s="700"/>
      <c r="M69" s="700"/>
      <c r="N69" s="700"/>
      <c r="O69" s="700"/>
      <c r="P69" s="701"/>
      <c r="Q69" s="702">
        <v>319</v>
      </c>
      <c r="R69" s="703"/>
      <c r="S69" s="703"/>
      <c r="T69" s="703"/>
      <c r="U69" s="703"/>
      <c r="V69" s="703">
        <v>318</v>
      </c>
      <c r="W69" s="703"/>
      <c r="X69" s="703"/>
      <c r="Y69" s="703"/>
      <c r="Z69" s="703"/>
      <c r="AA69" s="703">
        <v>0</v>
      </c>
      <c r="AB69" s="703"/>
      <c r="AC69" s="703"/>
      <c r="AD69" s="703"/>
      <c r="AE69" s="703"/>
      <c r="AF69" s="703">
        <v>0</v>
      </c>
      <c r="AG69" s="703"/>
      <c r="AH69" s="703"/>
      <c r="AI69" s="703"/>
      <c r="AJ69" s="703"/>
      <c r="AK69" s="703" t="s">
        <v>200</v>
      </c>
      <c r="AL69" s="703"/>
      <c r="AM69" s="703"/>
      <c r="AN69" s="703"/>
      <c r="AO69" s="703"/>
      <c r="AP69" s="703" t="s">
        <v>200</v>
      </c>
      <c r="AQ69" s="703"/>
      <c r="AR69" s="703"/>
      <c r="AS69" s="703"/>
      <c r="AT69" s="703"/>
      <c r="AU69" s="703" t="s">
        <v>200</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534</v>
      </c>
      <c r="C70" s="700"/>
      <c r="D70" s="700"/>
      <c r="E70" s="700"/>
      <c r="F70" s="700"/>
      <c r="G70" s="700"/>
      <c r="H70" s="700"/>
      <c r="I70" s="700"/>
      <c r="J70" s="700"/>
      <c r="K70" s="700"/>
      <c r="L70" s="700"/>
      <c r="M70" s="700"/>
      <c r="N70" s="700"/>
      <c r="O70" s="700"/>
      <c r="P70" s="701"/>
      <c r="Q70" s="702">
        <v>551</v>
      </c>
      <c r="R70" s="703"/>
      <c r="S70" s="703"/>
      <c r="T70" s="703"/>
      <c r="U70" s="703"/>
      <c r="V70" s="703">
        <v>527</v>
      </c>
      <c r="W70" s="703"/>
      <c r="X70" s="703"/>
      <c r="Y70" s="703"/>
      <c r="Z70" s="703"/>
      <c r="AA70" s="703">
        <v>24</v>
      </c>
      <c r="AB70" s="703"/>
      <c r="AC70" s="703"/>
      <c r="AD70" s="703"/>
      <c r="AE70" s="703"/>
      <c r="AF70" s="703">
        <v>24</v>
      </c>
      <c r="AG70" s="703"/>
      <c r="AH70" s="703"/>
      <c r="AI70" s="703"/>
      <c r="AJ70" s="703"/>
      <c r="AK70" s="703" t="s">
        <v>200</v>
      </c>
      <c r="AL70" s="703"/>
      <c r="AM70" s="703"/>
      <c r="AN70" s="703"/>
      <c r="AO70" s="703"/>
      <c r="AP70" s="703" t="s">
        <v>200</v>
      </c>
      <c r="AQ70" s="703"/>
      <c r="AR70" s="703"/>
      <c r="AS70" s="703"/>
      <c r="AT70" s="703"/>
      <c r="AU70" s="703" t="s">
        <v>200</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434</v>
      </c>
      <c r="C71" s="700"/>
      <c r="D71" s="700"/>
      <c r="E71" s="700"/>
      <c r="F71" s="700"/>
      <c r="G71" s="700"/>
      <c r="H71" s="700"/>
      <c r="I71" s="700"/>
      <c r="J71" s="700"/>
      <c r="K71" s="700"/>
      <c r="L71" s="700"/>
      <c r="M71" s="700"/>
      <c r="N71" s="700"/>
      <c r="O71" s="700"/>
      <c r="P71" s="701"/>
      <c r="Q71" s="702">
        <v>149</v>
      </c>
      <c r="R71" s="703"/>
      <c r="S71" s="703"/>
      <c r="T71" s="703"/>
      <c r="U71" s="703"/>
      <c r="V71" s="703">
        <v>68</v>
      </c>
      <c r="W71" s="703"/>
      <c r="X71" s="703"/>
      <c r="Y71" s="703"/>
      <c r="Z71" s="703"/>
      <c r="AA71" s="703">
        <v>81</v>
      </c>
      <c r="AB71" s="703"/>
      <c r="AC71" s="703"/>
      <c r="AD71" s="703"/>
      <c r="AE71" s="703"/>
      <c r="AF71" s="703">
        <v>0</v>
      </c>
      <c r="AG71" s="703"/>
      <c r="AH71" s="703"/>
      <c r="AI71" s="703"/>
      <c r="AJ71" s="703"/>
      <c r="AK71" s="703" t="s">
        <v>200</v>
      </c>
      <c r="AL71" s="703"/>
      <c r="AM71" s="703"/>
      <c r="AN71" s="703"/>
      <c r="AO71" s="703"/>
      <c r="AP71" s="703" t="s">
        <v>200</v>
      </c>
      <c r="AQ71" s="703"/>
      <c r="AR71" s="703"/>
      <c r="AS71" s="703"/>
      <c r="AT71" s="703"/>
      <c r="AU71" s="703" t="s">
        <v>200</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535</v>
      </c>
      <c r="C72" s="700"/>
      <c r="D72" s="700"/>
      <c r="E72" s="700"/>
      <c r="F72" s="700"/>
      <c r="G72" s="700"/>
      <c r="H72" s="700"/>
      <c r="I72" s="700"/>
      <c r="J72" s="700"/>
      <c r="K72" s="700"/>
      <c r="L72" s="700"/>
      <c r="M72" s="700"/>
      <c r="N72" s="700"/>
      <c r="O72" s="700"/>
      <c r="P72" s="701"/>
      <c r="Q72" s="702">
        <v>609</v>
      </c>
      <c r="R72" s="703"/>
      <c r="S72" s="703"/>
      <c r="T72" s="703"/>
      <c r="U72" s="703"/>
      <c r="V72" s="703">
        <v>590</v>
      </c>
      <c r="W72" s="703"/>
      <c r="X72" s="703"/>
      <c r="Y72" s="703"/>
      <c r="Z72" s="703"/>
      <c r="AA72" s="703">
        <v>20</v>
      </c>
      <c r="AB72" s="703"/>
      <c r="AC72" s="703"/>
      <c r="AD72" s="703"/>
      <c r="AE72" s="703"/>
      <c r="AF72" s="703">
        <v>20</v>
      </c>
      <c r="AG72" s="703"/>
      <c r="AH72" s="703"/>
      <c r="AI72" s="703"/>
      <c r="AJ72" s="703"/>
      <c r="AK72" s="703" t="s">
        <v>200</v>
      </c>
      <c r="AL72" s="703"/>
      <c r="AM72" s="703"/>
      <c r="AN72" s="703"/>
      <c r="AO72" s="703"/>
      <c r="AP72" s="703" t="s">
        <v>200</v>
      </c>
      <c r="AQ72" s="703"/>
      <c r="AR72" s="703"/>
      <c r="AS72" s="703"/>
      <c r="AT72" s="703"/>
      <c r="AU72" s="703" t="s">
        <v>200</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173</v>
      </c>
      <c r="C73" s="700"/>
      <c r="D73" s="700"/>
      <c r="E73" s="700"/>
      <c r="F73" s="700"/>
      <c r="G73" s="700"/>
      <c r="H73" s="700"/>
      <c r="I73" s="700"/>
      <c r="J73" s="700"/>
      <c r="K73" s="700"/>
      <c r="L73" s="700"/>
      <c r="M73" s="700"/>
      <c r="N73" s="700"/>
      <c r="O73" s="700"/>
      <c r="P73" s="701"/>
      <c r="Q73" s="702">
        <v>110</v>
      </c>
      <c r="R73" s="703"/>
      <c r="S73" s="703"/>
      <c r="T73" s="703"/>
      <c r="U73" s="703"/>
      <c r="V73" s="703">
        <v>18</v>
      </c>
      <c r="W73" s="703"/>
      <c r="X73" s="703"/>
      <c r="Y73" s="703"/>
      <c r="Z73" s="703"/>
      <c r="AA73" s="703">
        <v>92</v>
      </c>
      <c r="AB73" s="703"/>
      <c r="AC73" s="703"/>
      <c r="AD73" s="703"/>
      <c r="AE73" s="703"/>
      <c r="AF73" s="703">
        <v>9</v>
      </c>
      <c r="AG73" s="703"/>
      <c r="AH73" s="703"/>
      <c r="AI73" s="703"/>
      <c r="AJ73" s="703"/>
      <c r="AK73" s="703" t="s">
        <v>200</v>
      </c>
      <c r="AL73" s="703"/>
      <c r="AM73" s="703"/>
      <c r="AN73" s="703"/>
      <c r="AO73" s="703"/>
      <c r="AP73" s="703" t="s">
        <v>200</v>
      </c>
      <c r="AQ73" s="703"/>
      <c r="AR73" s="703"/>
      <c r="AS73" s="703"/>
      <c r="AT73" s="703"/>
      <c r="AU73" s="703" t="s">
        <v>200</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t="s">
        <v>536</v>
      </c>
      <c r="C74" s="700"/>
      <c r="D74" s="700"/>
      <c r="E74" s="700"/>
      <c r="F74" s="700"/>
      <c r="G74" s="700"/>
      <c r="H74" s="700"/>
      <c r="I74" s="700"/>
      <c r="J74" s="700"/>
      <c r="K74" s="700"/>
      <c r="L74" s="700"/>
      <c r="M74" s="700"/>
      <c r="N74" s="700"/>
      <c r="O74" s="700"/>
      <c r="P74" s="701"/>
      <c r="Q74" s="702">
        <v>26</v>
      </c>
      <c r="R74" s="703"/>
      <c r="S74" s="703"/>
      <c r="T74" s="703"/>
      <c r="U74" s="703"/>
      <c r="V74" s="703">
        <v>26</v>
      </c>
      <c r="W74" s="703"/>
      <c r="X74" s="703"/>
      <c r="Y74" s="703"/>
      <c r="Z74" s="703"/>
      <c r="AA74" s="703">
        <v>0</v>
      </c>
      <c r="AB74" s="703"/>
      <c r="AC74" s="703"/>
      <c r="AD74" s="703"/>
      <c r="AE74" s="703"/>
      <c r="AF74" s="703">
        <v>0</v>
      </c>
      <c r="AG74" s="703"/>
      <c r="AH74" s="703"/>
      <c r="AI74" s="703"/>
      <c r="AJ74" s="703"/>
      <c r="AK74" s="703" t="s">
        <v>200</v>
      </c>
      <c r="AL74" s="703"/>
      <c r="AM74" s="703"/>
      <c r="AN74" s="703"/>
      <c r="AO74" s="703"/>
      <c r="AP74" s="703">
        <v>48</v>
      </c>
      <c r="AQ74" s="703"/>
      <c r="AR74" s="703"/>
      <c r="AS74" s="703"/>
      <c r="AT74" s="703"/>
      <c r="AU74" s="703">
        <v>1</v>
      </c>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t="s">
        <v>537</v>
      </c>
      <c r="C75" s="700"/>
      <c r="D75" s="700"/>
      <c r="E75" s="700"/>
      <c r="F75" s="700"/>
      <c r="G75" s="700"/>
      <c r="H75" s="700"/>
      <c r="I75" s="700"/>
      <c r="J75" s="700"/>
      <c r="K75" s="700"/>
      <c r="L75" s="700"/>
      <c r="M75" s="700"/>
      <c r="N75" s="700"/>
      <c r="O75" s="700"/>
      <c r="P75" s="701"/>
      <c r="Q75" s="711">
        <v>101</v>
      </c>
      <c r="R75" s="706"/>
      <c r="S75" s="706"/>
      <c r="T75" s="706"/>
      <c r="U75" s="708"/>
      <c r="V75" s="704">
        <v>101</v>
      </c>
      <c r="W75" s="706"/>
      <c r="X75" s="706"/>
      <c r="Y75" s="706"/>
      <c r="Z75" s="708"/>
      <c r="AA75" s="704" t="s">
        <v>200</v>
      </c>
      <c r="AB75" s="706"/>
      <c r="AC75" s="706"/>
      <c r="AD75" s="706"/>
      <c r="AE75" s="708"/>
      <c r="AF75" s="704" t="s">
        <v>200</v>
      </c>
      <c r="AG75" s="706"/>
      <c r="AH75" s="706"/>
      <c r="AI75" s="706"/>
      <c r="AJ75" s="708"/>
      <c r="AK75" s="704" t="s">
        <v>200</v>
      </c>
      <c r="AL75" s="706"/>
      <c r="AM75" s="706"/>
      <c r="AN75" s="706"/>
      <c r="AO75" s="708"/>
      <c r="AP75" s="704" t="s">
        <v>200</v>
      </c>
      <c r="AQ75" s="706"/>
      <c r="AR75" s="706"/>
      <c r="AS75" s="706"/>
      <c r="AT75" s="708"/>
      <c r="AU75" s="704" t="s">
        <v>200</v>
      </c>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t="s">
        <v>25</v>
      </c>
      <c r="C76" s="700"/>
      <c r="D76" s="700"/>
      <c r="E76" s="700"/>
      <c r="F76" s="700"/>
      <c r="G76" s="700"/>
      <c r="H76" s="700"/>
      <c r="I76" s="700"/>
      <c r="J76" s="700"/>
      <c r="K76" s="700"/>
      <c r="L76" s="700"/>
      <c r="M76" s="700"/>
      <c r="N76" s="700"/>
      <c r="O76" s="700"/>
      <c r="P76" s="701"/>
      <c r="Q76" s="711">
        <v>40</v>
      </c>
      <c r="R76" s="706"/>
      <c r="S76" s="706"/>
      <c r="T76" s="706"/>
      <c r="U76" s="708"/>
      <c r="V76" s="704">
        <v>40</v>
      </c>
      <c r="W76" s="706"/>
      <c r="X76" s="706"/>
      <c r="Y76" s="706"/>
      <c r="Z76" s="708"/>
      <c r="AA76" s="704" t="s">
        <v>200</v>
      </c>
      <c r="AB76" s="706"/>
      <c r="AC76" s="706"/>
      <c r="AD76" s="706"/>
      <c r="AE76" s="708"/>
      <c r="AF76" s="704" t="s">
        <v>200</v>
      </c>
      <c r="AG76" s="706"/>
      <c r="AH76" s="706"/>
      <c r="AI76" s="706"/>
      <c r="AJ76" s="708"/>
      <c r="AK76" s="704" t="s">
        <v>200</v>
      </c>
      <c r="AL76" s="706"/>
      <c r="AM76" s="706"/>
      <c r="AN76" s="706"/>
      <c r="AO76" s="708"/>
      <c r="AP76" s="704" t="s">
        <v>200</v>
      </c>
      <c r="AQ76" s="706"/>
      <c r="AR76" s="706"/>
      <c r="AS76" s="706"/>
      <c r="AT76" s="708"/>
      <c r="AU76" s="704" t="s">
        <v>200</v>
      </c>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t="s">
        <v>538</v>
      </c>
      <c r="C77" s="700"/>
      <c r="D77" s="700"/>
      <c r="E77" s="700"/>
      <c r="F77" s="700"/>
      <c r="G77" s="700"/>
      <c r="H77" s="700"/>
      <c r="I77" s="700"/>
      <c r="J77" s="700"/>
      <c r="K77" s="700"/>
      <c r="L77" s="700"/>
      <c r="M77" s="700"/>
      <c r="N77" s="700"/>
      <c r="O77" s="700"/>
      <c r="P77" s="701"/>
      <c r="Q77" s="711">
        <v>135</v>
      </c>
      <c r="R77" s="706"/>
      <c r="S77" s="706"/>
      <c r="T77" s="706"/>
      <c r="U77" s="708"/>
      <c r="V77" s="704">
        <v>126</v>
      </c>
      <c r="W77" s="706"/>
      <c r="X77" s="706"/>
      <c r="Y77" s="706"/>
      <c r="Z77" s="708"/>
      <c r="AA77" s="704">
        <v>9</v>
      </c>
      <c r="AB77" s="706"/>
      <c r="AC77" s="706"/>
      <c r="AD77" s="706"/>
      <c r="AE77" s="708"/>
      <c r="AF77" s="704">
        <v>9</v>
      </c>
      <c r="AG77" s="706"/>
      <c r="AH77" s="706"/>
      <c r="AI77" s="706"/>
      <c r="AJ77" s="708"/>
      <c r="AK77" s="704" t="s">
        <v>200</v>
      </c>
      <c r="AL77" s="706"/>
      <c r="AM77" s="706"/>
      <c r="AN77" s="706"/>
      <c r="AO77" s="708"/>
      <c r="AP77" s="704" t="s">
        <v>200</v>
      </c>
      <c r="AQ77" s="706"/>
      <c r="AR77" s="706"/>
      <c r="AS77" s="706"/>
      <c r="AT77" s="708"/>
      <c r="AU77" s="704" t="s">
        <v>200</v>
      </c>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t="s">
        <v>540</v>
      </c>
      <c r="C78" s="700"/>
      <c r="D78" s="700"/>
      <c r="E78" s="700"/>
      <c r="F78" s="700"/>
      <c r="G78" s="700"/>
      <c r="H78" s="700"/>
      <c r="I78" s="700"/>
      <c r="J78" s="700"/>
      <c r="K78" s="700"/>
      <c r="L78" s="700"/>
      <c r="M78" s="700"/>
      <c r="N78" s="700"/>
      <c r="O78" s="700"/>
      <c r="P78" s="701"/>
      <c r="Q78" s="702">
        <v>3291</v>
      </c>
      <c r="R78" s="703"/>
      <c r="S78" s="703"/>
      <c r="T78" s="703"/>
      <c r="U78" s="703"/>
      <c r="V78" s="703">
        <v>2907</v>
      </c>
      <c r="W78" s="703"/>
      <c r="X78" s="703"/>
      <c r="Y78" s="703"/>
      <c r="Z78" s="703"/>
      <c r="AA78" s="703">
        <v>384</v>
      </c>
      <c r="AB78" s="703"/>
      <c r="AC78" s="703"/>
      <c r="AD78" s="703"/>
      <c r="AE78" s="703"/>
      <c r="AF78" s="703">
        <v>384</v>
      </c>
      <c r="AG78" s="703"/>
      <c r="AH78" s="703"/>
      <c r="AI78" s="703"/>
      <c r="AJ78" s="703"/>
      <c r="AK78" s="703">
        <v>3</v>
      </c>
      <c r="AL78" s="703"/>
      <c r="AM78" s="703"/>
      <c r="AN78" s="703"/>
      <c r="AO78" s="703"/>
      <c r="AP78" s="704" t="s">
        <v>200</v>
      </c>
      <c r="AQ78" s="706"/>
      <c r="AR78" s="706"/>
      <c r="AS78" s="706"/>
      <c r="AT78" s="708"/>
      <c r="AU78" s="704" t="s">
        <v>200</v>
      </c>
      <c r="AV78" s="706"/>
      <c r="AW78" s="706"/>
      <c r="AX78" s="706"/>
      <c r="AY78" s="708"/>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t="s">
        <v>541</v>
      </c>
      <c r="C79" s="700"/>
      <c r="D79" s="700"/>
      <c r="E79" s="700"/>
      <c r="F79" s="700"/>
      <c r="G79" s="700"/>
      <c r="H79" s="700"/>
      <c r="I79" s="700"/>
      <c r="J79" s="700"/>
      <c r="K79" s="700"/>
      <c r="L79" s="700"/>
      <c r="M79" s="700"/>
      <c r="N79" s="700"/>
      <c r="O79" s="700"/>
      <c r="P79" s="701"/>
      <c r="Q79" s="702">
        <v>9</v>
      </c>
      <c r="R79" s="703"/>
      <c r="S79" s="703"/>
      <c r="T79" s="703"/>
      <c r="U79" s="703"/>
      <c r="V79" s="703">
        <v>9</v>
      </c>
      <c r="W79" s="703"/>
      <c r="X79" s="703"/>
      <c r="Y79" s="703"/>
      <c r="Z79" s="703"/>
      <c r="AA79" s="703" t="s">
        <v>200</v>
      </c>
      <c r="AB79" s="703"/>
      <c r="AC79" s="703"/>
      <c r="AD79" s="703"/>
      <c r="AE79" s="703"/>
      <c r="AF79" s="703" t="s">
        <v>200</v>
      </c>
      <c r="AG79" s="703"/>
      <c r="AH79" s="703"/>
      <c r="AI79" s="703"/>
      <c r="AJ79" s="703"/>
      <c r="AK79" s="703" t="s">
        <v>200</v>
      </c>
      <c r="AL79" s="703"/>
      <c r="AM79" s="703"/>
      <c r="AN79" s="703"/>
      <c r="AO79" s="703"/>
      <c r="AP79" s="704" t="s">
        <v>200</v>
      </c>
      <c r="AQ79" s="706"/>
      <c r="AR79" s="706"/>
      <c r="AS79" s="706"/>
      <c r="AT79" s="708"/>
      <c r="AU79" s="704" t="s">
        <v>200</v>
      </c>
      <c r="AV79" s="706"/>
      <c r="AW79" s="706"/>
      <c r="AX79" s="706"/>
      <c r="AY79" s="708"/>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t="s">
        <v>542</v>
      </c>
      <c r="C80" s="700"/>
      <c r="D80" s="700"/>
      <c r="E80" s="700"/>
      <c r="F80" s="700"/>
      <c r="G80" s="700"/>
      <c r="H80" s="700"/>
      <c r="I80" s="700"/>
      <c r="J80" s="700"/>
      <c r="K80" s="700"/>
      <c r="L80" s="700"/>
      <c r="M80" s="700"/>
      <c r="N80" s="700"/>
      <c r="O80" s="700"/>
      <c r="P80" s="701"/>
      <c r="Q80" s="702">
        <v>67</v>
      </c>
      <c r="R80" s="703"/>
      <c r="S80" s="703"/>
      <c r="T80" s="703"/>
      <c r="U80" s="703"/>
      <c r="V80" s="703">
        <v>49</v>
      </c>
      <c r="W80" s="703"/>
      <c r="X80" s="703"/>
      <c r="Y80" s="703"/>
      <c r="Z80" s="703"/>
      <c r="AA80" s="703">
        <v>18</v>
      </c>
      <c r="AB80" s="703"/>
      <c r="AC80" s="703"/>
      <c r="AD80" s="703"/>
      <c r="AE80" s="703"/>
      <c r="AF80" s="703">
        <v>18</v>
      </c>
      <c r="AG80" s="703"/>
      <c r="AH80" s="703"/>
      <c r="AI80" s="703"/>
      <c r="AJ80" s="703"/>
      <c r="AK80" s="703" t="s">
        <v>200</v>
      </c>
      <c r="AL80" s="703"/>
      <c r="AM80" s="703"/>
      <c r="AN80" s="703"/>
      <c r="AO80" s="703"/>
      <c r="AP80" s="704" t="s">
        <v>200</v>
      </c>
      <c r="AQ80" s="706"/>
      <c r="AR80" s="706"/>
      <c r="AS80" s="706"/>
      <c r="AT80" s="708"/>
      <c r="AU80" s="704" t="s">
        <v>200</v>
      </c>
      <c r="AV80" s="706"/>
      <c r="AW80" s="706"/>
      <c r="AX80" s="706"/>
      <c r="AY80" s="708"/>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t="s">
        <v>543</v>
      </c>
      <c r="C81" s="700"/>
      <c r="D81" s="700"/>
      <c r="E81" s="700"/>
      <c r="F81" s="700"/>
      <c r="G81" s="700"/>
      <c r="H81" s="700"/>
      <c r="I81" s="700"/>
      <c r="J81" s="700"/>
      <c r="K81" s="700"/>
      <c r="L81" s="700"/>
      <c r="M81" s="700"/>
      <c r="N81" s="700"/>
      <c r="O81" s="700"/>
      <c r="P81" s="701"/>
      <c r="Q81" s="702">
        <v>147566</v>
      </c>
      <c r="R81" s="703"/>
      <c r="S81" s="703"/>
      <c r="T81" s="703"/>
      <c r="U81" s="703"/>
      <c r="V81" s="703">
        <v>144092</v>
      </c>
      <c r="W81" s="703"/>
      <c r="X81" s="703"/>
      <c r="Y81" s="703"/>
      <c r="Z81" s="703"/>
      <c r="AA81" s="703">
        <v>3474</v>
      </c>
      <c r="AB81" s="703"/>
      <c r="AC81" s="703"/>
      <c r="AD81" s="703"/>
      <c r="AE81" s="703"/>
      <c r="AF81" s="703">
        <v>3474</v>
      </c>
      <c r="AG81" s="703"/>
      <c r="AH81" s="703"/>
      <c r="AI81" s="703"/>
      <c r="AJ81" s="703"/>
      <c r="AK81" s="703" t="s">
        <v>200</v>
      </c>
      <c r="AL81" s="703"/>
      <c r="AM81" s="703"/>
      <c r="AN81" s="703"/>
      <c r="AO81" s="703"/>
      <c r="AP81" s="704" t="s">
        <v>200</v>
      </c>
      <c r="AQ81" s="706"/>
      <c r="AR81" s="706"/>
      <c r="AS81" s="706"/>
      <c r="AT81" s="708"/>
      <c r="AU81" s="704" t="s">
        <v>200</v>
      </c>
      <c r="AV81" s="706"/>
      <c r="AW81" s="706"/>
      <c r="AX81" s="706"/>
      <c r="AY81" s="708"/>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248</v>
      </c>
      <c r="B88" s="722" t="s">
        <v>161</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c r="AG88" s="726"/>
      <c r="AH88" s="726"/>
      <c r="AI88" s="726"/>
      <c r="AJ88" s="726"/>
      <c r="AK88" s="731"/>
      <c r="AL88" s="731"/>
      <c r="AM88" s="731"/>
      <c r="AN88" s="731"/>
      <c r="AO88" s="731"/>
      <c r="AP88" s="726"/>
      <c r="AQ88" s="726"/>
      <c r="AR88" s="726"/>
      <c r="AS88" s="726"/>
      <c r="AT88" s="726"/>
      <c r="AU88" s="726"/>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248</v>
      </c>
      <c r="BR102" s="722" t="s">
        <v>449</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c r="CS102" s="735"/>
      <c r="CT102" s="735"/>
      <c r="CU102" s="735"/>
      <c r="CV102" s="775"/>
      <c r="CW102" s="774"/>
      <c r="CX102" s="735"/>
      <c r="CY102" s="735"/>
      <c r="CZ102" s="735"/>
      <c r="DA102" s="775"/>
      <c r="DB102" s="774"/>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469</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470</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9" t="s">
        <v>472</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201</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15">
      <c r="A109" s="782" t="s">
        <v>473</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429</v>
      </c>
      <c r="AB109" s="783"/>
      <c r="AC109" s="783"/>
      <c r="AD109" s="783"/>
      <c r="AE109" s="784"/>
      <c r="AF109" s="785" t="s">
        <v>474</v>
      </c>
      <c r="AG109" s="783"/>
      <c r="AH109" s="783"/>
      <c r="AI109" s="783"/>
      <c r="AJ109" s="784"/>
      <c r="AK109" s="785" t="s">
        <v>386</v>
      </c>
      <c r="AL109" s="783"/>
      <c r="AM109" s="783"/>
      <c r="AN109" s="783"/>
      <c r="AO109" s="784"/>
      <c r="AP109" s="785" t="s">
        <v>475</v>
      </c>
      <c r="AQ109" s="783"/>
      <c r="AR109" s="783"/>
      <c r="AS109" s="783"/>
      <c r="AT109" s="786"/>
      <c r="AU109" s="782" t="s">
        <v>473</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429</v>
      </c>
      <c r="BR109" s="783"/>
      <c r="BS109" s="783"/>
      <c r="BT109" s="783"/>
      <c r="BU109" s="784"/>
      <c r="BV109" s="785" t="s">
        <v>474</v>
      </c>
      <c r="BW109" s="783"/>
      <c r="BX109" s="783"/>
      <c r="BY109" s="783"/>
      <c r="BZ109" s="784"/>
      <c r="CA109" s="785" t="s">
        <v>386</v>
      </c>
      <c r="CB109" s="783"/>
      <c r="CC109" s="783"/>
      <c r="CD109" s="783"/>
      <c r="CE109" s="784"/>
      <c r="CF109" s="787" t="s">
        <v>475</v>
      </c>
      <c r="CG109" s="787"/>
      <c r="CH109" s="787"/>
      <c r="CI109" s="787"/>
      <c r="CJ109" s="787"/>
      <c r="CK109" s="785" t="s">
        <v>93</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429</v>
      </c>
      <c r="DH109" s="783"/>
      <c r="DI109" s="783"/>
      <c r="DJ109" s="783"/>
      <c r="DK109" s="784"/>
      <c r="DL109" s="785" t="s">
        <v>474</v>
      </c>
      <c r="DM109" s="783"/>
      <c r="DN109" s="783"/>
      <c r="DO109" s="783"/>
      <c r="DP109" s="784"/>
      <c r="DQ109" s="785" t="s">
        <v>386</v>
      </c>
      <c r="DR109" s="783"/>
      <c r="DS109" s="783"/>
      <c r="DT109" s="783"/>
      <c r="DU109" s="784"/>
      <c r="DV109" s="785" t="s">
        <v>475</v>
      </c>
      <c r="DW109" s="783"/>
      <c r="DX109" s="783"/>
      <c r="DY109" s="783"/>
      <c r="DZ109" s="786"/>
    </row>
    <row r="110" spans="1:131" s="48" customFormat="1" ht="26.25" customHeight="1" x14ac:dyDescent="0.15">
      <c r="A110" s="788" t="s">
        <v>329</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661343</v>
      </c>
      <c r="AB110" s="792"/>
      <c r="AC110" s="792"/>
      <c r="AD110" s="792"/>
      <c r="AE110" s="793"/>
      <c r="AF110" s="794">
        <v>703506</v>
      </c>
      <c r="AG110" s="792"/>
      <c r="AH110" s="792"/>
      <c r="AI110" s="792"/>
      <c r="AJ110" s="793"/>
      <c r="AK110" s="794">
        <v>723358</v>
      </c>
      <c r="AL110" s="792"/>
      <c r="AM110" s="792"/>
      <c r="AN110" s="792"/>
      <c r="AO110" s="793"/>
      <c r="AP110" s="795">
        <v>24.6</v>
      </c>
      <c r="AQ110" s="796"/>
      <c r="AR110" s="796"/>
      <c r="AS110" s="796"/>
      <c r="AT110" s="797"/>
      <c r="AU110" s="1000" t="s">
        <v>121</v>
      </c>
      <c r="AV110" s="1001"/>
      <c r="AW110" s="1001"/>
      <c r="AX110" s="1001"/>
      <c r="AY110" s="1001"/>
      <c r="AZ110" s="798" t="s">
        <v>476</v>
      </c>
      <c r="BA110" s="789"/>
      <c r="BB110" s="789"/>
      <c r="BC110" s="789"/>
      <c r="BD110" s="789"/>
      <c r="BE110" s="789"/>
      <c r="BF110" s="789"/>
      <c r="BG110" s="789"/>
      <c r="BH110" s="789"/>
      <c r="BI110" s="789"/>
      <c r="BJ110" s="789"/>
      <c r="BK110" s="789"/>
      <c r="BL110" s="789"/>
      <c r="BM110" s="789"/>
      <c r="BN110" s="789"/>
      <c r="BO110" s="789"/>
      <c r="BP110" s="790"/>
      <c r="BQ110" s="799">
        <v>6967828</v>
      </c>
      <c r="BR110" s="800"/>
      <c r="BS110" s="800"/>
      <c r="BT110" s="800"/>
      <c r="BU110" s="800"/>
      <c r="BV110" s="800">
        <v>7102479</v>
      </c>
      <c r="BW110" s="800"/>
      <c r="BX110" s="800"/>
      <c r="BY110" s="800"/>
      <c r="BZ110" s="800"/>
      <c r="CA110" s="800">
        <v>6185566</v>
      </c>
      <c r="CB110" s="800"/>
      <c r="CC110" s="800"/>
      <c r="CD110" s="800"/>
      <c r="CE110" s="800"/>
      <c r="CF110" s="801">
        <v>210.3</v>
      </c>
      <c r="CG110" s="802"/>
      <c r="CH110" s="802"/>
      <c r="CI110" s="802"/>
      <c r="CJ110" s="802"/>
      <c r="CK110" s="1006" t="s">
        <v>382</v>
      </c>
      <c r="CL110" s="1007"/>
      <c r="CM110" s="798" t="s">
        <v>65</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v>195556</v>
      </c>
      <c r="DH110" s="800"/>
      <c r="DI110" s="800"/>
      <c r="DJ110" s="800"/>
      <c r="DK110" s="800"/>
      <c r="DL110" s="800">
        <v>85240</v>
      </c>
      <c r="DM110" s="800"/>
      <c r="DN110" s="800"/>
      <c r="DO110" s="800"/>
      <c r="DP110" s="800"/>
      <c r="DQ110" s="800">
        <v>79076</v>
      </c>
      <c r="DR110" s="800"/>
      <c r="DS110" s="800"/>
      <c r="DT110" s="800"/>
      <c r="DU110" s="800"/>
      <c r="DV110" s="803">
        <v>2.7</v>
      </c>
      <c r="DW110" s="803"/>
      <c r="DX110" s="803"/>
      <c r="DY110" s="803"/>
      <c r="DZ110" s="804"/>
    </row>
    <row r="111" spans="1:131" s="48" customFormat="1" ht="26.25" customHeight="1" x14ac:dyDescent="0.15">
      <c r="A111" s="805" t="s">
        <v>454</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200</v>
      </c>
      <c r="AB111" s="808"/>
      <c r="AC111" s="808"/>
      <c r="AD111" s="808"/>
      <c r="AE111" s="809"/>
      <c r="AF111" s="810" t="s">
        <v>200</v>
      </c>
      <c r="AG111" s="808"/>
      <c r="AH111" s="808"/>
      <c r="AI111" s="808"/>
      <c r="AJ111" s="809"/>
      <c r="AK111" s="810" t="s">
        <v>200</v>
      </c>
      <c r="AL111" s="808"/>
      <c r="AM111" s="808"/>
      <c r="AN111" s="808"/>
      <c r="AO111" s="809"/>
      <c r="AP111" s="811" t="s">
        <v>200</v>
      </c>
      <c r="AQ111" s="812"/>
      <c r="AR111" s="812"/>
      <c r="AS111" s="812"/>
      <c r="AT111" s="813"/>
      <c r="AU111" s="1002"/>
      <c r="AV111" s="1003"/>
      <c r="AW111" s="1003"/>
      <c r="AX111" s="1003"/>
      <c r="AY111" s="1003"/>
      <c r="AZ111" s="814" t="s">
        <v>477</v>
      </c>
      <c r="BA111" s="815"/>
      <c r="BB111" s="815"/>
      <c r="BC111" s="815"/>
      <c r="BD111" s="815"/>
      <c r="BE111" s="815"/>
      <c r="BF111" s="815"/>
      <c r="BG111" s="815"/>
      <c r="BH111" s="815"/>
      <c r="BI111" s="815"/>
      <c r="BJ111" s="815"/>
      <c r="BK111" s="815"/>
      <c r="BL111" s="815"/>
      <c r="BM111" s="815"/>
      <c r="BN111" s="815"/>
      <c r="BO111" s="815"/>
      <c r="BP111" s="816"/>
      <c r="BQ111" s="817">
        <v>206249</v>
      </c>
      <c r="BR111" s="818"/>
      <c r="BS111" s="818"/>
      <c r="BT111" s="818"/>
      <c r="BU111" s="818"/>
      <c r="BV111" s="818">
        <v>140166</v>
      </c>
      <c r="BW111" s="818"/>
      <c r="BX111" s="818"/>
      <c r="BY111" s="818"/>
      <c r="BZ111" s="818"/>
      <c r="CA111" s="818">
        <v>115800</v>
      </c>
      <c r="CB111" s="818"/>
      <c r="CC111" s="818"/>
      <c r="CD111" s="818"/>
      <c r="CE111" s="818"/>
      <c r="CF111" s="819">
        <v>3.9</v>
      </c>
      <c r="CG111" s="820"/>
      <c r="CH111" s="820"/>
      <c r="CI111" s="820"/>
      <c r="CJ111" s="820"/>
      <c r="CK111" s="1008"/>
      <c r="CL111" s="1009"/>
      <c r="CM111" s="814" t="s">
        <v>137</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200</v>
      </c>
      <c r="DH111" s="818"/>
      <c r="DI111" s="818"/>
      <c r="DJ111" s="818"/>
      <c r="DK111" s="818"/>
      <c r="DL111" s="818" t="s">
        <v>200</v>
      </c>
      <c r="DM111" s="818"/>
      <c r="DN111" s="818"/>
      <c r="DO111" s="818"/>
      <c r="DP111" s="818"/>
      <c r="DQ111" s="818" t="s">
        <v>200</v>
      </c>
      <c r="DR111" s="818"/>
      <c r="DS111" s="818"/>
      <c r="DT111" s="818"/>
      <c r="DU111" s="818"/>
      <c r="DV111" s="821" t="s">
        <v>200</v>
      </c>
      <c r="DW111" s="821"/>
      <c r="DX111" s="821"/>
      <c r="DY111" s="821"/>
      <c r="DZ111" s="822"/>
    </row>
    <row r="112" spans="1:131" s="48" customFormat="1" ht="26.25" customHeight="1" x14ac:dyDescent="0.15">
      <c r="A112" s="969" t="s">
        <v>150</v>
      </c>
      <c r="B112" s="970"/>
      <c r="C112" s="815" t="s">
        <v>479</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200</v>
      </c>
      <c r="AB112" s="808"/>
      <c r="AC112" s="808"/>
      <c r="AD112" s="808"/>
      <c r="AE112" s="809"/>
      <c r="AF112" s="810" t="s">
        <v>200</v>
      </c>
      <c r="AG112" s="808"/>
      <c r="AH112" s="808"/>
      <c r="AI112" s="808"/>
      <c r="AJ112" s="809"/>
      <c r="AK112" s="810" t="s">
        <v>200</v>
      </c>
      <c r="AL112" s="808"/>
      <c r="AM112" s="808"/>
      <c r="AN112" s="808"/>
      <c r="AO112" s="809"/>
      <c r="AP112" s="811" t="s">
        <v>200</v>
      </c>
      <c r="AQ112" s="812"/>
      <c r="AR112" s="812"/>
      <c r="AS112" s="812"/>
      <c r="AT112" s="813"/>
      <c r="AU112" s="1002"/>
      <c r="AV112" s="1003"/>
      <c r="AW112" s="1003"/>
      <c r="AX112" s="1003"/>
      <c r="AY112" s="1003"/>
      <c r="AZ112" s="814" t="s">
        <v>265</v>
      </c>
      <c r="BA112" s="815"/>
      <c r="BB112" s="815"/>
      <c r="BC112" s="815"/>
      <c r="BD112" s="815"/>
      <c r="BE112" s="815"/>
      <c r="BF112" s="815"/>
      <c r="BG112" s="815"/>
      <c r="BH112" s="815"/>
      <c r="BI112" s="815"/>
      <c r="BJ112" s="815"/>
      <c r="BK112" s="815"/>
      <c r="BL112" s="815"/>
      <c r="BM112" s="815"/>
      <c r="BN112" s="815"/>
      <c r="BO112" s="815"/>
      <c r="BP112" s="816"/>
      <c r="BQ112" s="817">
        <v>1097498</v>
      </c>
      <c r="BR112" s="818"/>
      <c r="BS112" s="818"/>
      <c r="BT112" s="818"/>
      <c r="BU112" s="818"/>
      <c r="BV112" s="818">
        <v>1192319</v>
      </c>
      <c r="BW112" s="818"/>
      <c r="BX112" s="818"/>
      <c r="BY112" s="818"/>
      <c r="BZ112" s="818"/>
      <c r="CA112" s="818">
        <v>1248514</v>
      </c>
      <c r="CB112" s="818"/>
      <c r="CC112" s="818"/>
      <c r="CD112" s="818"/>
      <c r="CE112" s="818"/>
      <c r="CF112" s="819">
        <v>42.4</v>
      </c>
      <c r="CG112" s="820"/>
      <c r="CH112" s="820"/>
      <c r="CI112" s="820"/>
      <c r="CJ112" s="820"/>
      <c r="CK112" s="1008"/>
      <c r="CL112" s="1009"/>
      <c r="CM112" s="814" t="s">
        <v>391</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200</v>
      </c>
      <c r="DH112" s="818"/>
      <c r="DI112" s="818"/>
      <c r="DJ112" s="818"/>
      <c r="DK112" s="818"/>
      <c r="DL112" s="818" t="s">
        <v>200</v>
      </c>
      <c r="DM112" s="818"/>
      <c r="DN112" s="818"/>
      <c r="DO112" s="818"/>
      <c r="DP112" s="818"/>
      <c r="DQ112" s="818" t="s">
        <v>200</v>
      </c>
      <c r="DR112" s="818"/>
      <c r="DS112" s="818"/>
      <c r="DT112" s="818"/>
      <c r="DU112" s="818"/>
      <c r="DV112" s="821" t="s">
        <v>200</v>
      </c>
      <c r="DW112" s="821"/>
      <c r="DX112" s="821"/>
      <c r="DY112" s="821"/>
      <c r="DZ112" s="822"/>
    </row>
    <row r="113" spans="1:130" s="48" customFormat="1" ht="26.25" customHeight="1" x14ac:dyDescent="0.15">
      <c r="A113" s="971"/>
      <c r="B113" s="972"/>
      <c r="C113" s="815" t="s">
        <v>480</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60788</v>
      </c>
      <c r="AB113" s="808"/>
      <c r="AC113" s="808"/>
      <c r="AD113" s="808"/>
      <c r="AE113" s="809"/>
      <c r="AF113" s="810">
        <v>62888</v>
      </c>
      <c r="AG113" s="808"/>
      <c r="AH113" s="808"/>
      <c r="AI113" s="808"/>
      <c r="AJ113" s="809"/>
      <c r="AK113" s="810">
        <v>86530</v>
      </c>
      <c r="AL113" s="808"/>
      <c r="AM113" s="808"/>
      <c r="AN113" s="808"/>
      <c r="AO113" s="809"/>
      <c r="AP113" s="811">
        <v>2.9</v>
      </c>
      <c r="AQ113" s="812"/>
      <c r="AR113" s="812"/>
      <c r="AS113" s="812"/>
      <c r="AT113" s="813"/>
      <c r="AU113" s="1002"/>
      <c r="AV113" s="1003"/>
      <c r="AW113" s="1003"/>
      <c r="AX113" s="1003"/>
      <c r="AY113" s="1003"/>
      <c r="AZ113" s="814" t="s">
        <v>204</v>
      </c>
      <c r="BA113" s="815"/>
      <c r="BB113" s="815"/>
      <c r="BC113" s="815"/>
      <c r="BD113" s="815"/>
      <c r="BE113" s="815"/>
      <c r="BF113" s="815"/>
      <c r="BG113" s="815"/>
      <c r="BH113" s="815"/>
      <c r="BI113" s="815"/>
      <c r="BJ113" s="815"/>
      <c r="BK113" s="815"/>
      <c r="BL113" s="815"/>
      <c r="BM113" s="815"/>
      <c r="BN113" s="815"/>
      <c r="BO113" s="815"/>
      <c r="BP113" s="816"/>
      <c r="BQ113" s="817">
        <v>11627</v>
      </c>
      <c r="BR113" s="818"/>
      <c r="BS113" s="818"/>
      <c r="BT113" s="818"/>
      <c r="BU113" s="818"/>
      <c r="BV113" s="818">
        <v>8791</v>
      </c>
      <c r="BW113" s="818"/>
      <c r="BX113" s="818"/>
      <c r="BY113" s="818"/>
      <c r="BZ113" s="818"/>
      <c r="CA113" s="818">
        <v>5908</v>
      </c>
      <c r="CB113" s="818"/>
      <c r="CC113" s="818"/>
      <c r="CD113" s="818"/>
      <c r="CE113" s="818"/>
      <c r="CF113" s="819">
        <v>0.2</v>
      </c>
      <c r="CG113" s="820"/>
      <c r="CH113" s="820"/>
      <c r="CI113" s="820"/>
      <c r="CJ113" s="820"/>
      <c r="CK113" s="1008"/>
      <c r="CL113" s="1009"/>
      <c r="CM113" s="814" t="s">
        <v>401</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200</v>
      </c>
      <c r="DH113" s="808"/>
      <c r="DI113" s="808"/>
      <c r="DJ113" s="808"/>
      <c r="DK113" s="809"/>
      <c r="DL113" s="810" t="s">
        <v>200</v>
      </c>
      <c r="DM113" s="808"/>
      <c r="DN113" s="808"/>
      <c r="DO113" s="808"/>
      <c r="DP113" s="809"/>
      <c r="DQ113" s="810" t="s">
        <v>200</v>
      </c>
      <c r="DR113" s="808"/>
      <c r="DS113" s="808"/>
      <c r="DT113" s="808"/>
      <c r="DU113" s="809"/>
      <c r="DV113" s="811" t="s">
        <v>200</v>
      </c>
      <c r="DW113" s="812"/>
      <c r="DX113" s="812"/>
      <c r="DY113" s="812"/>
      <c r="DZ113" s="813"/>
    </row>
    <row r="114" spans="1:130" s="48" customFormat="1" ht="26.25" customHeight="1" x14ac:dyDescent="0.15">
      <c r="A114" s="971"/>
      <c r="B114" s="972"/>
      <c r="C114" s="815" t="s">
        <v>482</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3081</v>
      </c>
      <c r="AB114" s="808"/>
      <c r="AC114" s="808"/>
      <c r="AD114" s="808"/>
      <c r="AE114" s="809"/>
      <c r="AF114" s="810">
        <v>3044</v>
      </c>
      <c r="AG114" s="808"/>
      <c r="AH114" s="808"/>
      <c r="AI114" s="808"/>
      <c r="AJ114" s="809"/>
      <c r="AK114" s="810">
        <v>3098</v>
      </c>
      <c r="AL114" s="808"/>
      <c r="AM114" s="808"/>
      <c r="AN114" s="808"/>
      <c r="AO114" s="809"/>
      <c r="AP114" s="811">
        <v>0.1</v>
      </c>
      <c r="AQ114" s="812"/>
      <c r="AR114" s="812"/>
      <c r="AS114" s="812"/>
      <c r="AT114" s="813"/>
      <c r="AU114" s="1002"/>
      <c r="AV114" s="1003"/>
      <c r="AW114" s="1003"/>
      <c r="AX114" s="1003"/>
      <c r="AY114" s="1003"/>
      <c r="AZ114" s="814" t="s">
        <v>483</v>
      </c>
      <c r="BA114" s="815"/>
      <c r="BB114" s="815"/>
      <c r="BC114" s="815"/>
      <c r="BD114" s="815"/>
      <c r="BE114" s="815"/>
      <c r="BF114" s="815"/>
      <c r="BG114" s="815"/>
      <c r="BH114" s="815"/>
      <c r="BI114" s="815"/>
      <c r="BJ114" s="815"/>
      <c r="BK114" s="815"/>
      <c r="BL114" s="815"/>
      <c r="BM114" s="815"/>
      <c r="BN114" s="815"/>
      <c r="BO114" s="815"/>
      <c r="BP114" s="816"/>
      <c r="BQ114" s="817">
        <v>587211</v>
      </c>
      <c r="BR114" s="818"/>
      <c r="BS114" s="818"/>
      <c r="BT114" s="818"/>
      <c r="BU114" s="818"/>
      <c r="BV114" s="818">
        <v>453630</v>
      </c>
      <c r="BW114" s="818"/>
      <c r="BX114" s="818"/>
      <c r="BY114" s="818"/>
      <c r="BZ114" s="818"/>
      <c r="CA114" s="818">
        <v>471127</v>
      </c>
      <c r="CB114" s="818"/>
      <c r="CC114" s="818"/>
      <c r="CD114" s="818"/>
      <c r="CE114" s="818"/>
      <c r="CF114" s="819">
        <v>16</v>
      </c>
      <c r="CG114" s="820"/>
      <c r="CH114" s="820"/>
      <c r="CI114" s="820"/>
      <c r="CJ114" s="820"/>
      <c r="CK114" s="1008"/>
      <c r="CL114" s="1009"/>
      <c r="CM114" s="814" t="s">
        <v>484</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200</v>
      </c>
      <c r="DH114" s="808"/>
      <c r="DI114" s="808"/>
      <c r="DJ114" s="808"/>
      <c r="DK114" s="809"/>
      <c r="DL114" s="810" t="s">
        <v>200</v>
      </c>
      <c r="DM114" s="808"/>
      <c r="DN114" s="808"/>
      <c r="DO114" s="808"/>
      <c r="DP114" s="809"/>
      <c r="DQ114" s="810" t="s">
        <v>200</v>
      </c>
      <c r="DR114" s="808"/>
      <c r="DS114" s="808"/>
      <c r="DT114" s="808"/>
      <c r="DU114" s="809"/>
      <c r="DV114" s="811" t="s">
        <v>200</v>
      </c>
      <c r="DW114" s="812"/>
      <c r="DX114" s="812"/>
      <c r="DY114" s="812"/>
      <c r="DZ114" s="813"/>
    </row>
    <row r="115" spans="1:130" s="48" customFormat="1" ht="26.25" customHeight="1" x14ac:dyDescent="0.15">
      <c r="A115" s="971"/>
      <c r="B115" s="972"/>
      <c r="C115" s="815" t="s">
        <v>371</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t="s">
        <v>200</v>
      </c>
      <c r="AB115" s="808"/>
      <c r="AC115" s="808"/>
      <c r="AD115" s="808"/>
      <c r="AE115" s="809"/>
      <c r="AF115" s="810" t="s">
        <v>200</v>
      </c>
      <c r="AG115" s="808"/>
      <c r="AH115" s="808"/>
      <c r="AI115" s="808"/>
      <c r="AJ115" s="809"/>
      <c r="AK115" s="810" t="s">
        <v>200</v>
      </c>
      <c r="AL115" s="808"/>
      <c r="AM115" s="808"/>
      <c r="AN115" s="808"/>
      <c r="AO115" s="809"/>
      <c r="AP115" s="811" t="s">
        <v>200</v>
      </c>
      <c r="AQ115" s="812"/>
      <c r="AR115" s="812"/>
      <c r="AS115" s="812"/>
      <c r="AT115" s="813"/>
      <c r="AU115" s="1002"/>
      <c r="AV115" s="1003"/>
      <c r="AW115" s="1003"/>
      <c r="AX115" s="1003"/>
      <c r="AY115" s="1003"/>
      <c r="AZ115" s="814" t="s">
        <v>347</v>
      </c>
      <c r="BA115" s="815"/>
      <c r="BB115" s="815"/>
      <c r="BC115" s="815"/>
      <c r="BD115" s="815"/>
      <c r="BE115" s="815"/>
      <c r="BF115" s="815"/>
      <c r="BG115" s="815"/>
      <c r="BH115" s="815"/>
      <c r="BI115" s="815"/>
      <c r="BJ115" s="815"/>
      <c r="BK115" s="815"/>
      <c r="BL115" s="815"/>
      <c r="BM115" s="815"/>
      <c r="BN115" s="815"/>
      <c r="BO115" s="815"/>
      <c r="BP115" s="816"/>
      <c r="BQ115" s="817" t="s">
        <v>200</v>
      </c>
      <c r="BR115" s="818"/>
      <c r="BS115" s="818"/>
      <c r="BT115" s="818"/>
      <c r="BU115" s="818"/>
      <c r="BV115" s="818" t="s">
        <v>200</v>
      </c>
      <c r="BW115" s="818"/>
      <c r="BX115" s="818"/>
      <c r="BY115" s="818"/>
      <c r="BZ115" s="818"/>
      <c r="CA115" s="818" t="s">
        <v>200</v>
      </c>
      <c r="CB115" s="818"/>
      <c r="CC115" s="818"/>
      <c r="CD115" s="818"/>
      <c r="CE115" s="818"/>
      <c r="CF115" s="819" t="s">
        <v>200</v>
      </c>
      <c r="CG115" s="820"/>
      <c r="CH115" s="820"/>
      <c r="CI115" s="820"/>
      <c r="CJ115" s="820"/>
      <c r="CK115" s="1008"/>
      <c r="CL115" s="1009"/>
      <c r="CM115" s="814" t="s">
        <v>33</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200</v>
      </c>
      <c r="DH115" s="808"/>
      <c r="DI115" s="808"/>
      <c r="DJ115" s="808"/>
      <c r="DK115" s="809"/>
      <c r="DL115" s="810" t="s">
        <v>200</v>
      </c>
      <c r="DM115" s="808"/>
      <c r="DN115" s="808"/>
      <c r="DO115" s="808"/>
      <c r="DP115" s="809"/>
      <c r="DQ115" s="810" t="s">
        <v>200</v>
      </c>
      <c r="DR115" s="808"/>
      <c r="DS115" s="808"/>
      <c r="DT115" s="808"/>
      <c r="DU115" s="809"/>
      <c r="DV115" s="811" t="s">
        <v>200</v>
      </c>
      <c r="DW115" s="812"/>
      <c r="DX115" s="812"/>
      <c r="DY115" s="812"/>
      <c r="DZ115" s="813"/>
    </row>
    <row r="116" spans="1:130" s="48" customFormat="1" ht="26.25" customHeight="1" x14ac:dyDescent="0.15">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v>1544</v>
      </c>
      <c r="AB116" s="808"/>
      <c r="AC116" s="808"/>
      <c r="AD116" s="808"/>
      <c r="AE116" s="809"/>
      <c r="AF116" s="810">
        <v>134</v>
      </c>
      <c r="AG116" s="808"/>
      <c r="AH116" s="808"/>
      <c r="AI116" s="808"/>
      <c r="AJ116" s="809"/>
      <c r="AK116" s="810">
        <v>48</v>
      </c>
      <c r="AL116" s="808"/>
      <c r="AM116" s="808"/>
      <c r="AN116" s="808"/>
      <c r="AO116" s="809"/>
      <c r="AP116" s="811">
        <v>0</v>
      </c>
      <c r="AQ116" s="812"/>
      <c r="AR116" s="812"/>
      <c r="AS116" s="812"/>
      <c r="AT116" s="813"/>
      <c r="AU116" s="1002"/>
      <c r="AV116" s="1003"/>
      <c r="AW116" s="1003"/>
      <c r="AX116" s="1003"/>
      <c r="AY116" s="1003"/>
      <c r="AZ116" s="825" t="s">
        <v>221</v>
      </c>
      <c r="BA116" s="826"/>
      <c r="BB116" s="826"/>
      <c r="BC116" s="826"/>
      <c r="BD116" s="826"/>
      <c r="BE116" s="826"/>
      <c r="BF116" s="826"/>
      <c r="BG116" s="826"/>
      <c r="BH116" s="826"/>
      <c r="BI116" s="826"/>
      <c r="BJ116" s="826"/>
      <c r="BK116" s="826"/>
      <c r="BL116" s="826"/>
      <c r="BM116" s="826"/>
      <c r="BN116" s="826"/>
      <c r="BO116" s="826"/>
      <c r="BP116" s="827"/>
      <c r="BQ116" s="817" t="s">
        <v>200</v>
      </c>
      <c r="BR116" s="818"/>
      <c r="BS116" s="818"/>
      <c r="BT116" s="818"/>
      <c r="BU116" s="818"/>
      <c r="BV116" s="818" t="s">
        <v>200</v>
      </c>
      <c r="BW116" s="818"/>
      <c r="BX116" s="818"/>
      <c r="BY116" s="818"/>
      <c r="BZ116" s="818"/>
      <c r="CA116" s="818" t="s">
        <v>200</v>
      </c>
      <c r="CB116" s="818"/>
      <c r="CC116" s="818"/>
      <c r="CD116" s="818"/>
      <c r="CE116" s="818"/>
      <c r="CF116" s="819" t="s">
        <v>200</v>
      </c>
      <c r="CG116" s="820"/>
      <c r="CH116" s="820"/>
      <c r="CI116" s="820"/>
      <c r="CJ116" s="820"/>
      <c r="CK116" s="1008"/>
      <c r="CL116" s="1009"/>
      <c r="CM116" s="814" t="s">
        <v>11</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200</v>
      </c>
      <c r="DH116" s="808"/>
      <c r="DI116" s="808"/>
      <c r="DJ116" s="808"/>
      <c r="DK116" s="809"/>
      <c r="DL116" s="810" t="s">
        <v>200</v>
      </c>
      <c r="DM116" s="808"/>
      <c r="DN116" s="808"/>
      <c r="DO116" s="808"/>
      <c r="DP116" s="809"/>
      <c r="DQ116" s="810" t="s">
        <v>200</v>
      </c>
      <c r="DR116" s="808"/>
      <c r="DS116" s="808"/>
      <c r="DT116" s="808"/>
      <c r="DU116" s="809"/>
      <c r="DV116" s="811" t="s">
        <v>200</v>
      </c>
      <c r="DW116" s="812"/>
      <c r="DX116" s="812"/>
      <c r="DY116" s="812"/>
      <c r="DZ116" s="813"/>
    </row>
    <row r="117" spans="1:130" s="48" customFormat="1" ht="26.25" customHeight="1" x14ac:dyDescent="0.15">
      <c r="A117" s="782" t="s">
        <v>270</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324</v>
      </c>
      <c r="Z117" s="784"/>
      <c r="AA117" s="829">
        <v>726756</v>
      </c>
      <c r="AB117" s="830"/>
      <c r="AC117" s="830"/>
      <c r="AD117" s="830"/>
      <c r="AE117" s="831"/>
      <c r="AF117" s="832">
        <v>769572</v>
      </c>
      <c r="AG117" s="830"/>
      <c r="AH117" s="830"/>
      <c r="AI117" s="830"/>
      <c r="AJ117" s="831"/>
      <c r="AK117" s="832">
        <v>813034</v>
      </c>
      <c r="AL117" s="830"/>
      <c r="AM117" s="830"/>
      <c r="AN117" s="830"/>
      <c r="AO117" s="831"/>
      <c r="AP117" s="833"/>
      <c r="AQ117" s="834"/>
      <c r="AR117" s="834"/>
      <c r="AS117" s="834"/>
      <c r="AT117" s="835"/>
      <c r="AU117" s="1002"/>
      <c r="AV117" s="1003"/>
      <c r="AW117" s="1003"/>
      <c r="AX117" s="1003"/>
      <c r="AY117" s="1003"/>
      <c r="AZ117" s="836" t="s">
        <v>485</v>
      </c>
      <c r="BA117" s="837"/>
      <c r="BB117" s="837"/>
      <c r="BC117" s="837"/>
      <c r="BD117" s="837"/>
      <c r="BE117" s="837"/>
      <c r="BF117" s="837"/>
      <c r="BG117" s="837"/>
      <c r="BH117" s="837"/>
      <c r="BI117" s="837"/>
      <c r="BJ117" s="837"/>
      <c r="BK117" s="837"/>
      <c r="BL117" s="837"/>
      <c r="BM117" s="837"/>
      <c r="BN117" s="837"/>
      <c r="BO117" s="837"/>
      <c r="BP117" s="838"/>
      <c r="BQ117" s="817" t="s">
        <v>200</v>
      </c>
      <c r="BR117" s="818"/>
      <c r="BS117" s="818"/>
      <c r="BT117" s="818"/>
      <c r="BU117" s="818"/>
      <c r="BV117" s="818" t="s">
        <v>200</v>
      </c>
      <c r="BW117" s="818"/>
      <c r="BX117" s="818"/>
      <c r="BY117" s="818"/>
      <c r="BZ117" s="818"/>
      <c r="CA117" s="818" t="s">
        <v>200</v>
      </c>
      <c r="CB117" s="818"/>
      <c r="CC117" s="818"/>
      <c r="CD117" s="818"/>
      <c r="CE117" s="818"/>
      <c r="CF117" s="819" t="s">
        <v>200</v>
      </c>
      <c r="CG117" s="820"/>
      <c r="CH117" s="820"/>
      <c r="CI117" s="820"/>
      <c r="CJ117" s="820"/>
      <c r="CK117" s="1008"/>
      <c r="CL117" s="1009"/>
      <c r="CM117" s="814" t="s">
        <v>340</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200</v>
      </c>
      <c r="DH117" s="808"/>
      <c r="DI117" s="808"/>
      <c r="DJ117" s="808"/>
      <c r="DK117" s="809"/>
      <c r="DL117" s="810" t="s">
        <v>200</v>
      </c>
      <c r="DM117" s="808"/>
      <c r="DN117" s="808"/>
      <c r="DO117" s="808"/>
      <c r="DP117" s="809"/>
      <c r="DQ117" s="810" t="s">
        <v>200</v>
      </c>
      <c r="DR117" s="808"/>
      <c r="DS117" s="808"/>
      <c r="DT117" s="808"/>
      <c r="DU117" s="809"/>
      <c r="DV117" s="811" t="s">
        <v>200</v>
      </c>
      <c r="DW117" s="812"/>
      <c r="DX117" s="812"/>
      <c r="DY117" s="812"/>
      <c r="DZ117" s="813"/>
    </row>
    <row r="118" spans="1:130" s="48" customFormat="1" ht="26.25" customHeight="1" x14ac:dyDescent="0.15">
      <c r="A118" s="782" t="s">
        <v>93</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429</v>
      </c>
      <c r="AB118" s="783"/>
      <c r="AC118" s="783"/>
      <c r="AD118" s="783"/>
      <c r="AE118" s="784"/>
      <c r="AF118" s="785" t="s">
        <v>474</v>
      </c>
      <c r="AG118" s="783"/>
      <c r="AH118" s="783"/>
      <c r="AI118" s="783"/>
      <c r="AJ118" s="784"/>
      <c r="AK118" s="785" t="s">
        <v>386</v>
      </c>
      <c r="AL118" s="783"/>
      <c r="AM118" s="783"/>
      <c r="AN118" s="783"/>
      <c r="AO118" s="784"/>
      <c r="AP118" s="785" t="s">
        <v>475</v>
      </c>
      <c r="AQ118" s="783"/>
      <c r="AR118" s="783"/>
      <c r="AS118" s="783"/>
      <c r="AT118" s="786"/>
      <c r="AU118" s="1002"/>
      <c r="AV118" s="1003"/>
      <c r="AW118" s="1003"/>
      <c r="AX118" s="1003"/>
      <c r="AY118" s="1003"/>
      <c r="AZ118" s="839" t="s">
        <v>486</v>
      </c>
      <c r="BA118" s="823"/>
      <c r="BB118" s="823"/>
      <c r="BC118" s="823"/>
      <c r="BD118" s="823"/>
      <c r="BE118" s="823"/>
      <c r="BF118" s="823"/>
      <c r="BG118" s="823"/>
      <c r="BH118" s="823"/>
      <c r="BI118" s="823"/>
      <c r="BJ118" s="823"/>
      <c r="BK118" s="823"/>
      <c r="BL118" s="823"/>
      <c r="BM118" s="823"/>
      <c r="BN118" s="823"/>
      <c r="BO118" s="823"/>
      <c r="BP118" s="824"/>
      <c r="BQ118" s="840" t="s">
        <v>200</v>
      </c>
      <c r="BR118" s="841"/>
      <c r="BS118" s="841"/>
      <c r="BT118" s="841"/>
      <c r="BU118" s="841"/>
      <c r="BV118" s="841" t="s">
        <v>200</v>
      </c>
      <c r="BW118" s="841"/>
      <c r="BX118" s="841"/>
      <c r="BY118" s="841"/>
      <c r="BZ118" s="841"/>
      <c r="CA118" s="841" t="s">
        <v>200</v>
      </c>
      <c r="CB118" s="841"/>
      <c r="CC118" s="841"/>
      <c r="CD118" s="841"/>
      <c r="CE118" s="841"/>
      <c r="CF118" s="819" t="s">
        <v>200</v>
      </c>
      <c r="CG118" s="820"/>
      <c r="CH118" s="820"/>
      <c r="CI118" s="820"/>
      <c r="CJ118" s="820"/>
      <c r="CK118" s="1008"/>
      <c r="CL118" s="1009"/>
      <c r="CM118" s="814" t="s">
        <v>463</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200</v>
      </c>
      <c r="DH118" s="808"/>
      <c r="DI118" s="808"/>
      <c r="DJ118" s="808"/>
      <c r="DK118" s="809"/>
      <c r="DL118" s="810" t="s">
        <v>200</v>
      </c>
      <c r="DM118" s="808"/>
      <c r="DN118" s="808"/>
      <c r="DO118" s="808"/>
      <c r="DP118" s="809"/>
      <c r="DQ118" s="810" t="s">
        <v>200</v>
      </c>
      <c r="DR118" s="808"/>
      <c r="DS118" s="808"/>
      <c r="DT118" s="808"/>
      <c r="DU118" s="809"/>
      <c r="DV118" s="811" t="s">
        <v>200</v>
      </c>
      <c r="DW118" s="812"/>
      <c r="DX118" s="812"/>
      <c r="DY118" s="812"/>
      <c r="DZ118" s="813"/>
    </row>
    <row r="119" spans="1:130" s="48" customFormat="1" ht="26.25" customHeight="1" x14ac:dyDescent="0.15">
      <c r="A119" s="1012" t="s">
        <v>382</v>
      </c>
      <c r="B119" s="1007"/>
      <c r="C119" s="798" t="s">
        <v>65</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200</v>
      </c>
      <c r="AB119" s="792"/>
      <c r="AC119" s="792"/>
      <c r="AD119" s="792"/>
      <c r="AE119" s="793"/>
      <c r="AF119" s="794" t="s">
        <v>200</v>
      </c>
      <c r="AG119" s="792"/>
      <c r="AH119" s="792"/>
      <c r="AI119" s="792"/>
      <c r="AJ119" s="793"/>
      <c r="AK119" s="794" t="s">
        <v>200</v>
      </c>
      <c r="AL119" s="792"/>
      <c r="AM119" s="792"/>
      <c r="AN119" s="792"/>
      <c r="AO119" s="793"/>
      <c r="AP119" s="795" t="s">
        <v>200</v>
      </c>
      <c r="AQ119" s="796"/>
      <c r="AR119" s="796"/>
      <c r="AS119" s="796"/>
      <c r="AT119" s="797"/>
      <c r="AU119" s="1004"/>
      <c r="AV119" s="1005"/>
      <c r="AW119" s="1005"/>
      <c r="AX119" s="1005"/>
      <c r="AY119" s="1005"/>
      <c r="AZ119" s="69" t="s">
        <v>270</v>
      </c>
      <c r="BA119" s="69"/>
      <c r="BB119" s="69"/>
      <c r="BC119" s="69"/>
      <c r="BD119" s="69"/>
      <c r="BE119" s="69"/>
      <c r="BF119" s="69"/>
      <c r="BG119" s="69"/>
      <c r="BH119" s="69"/>
      <c r="BI119" s="69"/>
      <c r="BJ119" s="69"/>
      <c r="BK119" s="69"/>
      <c r="BL119" s="69"/>
      <c r="BM119" s="69"/>
      <c r="BN119" s="69"/>
      <c r="BO119" s="828" t="s">
        <v>167</v>
      </c>
      <c r="BP119" s="842"/>
      <c r="BQ119" s="840">
        <v>8870413</v>
      </c>
      <c r="BR119" s="841"/>
      <c r="BS119" s="841"/>
      <c r="BT119" s="841"/>
      <c r="BU119" s="841"/>
      <c r="BV119" s="841">
        <v>8897385</v>
      </c>
      <c r="BW119" s="841"/>
      <c r="BX119" s="841"/>
      <c r="BY119" s="841"/>
      <c r="BZ119" s="841"/>
      <c r="CA119" s="841">
        <v>8026915</v>
      </c>
      <c r="CB119" s="841"/>
      <c r="CC119" s="841"/>
      <c r="CD119" s="841"/>
      <c r="CE119" s="841"/>
      <c r="CF119" s="843"/>
      <c r="CG119" s="844"/>
      <c r="CH119" s="844"/>
      <c r="CI119" s="844"/>
      <c r="CJ119" s="845"/>
      <c r="CK119" s="1010"/>
      <c r="CL119" s="1011"/>
      <c r="CM119" s="839" t="s">
        <v>487</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v>10693</v>
      </c>
      <c r="DH119" s="847"/>
      <c r="DI119" s="847"/>
      <c r="DJ119" s="847"/>
      <c r="DK119" s="848"/>
      <c r="DL119" s="849">
        <v>54926</v>
      </c>
      <c r="DM119" s="847"/>
      <c r="DN119" s="847"/>
      <c r="DO119" s="847"/>
      <c r="DP119" s="848"/>
      <c r="DQ119" s="849">
        <v>36724</v>
      </c>
      <c r="DR119" s="847"/>
      <c r="DS119" s="847"/>
      <c r="DT119" s="847"/>
      <c r="DU119" s="848"/>
      <c r="DV119" s="850">
        <v>1.2</v>
      </c>
      <c r="DW119" s="851"/>
      <c r="DX119" s="851"/>
      <c r="DY119" s="851"/>
      <c r="DZ119" s="852"/>
    </row>
    <row r="120" spans="1:130" s="48" customFormat="1" ht="26.25" customHeight="1" x14ac:dyDescent="0.15">
      <c r="A120" s="1013"/>
      <c r="B120" s="1009"/>
      <c r="C120" s="814" t="s">
        <v>137</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200</v>
      </c>
      <c r="AB120" s="808"/>
      <c r="AC120" s="808"/>
      <c r="AD120" s="808"/>
      <c r="AE120" s="809"/>
      <c r="AF120" s="810" t="s">
        <v>200</v>
      </c>
      <c r="AG120" s="808"/>
      <c r="AH120" s="808"/>
      <c r="AI120" s="808"/>
      <c r="AJ120" s="809"/>
      <c r="AK120" s="810" t="s">
        <v>200</v>
      </c>
      <c r="AL120" s="808"/>
      <c r="AM120" s="808"/>
      <c r="AN120" s="808"/>
      <c r="AO120" s="809"/>
      <c r="AP120" s="811" t="s">
        <v>200</v>
      </c>
      <c r="AQ120" s="812"/>
      <c r="AR120" s="812"/>
      <c r="AS120" s="812"/>
      <c r="AT120" s="813"/>
      <c r="AU120" s="975" t="s">
        <v>478</v>
      </c>
      <c r="AV120" s="976"/>
      <c r="AW120" s="976"/>
      <c r="AX120" s="976"/>
      <c r="AY120" s="977"/>
      <c r="AZ120" s="798" t="s">
        <v>214</v>
      </c>
      <c r="BA120" s="789"/>
      <c r="BB120" s="789"/>
      <c r="BC120" s="789"/>
      <c r="BD120" s="789"/>
      <c r="BE120" s="789"/>
      <c r="BF120" s="789"/>
      <c r="BG120" s="789"/>
      <c r="BH120" s="789"/>
      <c r="BI120" s="789"/>
      <c r="BJ120" s="789"/>
      <c r="BK120" s="789"/>
      <c r="BL120" s="789"/>
      <c r="BM120" s="789"/>
      <c r="BN120" s="789"/>
      <c r="BO120" s="789"/>
      <c r="BP120" s="790"/>
      <c r="BQ120" s="799">
        <v>8309243</v>
      </c>
      <c r="BR120" s="800"/>
      <c r="BS120" s="800"/>
      <c r="BT120" s="800"/>
      <c r="BU120" s="800"/>
      <c r="BV120" s="800">
        <v>8433174</v>
      </c>
      <c r="BW120" s="800"/>
      <c r="BX120" s="800"/>
      <c r="BY120" s="800"/>
      <c r="BZ120" s="800"/>
      <c r="CA120" s="800">
        <v>8518187</v>
      </c>
      <c r="CB120" s="800"/>
      <c r="CC120" s="800"/>
      <c r="CD120" s="800"/>
      <c r="CE120" s="800"/>
      <c r="CF120" s="801">
        <v>289.60000000000002</v>
      </c>
      <c r="CG120" s="802"/>
      <c r="CH120" s="802"/>
      <c r="CI120" s="802"/>
      <c r="CJ120" s="802"/>
      <c r="CK120" s="983" t="s">
        <v>266</v>
      </c>
      <c r="CL120" s="984"/>
      <c r="CM120" s="984"/>
      <c r="CN120" s="984"/>
      <c r="CO120" s="985"/>
      <c r="CP120" s="853" t="s">
        <v>350</v>
      </c>
      <c r="CQ120" s="854"/>
      <c r="CR120" s="854"/>
      <c r="CS120" s="854"/>
      <c r="CT120" s="854"/>
      <c r="CU120" s="854"/>
      <c r="CV120" s="854"/>
      <c r="CW120" s="854"/>
      <c r="CX120" s="854"/>
      <c r="CY120" s="854"/>
      <c r="CZ120" s="854"/>
      <c r="DA120" s="854"/>
      <c r="DB120" s="854"/>
      <c r="DC120" s="854"/>
      <c r="DD120" s="854"/>
      <c r="DE120" s="854"/>
      <c r="DF120" s="855"/>
      <c r="DG120" s="799">
        <v>903870</v>
      </c>
      <c r="DH120" s="800"/>
      <c r="DI120" s="800"/>
      <c r="DJ120" s="800"/>
      <c r="DK120" s="800"/>
      <c r="DL120" s="800">
        <v>989015</v>
      </c>
      <c r="DM120" s="800"/>
      <c r="DN120" s="800"/>
      <c r="DO120" s="800"/>
      <c r="DP120" s="800"/>
      <c r="DQ120" s="800">
        <v>1040410</v>
      </c>
      <c r="DR120" s="800"/>
      <c r="DS120" s="800"/>
      <c r="DT120" s="800"/>
      <c r="DU120" s="800"/>
      <c r="DV120" s="803">
        <v>35.4</v>
      </c>
      <c r="DW120" s="803"/>
      <c r="DX120" s="803"/>
      <c r="DY120" s="803"/>
      <c r="DZ120" s="804"/>
    </row>
    <row r="121" spans="1:130" s="48" customFormat="1" ht="26.25" customHeight="1" x14ac:dyDescent="0.15">
      <c r="A121" s="1013"/>
      <c r="B121" s="1009"/>
      <c r="C121" s="836" t="s">
        <v>135</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200</v>
      </c>
      <c r="AB121" s="808"/>
      <c r="AC121" s="808"/>
      <c r="AD121" s="808"/>
      <c r="AE121" s="809"/>
      <c r="AF121" s="810" t="s">
        <v>200</v>
      </c>
      <c r="AG121" s="808"/>
      <c r="AH121" s="808"/>
      <c r="AI121" s="808"/>
      <c r="AJ121" s="809"/>
      <c r="AK121" s="810" t="s">
        <v>200</v>
      </c>
      <c r="AL121" s="808"/>
      <c r="AM121" s="808"/>
      <c r="AN121" s="808"/>
      <c r="AO121" s="809"/>
      <c r="AP121" s="811" t="s">
        <v>200</v>
      </c>
      <c r="AQ121" s="812"/>
      <c r="AR121" s="812"/>
      <c r="AS121" s="812"/>
      <c r="AT121" s="813"/>
      <c r="AU121" s="978"/>
      <c r="AV121" s="979"/>
      <c r="AW121" s="979"/>
      <c r="AX121" s="979"/>
      <c r="AY121" s="980"/>
      <c r="AZ121" s="814" t="s">
        <v>488</v>
      </c>
      <c r="BA121" s="815"/>
      <c r="BB121" s="815"/>
      <c r="BC121" s="815"/>
      <c r="BD121" s="815"/>
      <c r="BE121" s="815"/>
      <c r="BF121" s="815"/>
      <c r="BG121" s="815"/>
      <c r="BH121" s="815"/>
      <c r="BI121" s="815"/>
      <c r="BJ121" s="815"/>
      <c r="BK121" s="815"/>
      <c r="BL121" s="815"/>
      <c r="BM121" s="815"/>
      <c r="BN121" s="815"/>
      <c r="BO121" s="815"/>
      <c r="BP121" s="816"/>
      <c r="BQ121" s="817">
        <v>10243</v>
      </c>
      <c r="BR121" s="818"/>
      <c r="BS121" s="818"/>
      <c r="BT121" s="818"/>
      <c r="BU121" s="818"/>
      <c r="BV121" s="818">
        <v>8898</v>
      </c>
      <c r="BW121" s="818"/>
      <c r="BX121" s="818"/>
      <c r="BY121" s="818"/>
      <c r="BZ121" s="818"/>
      <c r="CA121" s="818">
        <v>7526</v>
      </c>
      <c r="CB121" s="818"/>
      <c r="CC121" s="818"/>
      <c r="CD121" s="818"/>
      <c r="CE121" s="818"/>
      <c r="CF121" s="819">
        <v>0.3</v>
      </c>
      <c r="CG121" s="820"/>
      <c r="CH121" s="820"/>
      <c r="CI121" s="820"/>
      <c r="CJ121" s="820"/>
      <c r="CK121" s="986"/>
      <c r="CL121" s="987"/>
      <c r="CM121" s="987"/>
      <c r="CN121" s="987"/>
      <c r="CO121" s="988"/>
      <c r="CP121" s="856" t="s">
        <v>466</v>
      </c>
      <c r="CQ121" s="857"/>
      <c r="CR121" s="857"/>
      <c r="CS121" s="857"/>
      <c r="CT121" s="857"/>
      <c r="CU121" s="857"/>
      <c r="CV121" s="857"/>
      <c r="CW121" s="857"/>
      <c r="CX121" s="857"/>
      <c r="CY121" s="857"/>
      <c r="CZ121" s="857"/>
      <c r="DA121" s="857"/>
      <c r="DB121" s="857"/>
      <c r="DC121" s="857"/>
      <c r="DD121" s="857"/>
      <c r="DE121" s="857"/>
      <c r="DF121" s="858"/>
      <c r="DG121" s="817">
        <v>193628</v>
      </c>
      <c r="DH121" s="818"/>
      <c r="DI121" s="818"/>
      <c r="DJ121" s="818"/>
      <c r="DK121" s="818"/>
      <c r="DL121" s="818">
        <v>203304</v>
      </c>
      <c r="DM121" s="818"/>
      <c r="DN121" s="818"/>
      <c r="DO121" s="818"/>
      <c r="DP121" s="818"/>
      <c r="DQ121" s="818">
        <v>208104</v>
      </c>
      <c r="DR121" s="818"/>
      <c r="DS121" s="818"/>
      <c r="DT121" s="818"/>
      <c r="DU121" s="818"/>
      <c r="DV121" s="821">
        <v>7.1</v>
      </c>
      <c r="DW121" s="821"/>
      <c r="DX121" s="821"/>
      <c r="DY121" s="821"/>
      <c r="DZ121" s="822"/>
    </row>
    <row r="122" spans="1:130" s="48" customFormat="1" ht="26.25" customHeight="1" x14ac:dyDescent="0.15">
      <c r="A122" s="1013"/>
      <c r="B122" s="1009"/>
      <c r="C122" s="814" t="s">
        <v>484</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200</v>
      </c>
      <c r="AB122" s="808"/>
      <c r="AC122" s="808"/>
      <c r="AD122" s="808"/>
      <c r="AE122" s="809"/>
      <c r="AF122" s="810" t="s">
        <v>200</v>
      </c>
      <c r="AG122" s="808"/>
      <c r="AH122" s="808"/>
      <c r="AI122" s="808"/>
      <c r="AJ122" s="809"/>
      <c r="AK122" s="810" t="s">
        <v>200</v>
      </c>
      <c r="AL122" s="808"/>
      <c r="AM122" s="808"/>
      <c r="AN122" s="808"/>
      <c r="AO122" s="809"/>
      <c r="AP122" s="811" t="s">
        <v>200</v>
      </c>
      <c r="AQ122" s="812"/>
      <c r="AR122" s="812"/>
      <c r="AS122" s="812"/>
      <c r="AT122" s="813"/>
      <c r="AU122" s="978"/>
      <c r="AV122" s="979"/>
      <c r="AW122" s="979"/>
      <c r="AX122" s="979"/>
      <c r="AY122" s="980"/>
      <c r="AZ122" s="839" t="s">
        <v>490</v>
      </c>
      <c r="BA122" s="823"/>
      <c r="BB122" s="823"/>
      <c r="BC122" s="823"/>
      <c r="BD122" s="823"/>
      <c r="BE122" s="823"/>
      <c r="BF122" s="823"/>
      <c r="BG122" s="823"/>
      <c r="BH122" s="823"/>
      <c r="BI122" s="823"/>
      <c r="BJ122" s="823"/>
      <c r="BK122" s="823"/>
      <c r="BL122" s="823"/>
      <c r="BM122" s="823"/>
      <c r="BN122" s="823"/>
      <c r="BO122" s="823"/>
      <c r="BP122" s="824"/>
      <c r="BQ122" s="840">
        <v>7846794</v>
      </c>
      <c r="BR122" s="841"/>
      <c r="BS122" s="841"/>
      <c r="BT122" s="841"/>
      <c r="BU122" s="841"/>
      <c r="BV122" s="841">
        <v>7904072</v>
      </c>
      <c r="BW122" s="841"/>
      <c r="BX122" s="841"/>
      <c r="BY122" s="841"/>
      <c r="BZ122" s="841"/>
      <c r="CA122" s="841">
        <v>7662229</v>
      </c>
      <c r="CB122" s="841"/>
      <c r="CC122" s="841"/>
      <c r="CD122" s="841"/>
      <c r="CE122" s="841"/>
      <c r="CF122" s="859">
        <v>260.5</v>
      </c>
      <c r="CG122" s="860"/>
      <c r="CH122" s="860"/>
      <c r="CI122" s="860"/>
      <c r="CJ122" s="860"/>
      <c r="CK122" s="986"/>
      <c r="CL122" s="987"/>
      <c r="CM122" s="987"/>
      <c r="CN122" s="987"/>
      <c r="CO122" s="988"/>
      <c r="CP122" s="856" t="s">
        <v>462</v>
      </c>
      <c r="CQ122" s="857"/>
      <c r="CR122" s="857"/>
      <c r="CS122" s="857"/>
      <c r="CT122" s="857"/>
      <c r="CU122" s="857"/>
      <c r="CV122" s="857"/>
      <c r="CW122" s="857"/>
      <c r="CX122" s="857"/>
      <c r="CY122" s="857"/>
      <c r="CZ122" s="857"/>
      <c r="DA122" s="857"/>
      <c r="DB122" s="857"/>
      <c r="DC122" s="857"/>
      <c r="DD122" s="857"/>
      <c r="DE122" s="857"/>
      <c r="DF122" s="858"/>
      <c r="DG122" s="817" t="s">
        <v>200</v>
      </c>
      <c r="DH122" s="818"/>
      <c r="DI122" s="818"/>
      <c r="DJ122" s="818"/>
      <c r="DK122" s="818"/>
      <c r="DL122" s="818" t="s">
        <v>200</v>
      </c>
      <c r="DM122" s="818"/>
      <c r="DN122" s="818"/>
      <c r="DO122" s="818"/>
      <c r="DP122" s="818"/>
      <c r="DQ122" s="818" t="s">
        <v>200</v>
      </c>
      <c r="DR122" s="818"/>
      <c r="DS122" s="818"/>
      <c r="DT122" s="818"/>
      <c r="DU122" s="818"/>
      <c r="DV122" s="821" t="s">
        <v>200</v>
      </c>
      <c r="DW122" s="821"/>
      <c r="DX122" s="821"/>
      <c r="DY122" s="821"/>
      <c r="DZ122" s="822"/>
    </row>
    <row r="123" spans="1:130" s="48" customFormat="1" ht="26.25" customHeight="1" x14ac:dyDescent="0.15">
      <c r="A123" s="1013"/>
      <c r="B123" s="1009"/>
      <c r="C123" s="814" t="s">
        <v>11</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200</v>
      </c>
      <c r="AB123" s="808"/>
      <c r="AC123" s="808"/>
      <c r="AD123" s="808"/>
      <c r="AE123" s="809"/>
      <c r="AF123" s="810" t="s">
        <v>200</v>
      </c>
      <c r="AG123" s="808"/>
      <c r="AH123" s="808"/>
      <c r="AI123" s="808"/>
      <c r="AJ123" s="809"/>
      <c r="AK123" s="810" t="s">
        <v>200</v>
      </c>
      <c r="AL123" s="808"/>
      <c r="AM123" s="808"/>
      <c r="AN123" s="808"/>
      <c r="AO123" s="809"/>
      <c r="AP123" s="811" t="s">
        <v>200</v>
      </c>
      <c r="AQ123" s="812"/>
      <c r="AR123" s="812"/>
      <c r="AS123" s="812"/>
      <c r="AT123" s="813"/>
      <c r="AU123" s="981"/>
      <c r="AV123" s="982"/>
      <c r="AW123" s="982"/>
      <c r="AX123" s="982"/>
      <c r="AY123" s="982"/>
      <c r="AZ123" s="69" t="s">
        <v>270</v>
      </c>
      <c r="BA123" s="69"/>
      <c r="BB123" s="69"/>
      <c r="BC123" s="69"/>
      <c r="BD123" s="69"/>
      <c r="BE123" s="69"/>
      <c r="BF123" s="69"/>
      <c r="BG123" s="69"/>
      <c r="BH123" s="69"/>
      <c r="BI123" s="69"/>
      <c r="BJ123" s="69"/>
      <c r="BK123" s="69"/>
      <c r="BL123" s="69"/>
      <c r="BM123" s="69"/>
      <c r="BN123" s="69"/>
      <c r="BO123" s="828" t="s">
        <v>491</v>
      </c>
      <c r="BP123" s="842"/>
      <c r="BQ123" s="861">
        <v>16166280</v>
      </c>
      <c r="BR123" s="862"/>
      <c r="BS123" s="862"/>
      <c r="BT123" s="862"/>
      <c r="BU123" s="862"/>
      <c r="BV123" s="862">
        <v>16346144</v>
      </c>
      <c r="BW123" s="862"/>
      <c r="BX123" s="862"/>
      <c r="BY123" s="862"/>
      <c r="BZ123" s="862"/>
      <c r="CA123" s="862">
        <v>16187942</v>
      </c>
      <c r="CB123" s="862"/>
      <c r="CC123" s="862"/>
      <c r="CD123" s="862"/>
      <c r="CE123" s="862"/>
      <c r="CF123" s="843"/>
      <c r="CG123" s="844"/>
      <c r="CH123" s="844"/>
      <c r="CI123" s="844"/>
      <c r="CJ123" s="845"/>
      <c r="CK123" s="986"/>
      <c r="CL123" s="987"/>
      <c r="CM123" s="987"/>
      <c r="CN123" s="987"/>
      <c r="CO123" s="988"/>
      <c r="CP123" s="856" t="s">
        <v>464</v>
      </c>
      <c r="CQ123" s="857"/>
      <c r="CR123" s="857"/>
      <c r="CS123" s="857"/>
      <c r="CT123" s="857"/>
      <c r="CU123" s="857"/>
      <c r="CV123" s="857"/>
      <c r="CW123" s="857"/>
      <c r="CX123" s="857"/>
      <c r="CY123" s="857"/>
      <c r="CZ123" s="857"/>
      <c r="DA123" s="857"/>
      <c r="DB123" s="857"/>
      <c r="DC123" s="857"/>
      <c r="DD123" s="857"/>
      <c r="DE123" s="857"/>
      <c r="DF123" s="858"/>
      <c r="DG123" s="807" t="s">
        <v>200</v>
      </c>
      <c r="DH123" s="808"/>
      <c r="DI123" s="808"/>
      <c r="DJ123" s="808"/>
      <c r="DK123" s="809"/>
      <c r="DL123" s="810" t="s">
        <v>200</v>
      </c>
      <c r="DM123" s="808"/>
      <c r="DN123" s="808"/>
      <c r="DO123" s="808"/>
      <c r="DP123" s="809"/>
      <c r="DQ123" s="810" t="s">
        <v>200</v>
      </c>
      <c r="DR123" s="808"/>
      <c r="DS123" s="808"/>
      <c r="DT123" s="808"/>
      <c r="DU123" s="809"/>
      <c r="DV123" s="811" t="s">
        <v>200</v>
      </c>
      <c r="DW123" s="812"/>
      <c r="DX123" s="812"/>
      <c r="DY123" s="812"/>
      <c r="DZ123" s="813"/>
    </row>
    <row r="124" spans="1:130" s="48" customFormat="1" ht="26.25" customHeight="1" x14ac:dyDescent="0.15">
      <c r="A124" s="1013"/>
      <c r="B124" s="1009"/>
      <c r="C124" s="814" t="s">
        <v>340</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200</v>
      </c>
      <c r="AB124" s="808"/>
      <c r="AC124" s="808"/>
      <c r="AD124" s="808"/>
      <c r="AE124" s="809"/>
      <c r="AF124" s="810" t="s">
        <v>200</v>
      </c>
      <c r="AG124" s="808"/>
      <c r="AH124" s="808"/>
      <c r="AI124" s="808"/>
      <c r="AJ124" s="809"/>
      <c r="AK124" s="810" t="s">
        <v>200</v>
      </c>
      <c r="AL124" s="808"/>
      <c r="AM124" s="808"/>
      <c r="AN124" s="808"/>
      <c r="AO124" s="809"/>
      <c r="AP124" s="811" t="s">
        <v>200</v>
      </c>
      <c r="AQ124" s="812"/>
      <c r="AR124" s="812"/>
      <c r="AS124" s="812"/>
      <c r="AT124" s="813"/>
      <c r="AU124" s="863" t="s">
        <v>492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200</v>
      </c>
      <c r="BR124" s="867"/>
      <c r="BS124" s="867"/>
      <c r="BT124" s="867"/>
      <c r="BU124" s="867"/>
      <c r="BV124" s="867" t="s">
        <v>200</v>
      </c>
      <c r="BW124" s="867"/>
      <c r="BX124" s="867"/>
      <c r="BY124" s="867"/>
      <c r="BZ124" s="867"/>
      <c r="CA124" s="867" t="s">
        <v>200</v>
      </c>
      <c r="CB124" s="867"/>
      <c r="CC124" s="867"/>
      <c r="CD124" s="867"/>
      <c r="CE124" s="867"/>
      <c r="CF124" s="868"/>
      <c r="CG124" s="869"/>
      <c r="CH124" s="869"/>
      <c r="CI124" s="869"/>
      <c r="CJ124" s="870"/>
      <c r="CK124" s="989"/>
      <c r="CL124" s="989"/>
      <c r="CM124" s="989"/>
      <c r="CN124" s="989"/>
      <c r="CO124" s="990"/>
      <c r="CP124" s="856" t="s">
        <v>493</v>
      </c>
      <c r="CQ124" s="857"/>
      <c r="CR124" s="857"/>
      <c r="CS124" s="857"/>
      <c r="CT124" s="857"/>
      <c r="CU124" s="857"/>
      <c r="CV124" s="857"/>
      <c r="CW124" s="857"/>
      <c r="CX124" s="857"/>
      <c r="CY124" s="857"/>
      <c r="CZ124" s="857"/>
      <c r="DA124" s="857"/>
      <c r="DB124" s="857"/>
      <c r="DC124" s="857"/>
      <c r="DD124" s="857"/>
      <c r="DE124" s="857"/>
      <c r="DF124" s="858"/>
      <c r="DG124" s="846" t="s">
        <v>200</v>
      </c>
      <c r="DH124" s="847"/>
      <c r="DI124" s="847"/>
      <c r="DJ124" s="847"/>
      <c r="DK124" s="848"/>
      <c r="DL124" s="849" t="s">
        <v>200</v>
      </c>
      <c r="DM124" s="847"/>
      <c r="DN124" s="847"/>
      <c r="DO124" s="847"/>
      <c r="DP124" s="848"/>
      <c r="DQ124" s="849" t="s">
        <v>200</v>
      </c>
      <c r="DR124" s="847"/>
      <c r="DS124" s="847"/>
      <c r="DT124" s="847"/>
      <c r="DU124" s="848"/>
      <c r="DV124" s="850" t="s">
        <v>200</v>
      </c>
      <c r="DW124" s="851"/>
      <c r="DX124" s="851"/>
      <c r="DY124" s="851"/>
      <c r="DZ124" s="852"/>
    </row>
    <row r="125" spans="1:130" s="48" customFormat="1" ht="26.25" customHeight="1" x14ac:dyDescent="0.15">
      <c r="A125" s="1013"/>
      <c r="B125" s="1009"/>
      <c r="C125" s="814" t="s">
        <v>463</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200</v>
      </c>
      <c r="AB125" s="808"/>
      <c r="AC125" s="808"/>
      <c r="AD125" s="808"/>
      <c r="AE125" s="809"/>
      <c r="AF125" s="810" t="s">
        <v>200</v>
      </c>
      <c r="AG125" s="808"/>
      <c r="AH125" s="808"/>
      <c r="AI125" s="808"/>
      <c r="AJ125" s="809"/>
      <c r="AK125" s="810" t="s">
        <v>200</v>
      </c>
      <c r="AL125" s="808"/>
      <c r="AM125" s="808"/>
      <c r="AN125" s="808"/>
      <c r="AO125" s="809"/>
      <c r="AP125" s="811" t="s">
        <v>200</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496</v>
      </c>
      <c r="CL125" s="984"/>
      <c r="CM125" s="984"/>
      <c r="CN125" s="984"/>
      <c r="CO125" s="985"/>
      <c r="CP125" s="798" t="s">
        <v>140</v>
      </c>
      <c r="CQ125" s="789"/>
      <c r="CR125" s="789"/>
      <c r="CS125" s="789"/>
      <c r="CT125" s="789"/>
      <c r="CU125" s="789"/>
      <c r="CV125" s="789"/>
      <c r="CW125" s="789"/>
      <c r="CX125" s="789"/>
      <c r="CY125" s="789"/>
      <c r="CZ125" s="789"/>
      <c r="DA125" s="789"/>
      <c r="DB125" s="789"/>
      <c r="DC125" s="789"/>
      <c r="DD125" s="789"/>
      <c r="DE125" s="789"/>
      <c r="DF125" s="790"/>
      <c r="DG125" s="799" t="s">
        <v>200</v>
      </c>
      <c r="DH125" s="800"/>
      <c r="DI125" s="800"/>
      <c r="DJ125" s="800"/>
      <c r="DK125" s="800"/>
      <c r="DL125" s="800" t="s">
        <v>200</v>
      </c>
      <c r="DM125" s="800"/>
      <c r="DN125" s="800"/>
      <c r="DO125" s="800"/>
      <c r="DP125" s="800"/>
      <c r="DQ125" s="800" t="s">
        <v>200</v>
      </c>
      <c r="DR125" s="800"/>
      <c r="DS125" s="800"/>
      <c r="DT125" s="800"/>
      <c r="DU125" s="800"/>
      <c r="DV125" s="803" t="s">
        <v>200</v>
      </c>
      <c r="DW125" s="803"/>
      <c r="DX125" s="803"/>
      <c r="DY125" s="803"/>
      <c r="DZ125" s="804"/>
    </row>
    <row r="126" spans="1:130" s="48" customFormat="1" ht="26.25" customHeight="1" x14ac:dyDescent="0.15">
      <c r="A126" s="1013"/>
      <c r="B126" s="1009"/>
      <c r="C126" s="814" t="s">
        <v>487</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t="s">
        <v>200</v>
      </c>
      <c r="AB126" s="808"/>
      <c r="AC126" s="808"/>
      <c r="AD126" s="808"/>
      <c r="AE126" s="809"/>
      <c r="AF126" s="810" t="s">
        <v>200</v>
      </c>
      <c r="AG126" s="808"/>
      <c r="AH126" s="808"/>
      <c r="AI126" s="808"/>
      <c r="AJ126" s="809"/>
      <c r="AK126" s="810" t="s">
        <v>200</v>
      </c>
      <c r="AL126" s="808"/>
      <c r="AM126" s="808"/>
      <c r="AN126" s="808"/>
      <c r="AO126" s="809"/>
      <c r="AP126" s="811" t="s">
        <v>200</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417</v>
      </c>
      <c r="CQ126" s="815"/>
      <c r="CR126" s="815"/>
      <c r="CS126" s="815"/>
      <c r="CT126" s="815"/>
      <c r="CU126" s="815"/>
      <c r="CV126" s="815"/>
      <c r="CW126" s="815"/>
      <c r="CX126" s="815"/>
      <c r="CY126" s="815"/>
      <c r="CZ126" s="815"/>
      <c r="DA126" s="815"/>
      <c r="DB126" s="815"/>
      <c r="DC126" s="815"/>
      <c r="DD126" s="815"/>
      <c r="DE126" s="815"/>
      <c r="DF126" s="816"/>
      <c r="DG126" s="817" t="s">
        <v>200</v>
      </c>
      <c r="DH126" s="818"/>
      <c r="DI126" s="818"/>
      <c r="DJ126" s="818"/>
      <c r="DK126" s="818"/>
      <c r="DL126" s="818" t="s">
        <v>200</v>
      </c>
      <c r="DM126" s="818"/>
      <c r="DN126" s="818"/>
      <c r="DO126" s="818"/>
      <c r="DP126" s="818"/>
      <c r="DQ126" s="818" t="s">
        <v>200</v>
      </c>
      <c r="DR126" s="818"/>
      <c r="DS126" s="818"/>
      <c r="DT126" s="818"/>
      <c r="DU126" s="818"/>
      <c r="DV126" s="821" t="s">
        <v>200</v>
      </c>
      <c r="DW126" s="821"/>
      <c r="DX126" s="821"/>
      <c r="DY126" s="821"/>
      <c r="DZ126" s="822"/>
    </row>
    <row r="127" spans="1:130" s="48" customFormat="1" ht="26.25" customHeight="1" x14ac:dyDescent="0.15">
      <c r="A127" s="1014"/>
      <c r="B127" s="1011"/>
      <c r="C127" s="839" t="s">
        <v>82</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t="s">
        <v>200</v>
      </c>
      <c r="AB127" s="808"/>
      <c r="AC127" s="808"/>
      <c r="AD127" s="808"/>
      <c r="AE127" s="809"/>
      <c r="AF127" s="810" t="s">
        <v>200</v>
      </c>
      <c r="AG127" s="808"/>
      <c r="AH127" s="808"/>
      <c r="AI127" s="808"/>
      <c r="AJ127" s="809"/>
      <c r="AK127" s="810" t="s">
        <v>200</v>
      </c>
      <c r="AL127" s="808"/>
      <c r="AM127" s="808"/>
      <c r="AN127" s="808"/>
      <c r="AO127" s="809"/>
      <c r="AP127" s="811" t="s">
        <v>200</v>
      </c>
      <c r="AQ127" s="812"/>
      <c r="AR127" s="812"/>
      <c r="AS127" s="812"/>
      <c r="AT127" s="813"/>
      <c r="AU127" s="56"/>
      <c r="AV127" s="56"/>
      <c r="AW127" s="56"/>
      <c r="AX127" s="871" t="s">
        <v>497</v>
      </c>
      <c r="AY127" s="872"/>
      <c r="AZ127" s="872"/>
      <c r="BA127" s="872"/>
      <c r="BB127" s="872"/>
      <c r="BC127" s="872"/>
      <c r="BD127" s="872"/>
      <c r="BE127" s="873"/>
      <c r="BF127" s="874" t="s">
        <v>120</v>
      </c>
      <c r="BG127" s="872"/>
      <c r="BH127" s="872"/>
      <c r="BI127" s="872"/>
      <c r="BJ127" s="872"/>
      <c r="BK127" s="872"/>
      <c r="BL127" s="873"/>
      <c r="BM127" s="874" t="s">
        <v>418</v>
      </c>
      <c r="BN127" s="872"/>
      <c r="BO127" s="872"/>
      <c r="BP127" s="872"/>
      <c r="BQ127" s="872"/>
      <c r="BR127" s="872"/>
      <c r="BS127" s="873"/>
      <c r="BT127" s="874" t="s">
        <v>407</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445</v>
      </c>
      <c r="CQ127" s="815"/>
      <c r="CR127" s="815"/>
      <c r="CS127" s="815"/>
      <c r="CT127" s="815"/>
      <c r="CU127" s="815"/>
      <c r="CV127" s="815"/>
      <c r="CW127" s="815"/>
      <c r="CX127" s="815"/>
      <c r="CY127" s="815"/>
      <c r="CZ127" s="815"/>
      <c r="DA127" s="815"/>
      <c r="DB127" s="815"/>
      <c r="DC127" s="815"/>
      <c r="DD127" s="815"/>
      <c r="DE127" s="815"/>
      <c r="DF127" s="816"/>
      <c r="DG127" s="817" t="s">
        <v>200</v>
      </c>
      <c r="DH127" s="818"/>
      <c r="DI127" s="818"/>
      <c r="DJ127" s="818"/>
      <c r="DK127" s="818"/>
      <c r="DL127" s="818" t="s">
        <v>200</v>
      </c>
      <c r="DM127" s="818"/>
      <c r="DN127" s="818"/>
      <c r="DO127" s="818"/>
      <c r="DP127" s="818"/>
      <c r="DQ127" s="818" t="s">
        <v>200</v>
      </c>
      <c r="DR127" s="818"/>
      <c r="DS127" s="818"/>
      <c r="DT127" s="818"/>
      <c r="DU127" s="818"/>
      <c r="DV127" s="821" t="s">
        <v>200</v>
      </c>
      <c r="DW127" s="821"/>
      <c r="DX127" s="821"/>
      <c r="DY127" s="821"/>
      <c r="DZ127" s="822"/>
    </row>
    <row r="128" spans="1:130" s="48" customFormat="1" ht="26.25" customHeight="1" x14ac:dyDescent="0.15">
      <c r="A128" s="876" t="s">
        <v>498</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7</v>
      </c>
      <c r="X128" s="878"/>
      <c r="Y128" s="878"/>
      <c r="Z128" s="879"/>
      <c r="AA128" s="791">
        <v>1538</v>
      </c>
      <c r="AB128" s="792"/>
      <c r="AC128" s="792"/>
      <c r="AD128" s="792"/>
      <c r="AE128" s="793"/>
      <c r="AF128" s="794">
        <v>1539</v>
      </c>
      <c r="AG128" s="792"/>
      <c r="AH128" s="792"/>
      <c r="AI128" s="792"/>
      <c r="AJ128" s="793"/>
      <c r="AK128" s="794">
        <v>1539</v>
      </c>
      <c r="AL128" s="792"/>
      <c r="AM128" s="792"/>
      <c r="AN128" s="792"/>
      <c r="AO128" s="793"/>
      <c r="AP128" s="880"/>
      <c r="AQ128" s="881"/>
      <c r="AR128" s="881"/>
      <c r="AS128" s="881"/>
      <c r="AT128" s="882"/>
      <c r="AU128" s="56"/>
      <c r="AV128" s="56"/>
      <c r="AW128" s="56"/>
      <c r="AX128" s="788" t="s">
        <v>308</v>
      </c>
      <c r="AY128" s="789"/>
      <c r="AZ128" s="789"/>
      <c r="BA128" s="789"/>
      <c r="BB128" s="789"/>
      <c r="BC128" s="789"/>
      <c r="BD128" s="789"/>
      <c r="BE128" s="790"/>
      <c r="BF128" s="883" t="s">
        <v>200</v>
      </c>
      <c r="BG128" s="884"/>
      <c r="BH128" s="884"/>
      <c r="BI128" s="884"/>
      <c r="BJ128" s="884"/>
      <c r="BK128" s="884"/>
      <c r="BL128" s="885"/>
      <c r="BM128" s="883">
        <v>15</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397</v>
      </c>
      <c r="CQ128" s="682"/>
      <c r="CR128" s="682"/>
      <c r="CS128" s="682"/>
      <c r="CT128" s="682"/>
      <c r="CU128" s="682"/>
      <c r="CV128" s="682"/>
      <c r="CW128" s="682"/>
      <c r="CX128" s="682"/>
      <c r="CY128" s="682"/>
      <c r="CZ128" s="682"/>
      <c r="DA128" s="682"/>
      <c r="DB128" s="682"/>
      <c r="DC128" s="682"/>
      <c r="DD128" s="682"/>
      <c r="DE128" s="682"/>
      <c r="DF128" s="888"/>
      <c r="DG128" s="889" t="s">
        <v>200</v>
      </c>
      <c r="DH128" s="890"/>
      <c r="DI128" s="890"/>
      <c r="DJ128" s="890"/>
      <c r="DK128" s="890"/>
      <c r="DL128" s="890" t="s">
        <v>200</v>
      </c>
      <c r="DM128" s="890"/>
      <c r="DN128" s="890"/>
      <c r="DO128" s="890"/>
      <c r="DP128" s="890"/>
      <c r="DQ128" s="890" t="s">
        <v>200</v>
      </c>
      <c r="DR128" s="890"/>
      <c r="DS128" s="890"/>
      <c r="DT128" s="890"/>
      <c r="DU128" s="890"/>
      <c r="DV128" s="891" t="s">
        <v>200</v>
      </c>
      <c r="DW128" s="891"/>
      <c r="DX128" s="891"/>
      <c r="DY128" s="891"/>
      <c r="DZ128" s="892"/>
    </row>
    <row r="129" spans="1:131" s="48" customFormat="1" ht="26.25" customHeight="1" x14ac:dyDescent="0.15">
      <c r="A129" s="805" t="s">
        <v>172</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235</v>
      </c>
      <c r="X129" s="894"/>
      <c r="Y129" s="894"/>
      <c r="Z129" s="895"/>
      <c r="AA129" s="807">
        <v>3759095</v>
      </c>
      <c r="AB129" s="808"/>
      <c r="AC129" s="808"/>
      <c r="AD129" s="808"/>
      <c r="AE129" s="809"/>
      <c r="AF129" s="810">
        <v>3976416</v>
      </c>
      <c r="AG129" s="808"/>
      <c r="AH129" s="808"/>
      <c r="AI129" s="808"/>
      <c r="AJ129" s="809"/>
      <c r="AK129" s="810">
        <v>3947593</v>
      </c>
      <c r="AL129" s="808"/>
      <c r="AM129" s="808"/>
      <c r="AN129" s="808"/>
      <c r="AO129" s="809"/>
      <c r="AP129" s="896"/>
      <c r="AQ129" s="897"/>
      <c r="AR129" s="897"/>
      <c r="AS129" s="897"/>
      <c r="AT129" s="898"/>
      <c r="AU129" s="67"/>
      <c r="AV129" s="67"/>
      <c r="AW129" s="67"/>
      <c r="AX129" s="899" t="s">
        <v>114</v>
      </c>
      <c r="AY129" s="815"/>
      <c r="AZ129" s="815"/>
      <c r="BA129" s="815"/>
      <c r="BB129" s="815"/>
      <c r="BC129" s="815"/>
      <c r="BD129" s="815"/>
      <c r="BE129" s="816"/>
      <c r="BF129" s="900" t="s">
        <v>200</v>
      </c>
      <c r="BG129" s="901"/>
      <c r="BH129" s="901"/>
      <c r="BI129" s="901"/>
      <c r="BJ129" s="901"/>
      <c r="BK129" s="901"/>
      <c r="BL129" s="902"/>
      <c r="BM129" s="900">
        <v>20</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5" t="s">
        <v>465</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499</v>
      </c>
      <c r="X130" s="894"/>
      <c r="Y130" s="894"/>
      <c r="Z130" s="895"/>
      <c r="AA130" s="807">
        <v>926045</v>
      </c>
      <c r="AB130" s="808"/>
      <c r="AC130" s="808"/>
      <c r="AD130" s="808"/>
      <c r="AE130" s="809"/>
      <c r="AF130" s="810">
        <v>977556</v>
      </c>
      <c r="AG130" s="808"/>
      <c r="AH130" s="808"/>
      <c r="AI130" s="808"/>
      <c r="AJ130" s="809"/>
      <c r="AK130" s="810">
        <v>1006128</v>
      </c>
      <c r="AL130" s="808"/>
      <c r="AM130" s="808"/>
      <c r="AN130" s="808"/>
      <c r="AO130" s="809"/>
      <c r="AP130" s="896"/>
      <c r="AQ130" s="897"/>
      <c r="AR130" s="897"/>
      <c r="AS130" s="897"/>
      <c r="AT130" s="898"/>
      <c r="AU130" s="67"/>
      <c r="AV130" s="67"/>
      <c r="AW130" s="67"/>
      <c r="AX130" s="899" t="s">
        <v>431</v>
      </c>
      <c r="AY130" s="815"/>
      <c r="AZ130" s="815"/>
      <c r="BA130" s="815"/>
      <c r="BB130" s="815"/>
      <c r="BC130" s="815"/>
      <c r="BD130" s="815"/>
      <c r="BE130" s="816"/>
      <c r="BF130" s="904">
        <v>-6.8</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175</v>
      </c>
      <c r="X131" s="911"/>
      <c r="Y131" s="911"/>
      <c r="Z131" s="912"/>
      <c r="AA131" s="846">
        <v>2833050</v>
      </c>
      <c r="AB131" s="847"/>
      <c r="AC131" s="847"/>
      <c r="AD131" s="847"/>
      <c r="AE131" s="848"/>
      <c r="AF131" s="849">
        <v>2998860</v>
      </c>
      <c r="AG131" s="847"/>
      <c r="AH131" s="847"/>
      <c r="AI131" s="847"/>
      <c r="AJ131" s="848"/>
      <c r="AK131" s="849">
        <v>2941465</v>
      </c>
      <c r="AL131" s="847"/>
      <c r="AM131" s="847"/>
      <c r="AN131" s="847"/>
      <c r="AO131" s="848"/>
      <c r="AP131" s="913"/>
      <c r="AQ131" s="914"/>
      <c r="AR131" s="914"/>
      <c r="AS131" s="914"/>
      <c r="AT131" s="915"/>
      <c r="AU131" s="67"/>
      <c r="AV131" s="67"/>
      <c r="AW131" s="67"/>
      <c r="AX131" s="916" t="s">
        <v>64</v>
      </c>
      <c r="AY131" s="682"/>
      <c r="AZ131" s="682"/>
      <c r="BA131" s="682"/>
      <c r="BB131" s="682"/>
      <c r="BC131" s="682"/>
      <c r="BD131" s="682"/>
      <c r="BE131" s="888"/>
      <c r="BF131" s="917" t="s">
        <v>200</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6" t="s">
        <v>30</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500</v>
      </c>
      <c r="W132" s="923"/>
      <c r="X132" s="923"/>
      <c r="Y132" s="923"/>
      <c r="Z132" s="924"/>
      <c r="AA132" s="925">
        <v>-7.08872064</v>
      </c>
      <c r="AB132" s="926"/>
      <c r="AC132" s="926"/>
      <c r="AD132" s="926"/>
      <c r="AE132" s="927"/>
      <c r="AF132" s="928">
        <v>-6.9867549699999998</v>
      </c>
      <c r="AG132" s="926"/>
      <c r="AH132" s="926"/>
      <c r="AI132" s="926"/>
      <c r="AJ132" s="927"/>
      <c r="AK132" s="928">
        <v>-6.6168728799999998</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61</v>
      </c>
      <c r="W133" s="930"/>
      <c r="X133" s="930"/>
      <c r="Y133" s="930"/>
      <c r="Z133" s="931"/>
      <c r="AA133" s="932">
        <v>-7.8</v>
      </c>
      <c r="AB133" s="933"/>
      <c r="AC133" s="933"/>
      <c r="AD133" s="933"/>
      <c r="AE133" s="934"/>
      <c r="AF133" s="932">
        <v>-7.2</v>
      </c>
      <c r="AG133" s="933"/>
      <c r="AH133" s="933"/>
      <c r="AI133" s="933"/>
      <c r="AJ133" s="934"/>
      <c r="AK133" s="932">
        <v>-6.8</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K6RwUarj8JU7vzjs0qpCy4qQCnItahXBRTrlodqKvQlaY03jX5rlxuERbmK99zfyUx6tZeG0BuCRw692/qcvGg==" saltValue="PPhWOSDIOxM15gP7oPJqZ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97</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L+GNX0hJxK0A/V/UfssyVErFKW23HRP3XhNxDncYlGNzXetTJbuh+GWysMHDynDhK7yEd9uycZZn12dNi4kVQw==" saltValue="fDQpKfW7IYypBoZICubLm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7qTCulL8B+Gx8h0xTfySZP68VLj3Uo6Fy3pd4Y2lu2gtnW0T9AiH+qUoi714Ex5gyHMuMFlGon4p0Nxcsp1k1w==" saltValue="uNGbxoBcdZUOi3bCoQUJPQ=="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85</v>
      </c>
      <c r="AP7" s="127"/>
      <c r="AQ7" s="138" t="s">
        <v>502</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504</v>
      </c>
      <c r="AQ8" s="139" t="s">
        <v>505</v>
      </c>
      <c r="AR8" s="153" t="s">
        <v>506</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507</v>
      </c>
      <c r="AL9" s="1016"/>
      <c r="AM9" s="1016"/>
      <c r="AN9" s="1017"/>
      <c r="AO9" s="117">
        <v>1011565</v>
      </c>
      <c r="AP9" s="117">
        <v>185404</v>
      </c>
      <c r="AQ9" s="140">
        <v>138583</v>
      </c>
      <c r="AR9" s="154">
        <v>33.799999999999997</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207</v>
      </c>
      <c r="AL10" s="1016"/>
      <c r="AM10" s="1016"/>
      <c r="AN10" s="1017"/>
      <c r="AO10" s="118">
        <v>140107</v>
      </c>
      <c r="AP10" s="118">
        <v>25679</v>
      </c>
      <c r="AQ10" s="141">
        <v>15847</v>
      </c>
      <c r="AR10" s="155">
        <v>62</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395</v>
      </c>
      <c r="AL11" s="1016"/>
      <c r="AM11" s="1016"/>
      <c r="AN11" s="1017"/>
      <c r="AO11" s="118" t="s">
        <v>200</v>
      </c>
      <c r="AP11" s="118" t="s">
        <v>200</v>
      </c>
      <c r="AQ11" s="141">
        <v>2224</v>
      </c>
      <c r="AR11" s="155" t="s">
        <v>200</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234</v>
      </c>
      <c r="AL12" s="1016"/>
      <c r="AM12" s="1016"/>
      <c r="AN12" s="1017"/>
      <c r="AO12" s="118" t="s">
        <v>200</v>
      </c>
      <c r="AP12" s="118" t="s">
        <v>200</v>
      </c>
      <c r="AQ12" s="141" t="s">
        <v>200</v>
      </c>
      <c r="AR12" s="155" t="s">
        <v>200</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508</v>
      </c>
      <c r="AL13" s="1016"/>
      <c r="AM13" s="1016"/>
      <c r="AN13" s="1017"/>
      <c r="AO13" s="118" t="s">
        <v>200</v>
      </c>
      <c r="AP13" s="118" t="s">
        <v>200</v>
      </c>
      <c r="AQ13" s="141">
        <v>5571</v>
      </c>
      <c r="AR13" s="155" t="s">
        <v>200</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509</v>
      </c>
      <c r="AL14" s="1016"/>
      <c r="AM14" s="1016"/>
      <c r="AN14" s="1017"/>
      <c r="AO14" s="118">
        <v>15000</v>
      </c>
      <c r="AP14" s="118">
        <v>2749</v>
      </c>
      <c r="AQ14" s="141">
        <v>2766</v>
      </c>
      <c r="AR14" s="155">
        <v>-0.6</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310</v>
      </c>
      <c r="AL15" s="1019"/>
      <c r="AM15" s="1019"/>
      <c r="AN15" s="1020"/>
      <c r="AO15" s="118">
        <v>-35679</v>
      </c>
      <c r="AP15" s="118">
        <v>-6539</v>
      </c>
      <c r="AQ15" s="141">
        <v>-9361</v>
      </c>
      <c r="AR15" s="155">
        <v>-30.1</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270</v>
      </c>
      <c r="AL16" s="1019"/>
      <c r="AM16" s="1019"/>
      <c r="AN16" s="1020"/>
      <c r="AO16" s="118">
        <v>1130993</v>
      </c>
      <c r="AP16" s="118">
        <v>207293</v>
      </c>
      <c r="AQ16" s="141">
        <v>155632</v>
      </c>
      <c r="AR16" s="155">
        <v>33.200000000000003</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185</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510</v>
      </c>
      <c r="AP20" s="129" t="s">
        <v>337</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511</v>
      </c>
      <c r="AL21" s="1022"/>
      <c r="AM21" s="1022"/>
      <c r="AN21" s="1023"/>
      <c r="AO21" s="120">
        <v>17.41</v>
      </c>
      <c r="AP21" s="130">
        <v>13.83</v>
      </c>
      <c r="AQ21" s="143">
        <v>3.58</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193</v>
      </c>
      <c r="AL22" s="1022"/>
      <c r="AM22" s="1022"/>
      <c r="AN22" s="1023"/>
      <c r="AO22" s="121">
        <v>94.1</v>
      </c>
      <c r="AP22" s="131">
        <v>96.2</v>
      </c>
      <c r="AQ22" s="144">
        <v>-2.1</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4" t="s">
        <v>512</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x14ac:dyDescent="0.15">
      <c r="A27" s="85"/>
      <c r="AO27" s="90"/>
      <c r="AP27" s="90"/>
      <c r="AQ27" s="90"/>
      <c r="AR27" s="90"/>
      <c r="AS27" s="90"/>
      <c r="AT27" s="90"/>
    </row>
    <row r="28" spans="1:46" ht="17.25" x14ac:dyDescent="0.15">
      <c r="A28" s="82" t="s">
        <v>260</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118</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85</v>
      </c>
      <c r="AP30" s="127"/>
      <c r="AQ30" s="138" t="s">
        <v>502</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504</v>
      </c>
      <c r="AQ31" s="139" t="s">
        <v>505</v>
      </c>
      <c r="AR31" s="153" t="s">
        <v>506</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513</v>
      </c>
      <c r="AL32" s="1026"/>
      <c r="AM32" s="1026"/>
      <c r="AN32" s="1027"/>
      <c r="AO32" s="118">
        <v>723358</v>
      </c>
      <c r="AP32" s="118">
        <v>132580</v>
      </c>
      <c r="AQ32" s="145">
        <v>82029</v>
      </c>
      <c r="AR32" s="155">
        <v>61.6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514</v>
      </c>
      <c r="AL33" s="1026"/>
      <c r="AM33" s="1026"/>
      <c r="AN33" s="1027"/>
      <c r="AO33" s="118" t="s">
        <v>200</v>
      </c>
      <c r="AP33" s="118" t="s">
        <v>200</v>
      </c>
      <c r="AQ33" s="145" t="s">
        <v>200</v>
      </c>
      <c r="AR33" s="155" t="s">
        <v>200</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301</v>
      </c>
      <c r="AL34" s="1026"/>
      <c r="AM34" s="1026"/>
      <c r="AN34" s="1027"/>
      <c r="AO34" s="118" t="s">
        <v>200</v>
      </c>
      <c r="AP34" s="118" t="s">
        <v>200</v>
      </c>
      <c r="AQ34" s="145" t="s">
        <v>200</v>
      </c>
      <c r="AR34" s="155" t="s">
        <v>200</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515</v>
      </c>
      <c r="AL35" s="1026"/>
      <c r="AM35" s="1026"/>
      <c r="AN35" s="1027"/>
      <c r="AO35" s="118">
        <v>86530</v>
      </c>
      <c r="AP35" s="118">
        <v>15860</v>
      </c>
      <c r="AQ35" s="145">
        <v>28200</v>
      </c>
      <c r="AR35" s="155">
        <v>-43.8</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39</v>
      </c>
      <c r="AL36" s="1026"/>
      <c r="AM36" s="1026"/>
      <c r="AN36" s="1027"/>
      <c r="AO36" s="118">
        <v>3098</v>
      </c>
      <c r="AP36" s="118">
        <v>568</v>
      </c>
      <c r="AQ36" s="145">
        <v>4770</v>
      </c>
      <c r="AR36" s="155">
        <v>-88.1</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351</v>
      </c>
      <c r="AL37" s="1026"/>
      <c r="AM37" s="1026"/>
      <c r="AN37" s="1027"/>
      <c r="AO37" s="118" t="s">
        <v>200</v>
      </c>
      <c r="AP37" s="118" t="s">
        <v>200</v>
      </c>
      <c r="AQ37" s="145">
        <v>525</v>
      </c>
      <c r="AR37" s="155" t="s">
        <v>200</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516</v>
      </c>
      <c r="AL38" s="1029"/>
      <c r="AM38" s="1029"/>
      <c r="AN38" s="1030"/>
      <c r="AO38" s="122">
        <v>48</v>
      </c>
      <c r="AP38" s="122">
        <v>9</v>
      </c>
      <c r="AQ38" s="146">
        <v>4</v>
      </c>
      <c r="AR38" s="144">
        <v>125</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59</v>
      </c>
      <c r="AL39" s="1029"/>
      <c r="AM39" s="1029"/>
      <c r="AN39" s="1030"/>
      <c r="AO39" s="118">
        <v>-1539</v>
      </c>
      <c r="AP39" s="118">
        <v>-282</v>
      </c>
      <c r="AQ39" s="145">
        <v>-1861</v>
      </c>
      <c r="AR39" s="155">
        <v>-84.8</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517</v>
      </c>
      <c r="AL40" s="1026"/>
      <c r="AM40" s="1026"/>
      <c r="AN40" s="1027"/>
      <c r="AO40" s="118">
        <v>-1006128</v>
      </c>
      <c r="AP40" s="118">
        <v>-184408</v>
      </c>
      <c r="AQ40" s="145">
        <v>-76879</v>
      </c>
      <c r="AR40" s="155">
        <v>139.9</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384</v>
      </c>
      <c r="AL41" s="1032"/>
      <c r="AM41" s="1032"/>
      <c r="AN41" s="1033"/>
      <c r="AO41" s="118">
        <v>-194633</v>
      </c>
      <c r="AP41" s="118">
        <v>-35673</v>
      </c>
      <c r="AQ41" s="145">
        <v>36788</v>
      </c>
      <c r="AR41" s="155">
        <v>-197</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518</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85</v>
      </c>
      <c r="AN49" s="1034" t="s">
        <v>442</v>
      </c>
      <c r="AO49" s="1035"/>
      <c r="AP49" s="1035"/>
      <c r="AQ49" s="1035"/>
      <c r="AR49" s="103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494</v>
      </c>
      <c r="AO50" s="124" t="s">
        <v>495</v>
      </c>
      <c r="AP50" s="135" t="s">
        <v>521</v>
      </c>
      <c r="AQ50" s="148" t="s">
        <v>379</v>
      </c>
      <c r="AR50" s="158" t="s">
        <v>522</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503</v>
      </c>
      <c r="AL51" s="103"/>
      <c r="AM51" s="108">
        <v>851469</v>
      </c>
      <c r="AN51" s="115">
        <v>145924</v>
      </c>
      <c r="AO51" s="125">
        <v>-41</v>
      </c>
      <c r="AP51" s="136">
        <v>167497</v>
      </c>
      <c r="AQ51" s="149">
        <v>-17.399999999999999</v>
      </c>
      <c r="AR51" s="159">
        <v>-23.6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272</v>
      </c>
      <c r="AM52" s="109">
        <v>324758</v>
      </c>
      <c r="AN52" s="116">
        <v>55657</v>
      </c>
      <c r="AO52" s="126">
        <v>-14.7</v>
      </c>
      <c r="AP52" s="137">
        <v>82571</v>
      </c>
      <c r="AQ52" s="150">
        <v>3.6</v>
      </c>
      <c r="AR52" s="160">
        <v>-18.3</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523</v>
      </c>
      <c r="AL53" s="103"/>
      <c r="AM53" s="108">
        <v>1262124</v>
      </c>
      <c r="AN53" s="115">
        <v>220228</v>
      </c>
      <c r="AO53" s="125">
        <v>50.9</v>
      </c>
      <c r="AP53" s="136">
        <v>190274</v>
      </c>
      <c r="AQ53" s="149">
        <v>13.6</v>
      </c>
      <c r="AR53" s="159">
        <v>37.299999999999997</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272</v>
      </c>
      <c r="AM54" s="109">
        <v>421956</v>
      </c>
      <c r="AN54" s="116">
        <v>73627</v>
      </c>
      <c r="AO54" s="126">
        <v>32.299999999999997</v>
      </c>
      <c r="AP54" s="137">
        <v>88584</v>
      </c>
      <c r="AQ54" s="150">
        <v>7.3</v>
      </c>
      <c r="AR54" s="160">
        <v>25</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481</v>
      </c>
      <c r="AL55" s="103"/>
      <c r="AM55" s="108">
        <v>2300448</v>
      </c>
      <c r="AN55" s="115">
        <v>409332</v>
      </c>
      <c r="AO55" s="125">
        <v>85.9</v>
      </c>
      <c r="AP55" s="136">
        <v>200194</v>
      </c>
      <c r="AQ55" s="149">
        <v>5.2</v>
      </c>
      <c r="AR55" s="159">
        <v>80.7</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272</v>
      </c>
      <c r="AM56" s="109">
        <v>1157284</v>
      </c>
      <c r="AN56" s="116">
        <v>205922</v>
      </c>
      <c r="AO56" s="126">
        <v>179.7</v>
      </c>
      <c r="AP56" s="137">
        <v>106422</v>
      </c>
      <c r="AQ56" s="150">
        <v>20.100000000000001</v>
      </c>
      <c r="AR56" s="160">
        <v>159.6</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318</v>
      </c>
      <c r="AL57" s="103"/>
      <c r="AM57" s="108">
        <v>2180778</v>
      </c>
      <c r="AN57" s="115">
        <v>390610</v>
      </c>
      <c r="AO57" s="125">
        <v>-4.5999999999999996</v>
      </c>
      <c r="AP57" s="136">
        <v>122054</v>
      </c>
      <c r="AQ57" s="149">
        <v>-39</v>
      </c>
      <c r="AR57" s="159">
        <v>34.4</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272</v>
      </c>
      <c r="AM58" s="109">
        <v>994519</v>
      </c>
      <c r="AN58" s="116">
        <v>178133</v>
      </c>
      <c r="AO58" s="126">
        <v>-13.5</v>
      </c>
      <c r="AP58" s="137">
        <v>68298</v>
      </c>
      <c r="AQ58" s="150">
        <v>-35.799999999999997</v>
      </c>
      <c r="AR58" s="160">
        <v>22.3</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136</v>
      </c>
      <c r="AL59" s="103"/>
      <c r="AM59" s="108">
        <v>894061</v>
      </c>
      <c r="AN59" s="115">
        <v>163867</v>
      </c>
      <c r="AO59" s="125">
        <v>-58</v>
      </c>
      <c r="AP59" s="136">
        <v>111644</v>
      </c>
      <c r="AQ59" s="149">
        <v>-8.5</v>
      </c>
      <c r="AR59" s="159">
        <v>-49.5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272</v>
      </c>
      <c r="AM60" s="109">
        <v>184362</v>
      </c>
      <c r="AN60" s="116">
        <v>33791</v>
      </c>
      <c r="AO60" s="126">
        <v>-81</v>
      </c>
      <c r="AP60" s="137">
        <v>66606</v>
      </c>
      <c r="AQ60" s="150">
        <v>-2.5</v>
      </c>
      <c r="AR60" s="160">
        <v>-78.5</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406</v>
      </c>
      <c r="AL61" s="106"/>
      <c r="AM61" s="108">
        <v>1497776</v>
      </c>
      <c r="AN61" s="115">
        <v>265992</v>
      </c>
      <c r="AO61" s="125">
        <v>6.6</v>
      </c>
      <c r="AP61" s="136">
        <v>158333</v>
      </c>
      <c r="AQ61" s="151">
        <v>-9.1999999999999993</v>
      </c>
      <c r="AR61" s="159">
        <v>15.8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272</v>
      </c>
      <c r="AM62" s="109">
        <v>616576</v>
      </c>
      <c r="AN62" s="116">
        <v>109426</v>
      </c>
      <c r="AO62" s="126">
        <v>20.6</v>
      </c>
      <c r="AP62" s="137">
        <v>82496</v>
      </c>
      <c r="AQ62" s="150">
        <v>-1.5</v>
      </c>
      <c r="AR62" s="160">
        <v>22.1</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1IJIMI53kTRF+CZEqwVE1oZth5b5xlTtbLTIbl5pbtVCd4BtitYG9Wlluxg28x7GFy+rnWr7fi0xmYtV373s3Q==" saltValue="iZwtNwKqBRfuXU6WUXLac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97</v>
      </c>
    </row>
    <row r="120" spans="125:125" ht="13.5" hidden="1" customHeight="1" x14ac:dyDescent="0.15"/>
    <row r="121" spans="125:125" ht="13.5" hidden="1" customHeight="1" x14ac:dyDescent="0.15">
      <c r="DU121" s="78"/>
    </row>
  </sheetData>
  <sheetProtection algorithmName="SHA-512" hashValue="FYht9F79kNH+TUQxQGCLgG6Hxz/rKSQgYehKvVsTw19dn2ypJvS+TFb8iwHyqzzdLLhL6x2ENvKHMrKrzp7MWg==" saltValue="6+xynmcFdTePcIEqdMe0Dw=="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97</v>
      </c>
    </row>
  </sheetData>
  <sheetProtection algorithmName="SHA-512" hashValue="14Kq4STiWzqVzMLdC1+sOfewP5A3Gxndfv3qA3H5uEpvNfDP3aWhhjppEntjWpPxSSj9/I7C810cw3B1YpoR9Q==" saltValue="hP3BL39iiwU9rlKvgPu00g=="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16</v>
      </c>
      <c r="F46" s="173" t="s">
        <v>525</v>
      </c>
      <c r="G46" s="177" t="s">
        <v>526</v>
      </c>
      <c r="H46" s="177" t="s">
        <v>527</v>
      </c>
      <c r="I46" s="177" t="s">
        <v>528</v>
      </c>
      <c r="J46" s="182" t="s">
        <v>529</v>
      </c>
    </row>
    <row r="47" spans="2:10" ht="57.75" customHeight="1" x14ac:dyDescent="0.15">
      <c r="B47" s="168"/>
      <c r="C47" s="1041" t="s">
        <v>3</v>
      </c>
      <c r="D47" s="1041"/>
      <c r="E47" s="1042"/>
      <c r="F47" s="174">
        <v>101.12</v>
      </c>
      <c r="G47" s="178">
        <v>104.58</v>
      </c>
      <c r="H47" s="178">
        <v>100.68</v>
      </c>
      <c r="I47" s="178">
        <v>97.66</v>
      </c>
      <c r="J47" s="183">
        <v>100.65</v>
      </c>
    </row>
    <row r="48" spans="2:10" ht="57.75" customHeight="1" x14ac:dyDescent="0.15">
      <c r="B48" s="169"/>
      <c r="C48" s="1043" t="s">
        <v>4</v>
      </c>
      <c r="D48" s="1043"/>
      <c r="E48" s="1044"/>
      <c r="F48" s="175">
        <v>6.29</v>
      </c>
      <c r="G48" s="179">
        <v>3.87</v>
      </c>
      <c r="H48" s="179">
        <v>5.03</v>
      </c>
      <c r="I48" s="179">
        <v>4.3099999999999996</v>
      </c>
      <c r="J48" s="184">
        <v>3.68</v>
      </c>
    </row>
    <row r="49" spans="2:10" ht="57.75" customHeight="1" x14ac:dyDescent="0.15">
      <c r="B49" s="170"/>
      <c r="C49" s="1045" t="s">
        <v>15</v>
      </c>
      <c r="D49" s="1045"/>
      <c r="E49" s="1046"/>
      <c r="F49" s="176">
        <v>17.53</v>
      </c>
      <c r="G49" s="180">
        <v>21.7</v>
      </c>
      <c r="H49" s="180">
        <v>17.39</v>
      </c>
      <c r="I49" s="180">
        <v>23.42</v>
      </c>
      <c r="J49" s="185">
        <v>19.46</v>
      </c>
    </row>
    <row r="50" spans="2:10" x14ac:dyDescent="0.15"/>
  </sheetData>
  <sheetProtection algorithmName="SHA-512" hashValue="1dJyv9/5f+9yT55BAiQtp+teXpT3ygodMG0U+BW2Jo2TI0GTUROi9Kd05pPraGR4xISVyhZg3YH1FTQ7I9Z9ZA==" saltValue="mA6ayiKMwCX2DZgn8RAuz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525</v>
      </c>
      <c r="G33" s="201" t="s">
        <v>526</v>
      </c>
      <c r="H33" s="201" t="s">
        <v>527</v>
      </c>
      <c r="I33" s="201" t="s">
        <v>528</v>
      </c>
      <c r="J33" s="205" t="s">
        <v>529</v>
      </c>
      <c r="K33" s="186"/>
      <c r="L33" s="186"/>
      <c r="M33" s="186"/>
      <c r="N33" s="186"/>
      <c r="O33" s="186"/>
      <c r="P33" s="186"/>
    </row>
    <row r="34" spans="1:16" ht="39" customHeight="1" x14ac:dyDescent="0.15">
      <c r="A34" s="186"/>
      <c r="B34" s="188"/>
      <c r="C34" s="1047" t="s">
        <v>451</v>
      </c>
      <c r="D34" s="1047"/>
      <c r="E34" s="1048"/>
      <c r="F34" s="197">
        <v>6.28</v>
      </c>
      <c r="G34" s="202">
        <v>3.87</v>
      </c>
      <c r="H34" s="202">
        <v>5.03</v>
      </c>
      <c r="I34" s="202">
        <v>4.3099999999999996</v>
      </c>
      <c r="J34" s="206">
        <v>3.67</v>
      </c>
      <c r="K34" s="186"/>
      <c r="L34" s="186"/>
      <c r="M34" s="186"/>
      <c r="N34" s="186"/>
      <c r="O34" s="186"/>
      <c r="P34" s="186"/>
    </row>
    <row r="35" spans="1:16" ht="39" customHeight="1" x14ac:dyDescent="0.15">
      <c r="A35" s="186"/>
      <c r="B35" s="189"/>
      <c r="C35" s="1049" t="s">
        <v>460</v>
      </c>
      <c r="D35" s="1049"/>
      <c r="E35" s="1050"/>
      <c r="F35" s="198">
        <v>0.22</v>
      </c>
      <c r="G35" s="203">
        <v>0.02</v>
      </c>
      <c r="H35" s="203">
        <v>0.55000000000000004</v>
      </c>
      <c r="I35" s="203">
        <v>0.61</v>
      </c>
      <c r="J35" s="207">
        <v>0.95</v>
      </c>
      <c r="K35" s="186"/>
      <c r="L35" s="186"/>
      <c r="M35" s="186"/>
      <c r="N35" s="186"/>
      <c r="O35" s="186"/>
      <c r="P35" s="186"/>
    </row>
    <row r="36" spans="1:16" ht="39" customHeight="1" x14ac:dyDescent="0.15">
      <c r="A36" s="186"/>
      <c r="B36" s="189"/>
      <c r="C36" s="1049" t="s">
        <v>462</v>
      </c>
      <c r="D36" s="1049"/>
      <c r="E36" s="1050"/>
      <c r="F36" s="198">
        <v>0.21</v>
      </c>
      <c r="G36" s="203">
        <v>0.2</v>
      </c>
      <c r="H36" s="203">
        <v>0.25</v>
      </c>
      <c r="I36" s="203">
        <v>0.02</v>
      </c>
      <c r="J36" s="207">
        <v>0.32</v>
      </c>
      <c r="K36" s="186"/>
      <c r="L36" s="186"/>
      <c r="M36" s="186"/>
      <c r="N36" s="186"/>
      <c r="O36" s="186"/>
      <c r="P36" s="186"/>
    </row>
    <row r="37" spans="1:16" ht="39" customHeight="1" x14ac:dyDescent="0.15">
      <c r="A37" s="186"/>
      <c r="B37" s="189"/>
      <c r="C37" s="1049" t="s">
        <v>464</v>
      </c>
      <c r="D37" s="1049"/>
      <c r="E37" s="1050"/>
      <c r="F37" s="198">
        <v>0.02</v>
      </c>
      <c r="G37" s="203">
        <v>0.02</v>
      </c>
      <c r="H37" s="203">
        <v>0.01</v>
      </c>
      <c r="I37" s="203">
        <v>0.02</v>
      </c>
      <c r="J37" s="207">
        <v>0.02</v>
      </c>
      <c r="K37" s="186"/>
      <c r="L37" s="186"/>
      <c r="M37" s="186"/>
      <c r="N37" s="186"/>
      <c r="O37" s="186"/>
      <c r="P37" s="186"/>
    </row>
    <row r="38" spans="1:16" ht="39" customHeight="1" x14ac:dyDescent="0.15">
      <c r="A38" s="186"/>
      <c r="B38" s="189"/>
      <c r="C38" s="1049" t="s">
        <v>461</v>
      </c>
      <c r="D38" s="1049"/>
      <c r="E38" s="1050"/>
      <c r="F38" s="198">
        <v>0.12</v>
      </c>
      <c r="G38" s="203">
        <v>0</v>
      </c>
      <c r="H38" s="203">
        <v>0</v>
      </c>
      <c r="I38" s="203">
        <v>0</v>
      </c>
      <c r="J38" s="207">
        <v>0</v>
      </c>
      <c r="K38" s="186"/>
      <c r="L38" s="186"/>
      <c r="M38" s="186"/>
      <c r="N38" s="186"/>
      <c r="O38" s="186"/>
      <c r="P38" s="186"/>
    </row>
    <row r="39" spans="1:16" ht="39" customHeight="1" x14ac:dyDescent="0.15">
      <c r="A39" s="186"/>
      <c r="B39" s="189"/>
      <c r="C39" s="1049" t="s">
        <v>350</v>
      </c>
      <c r="D39" s="1049"/>
      <c r="E39" s="1050"/>
      <c r="F39" s="198">
        <v>0</v>
      </c>
      <c r="G39" s="203">
        <v>0</v>
      </c>
      <c r="H39" s="203">
        <v>0</v>
      </c>
      <c r="I39" s="203">
        <v>0</v>
      </c>
      <c r="J39" s="207">
        <v>0</v>
      </c>
      <c r="K39" s="186"/>
      <c r="L39" s="186"/>
      <c r="M39" s="186"/>
      <c r="N39" s="186"/>
      <c r="O39" s="186"/>
      <c r="P39" s="186"/>
    </row>
    <row r="40" spans="1:16" ht="39" customHeight="1" x14ac:dyDescent="0.15">
      <c r="A40" s="186"/>
      <c r="B40" s="189"/>
      <c r="C40" s="1049" t="s">
        <v>466</v>
      </c>
      <c r="D40" s="1049"/>
      <c r="E40" s="1050"/>
      <c r="F40" s="198">
        <v>0</v>
      </c>
      <c r="G40" s="203">
        <v>0</v>
      </c>
      <c r="H40" s="203">
        <v>0</v>
      </c>
      <c r="I40" s="203">
        <v>0</v>
      </c>
      <c r="J40" s="207">
        <v>0</v>
      </c>
      <c r="K40" s="186"/>
      <c r="L40" s="186"/>
      <c r="M40" s="186"/>
      <c r="N40" s="186"/>
      <c r="O40" s="186"/>
      <c r="P40" s="186"/>
    </row>
    <row r="41" spans="1:16" ht="39" customHeight="1" x14ac:dyDescent="0.15">
      <c r="A41" s="186"/>
      <c r="B41" s="189"/>
      <c r="C41" s="1049"/>
      <c r="D41" s="1049"/>
      <c r="E41" s="1050"/>
      <c r="F41" s="198"/>
      <c r="G41" s="203"/>
      <c r="H41" s="203"/>
      <c r="I41" s="203"/>
      <c r="J41" s="207"/>
      <c r="K41" s="186"/>
      <c r="L41" s="186"/>
      <c r="M41" s="186"/>
      <c r="N41" s="186"/>
      <c r="O41" s="186"/>
      <c r="P41" s="186"/>
    </row>
    <row r="42" spans="1:16" ht="39" customHeight="1" x14ac:dyDescent="0.15">
      <c r="A42" s="186"/>
      <c r="B42" s="190"/>
      <c r="C42" s="1049" t="s">
        <v>530</v>
      </c>
      <c r="D42" s="1049"/>
      <c r="E42" s="1050"/>
      <c r="F42" s="198" t="s">
        <v>200</v>
      </c>
      <c r="G42" s="203" t="s">
        <v>200</v>
      </c>
      <c r="H42" s="203" t="s">
        <v>200</v>
      </c>
      <c r="I42" s="203" t="s">
        <v>200</v>
      </c>
      <c r="J42" s="207" t="s">
        <v>200</v>
      </c>
      <c r="K42" s="186"/>
      <c r="L42" s="186"/>
      <c r="M42" s="186"/>
      <c r="N42" s="186"/>
      <c r="O42" s="186"/>
      <c r="P42" s="186"/>
    </row>
    <row r="43" spans="1:16" ht="39" customHeight="1" x14ac:dyDescent="0.15">
      <c r="A43" s="186"/>
      <c r="B43" s="191"/>
      <c r="C43" s="1051" t="s">
        <v>489</v>
      </c>
      <c r="D43" s="1051"/>
      <c r="E43" s="1052"/>
      <c r="F43" s="199" t="s">
        <v>200</v>
      </c>
      <c r="G43" s="204" t="s">
        <v>200</v>
      </c>
      <c r="H43" s="204" t="s">
        <v>200</v>
      </c>
      <c r="I43" s="204" t="s">
        <v>200</v>
      </c>
      <c r="J43" s="208" t="s">
        <v>200</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ZDHSE+W34boTvq6hhAHQMTZ2MGfXzFyP40TeH/zFkG1zPvGGmAbuSDRTpaaj+y2+EjDuJeDZ9e9Wfp3Uf0AtaQ==" saltValue="NsRmLfMds15kuT31EmbV2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27</v>
      </c>
      <c r="C44" s="215"/>
      <c r="D44" s="215"/>
      <c r="E44" s="223"/>
      <c r="F44" s="223"/>
      <c r="G44" s="223"/>
      <c r="H44" s="223"/>
      <c r="I44" s="223"/>
      <c r="J44" s="226" t="s">
        <v>16</v>
      </c>
      <c r="K44" s="228" t="s">
        <v>525</v>
      </c>
      <c r="L44" s="237" t="s">
        <v>526</v>
      </c>
      <c r="M44" s="237" t="s">
        <v>527</v>
      </c>
      <c r="N44" s="237" t="s">
        <v>528</v>
      </c>
      <c r="O44" s="246" t="s">
        <v>529</v>
      </c>
      <c r="P44" s="85"/>
      <c r="Q44" s="85"/>
      <c r="R44" s="85"/>
      <c r="S44" s="85"/>
      <c r="T44" s="85"/>
      <c r="U44" s="85"/>
    </row>
    <row r="45" spans="1:21" ht="30.75" customHeight="1" x14ac:dyDescent="0.15">
      <c r="A45" s="85"/>
      <c r="B45" s="1078" t="s">
        <v>28</v>
      </c>
      <c r="C45" s="1079"/>
      <c r="D45" s="218"/>
      <c r="E45" s="1053" t="s">
        <v>26</v>
      </c>
      <c r="F45" s="1053"/>
      <c r="G45" s="1053"/>
      <c r="H45" s="1053"/>
      <c r="I45" s="1053"/>
      <c r="J45" s="1054"/>
      <c r="K45" s="229">
        <v>546</v>
      </c>
      <c r="L45" s="238">
        <v>597</v>
      </c>
      <c r="M45" s="238">
        <v>661</v>
      </c>
      <c r="N45" s="238">
        <v>704</v>
      </c>
      <c r="O45" s="247">
        <v>723</v>
      </c>
      <c r="P45" s="85"/>
      <c r="Q45" s="85"/>
      <c r="R45" s="85"/>
      <c r="S45" s="85"/>
      <c r="T45" s="85"/>
      <c r="U45" s="85"/>
    </row>
    <row r="46" spans="1:21" ht="30.75" customHeight="1" x14ac:dyDescent="0.15">
      <c r="A46" s="85"/>
      <c r="B46" s="1080"/>
      <c r="C46" s="1081"/>
      <c r="D46" s="219"/>
      <c r="E46" s="1055" t="s">
        <v>31</v>
      </c>
      <c r="F46" s="1055"/>
      <c r="G46" s="1055"/>
      <c r="H46" s="1055"/>
      <c r="I46" s="1055"/>
      <c r="J46" s="1056"/>
      <c r="K46" s="230" t="s">
        <v>200</v>
      </c>
      <c r="L46" s="239" t="s">
        <v>200</v>
      </c>
      <c r="M46" s="239" t="s">
        <v>200</v>
      </c>
      <c r="N46" s="239" t="s">
        <v>200</v>
      </c>
      <c r="O46" s="248" t="s">
        <v>200</v>
      </c>
      <c r="P46" s="85"/>
      <c r="Q46" s="85"/>
      <c r="R46" s="85"/>
      <c r="S46" s="85"/>
      <c r="T46" s="85"/>
      <c r="U46" s="85"/>
    </row>
    <row r="47" spans="1:21" ht="30.75" customHeight="1" x14ac:dyDescent="0.15">
      <c r="A47" s="85"/>
      <c r="B47" s="1080"/>
      <c r="C47" s="1081"/>
      <c r="D47" s="219"/>
      <c r="E47" s="1055" t="s">
        <v>34</v>
      </c>
      <c r="F47" s="1055"/>
      <c r="G47" s="1055"/>
      <c r="H47" s="1055"/>
      <c r="I47" s="1055"/>
      <c r="J47" s="1056"/>
      <c r="K47" s="230" t="s">
        <v>200</v>
      </c>
      <c r="L47" s="239" t="s">
        <v>200</v>
      </c>
      <c r="M47" s="239" t="s">
        <v>200</v>
      </c>
      <c r="N47" s="239" t="s">
        <v>200</v>
      </c>
      <c r="O47" s="248" t="s">
        <v>200</v>
      </c>
      <c r="P47" s="85"/>
      <c r="Q47" s="85"/>
      <c r="R47" s="85"/>
      <c r="S47" s="85"/>
      <c r="T47" s="85"/>
      <c r="U47" s="85"/>
    </row>
    <row r="48" spans="1:21" ht="30.75" customHeight="1" x14ac:dyDescent="0.15">
      <c r="A48" s="85"/>
      <c r="B48" s="1080"/>
      <c r="C48" s="1081"/>
      <c r="D48" s="219"/>
      <c r="E48" s="1055" t="s">
        <v>40</v>
      </c>
      <c r="F48" s="1055"/>
      <c r="G48" s="1055"/>
      <c r="H48" s="1055"/>
      <c r="I48" s="1055"/>
      <c r="J48" s="1056"/>
      <c r="K48" s="230">
        <v>61</v>
      </c>
      <c r="L48" s="239">
        <v>65</v>
      </c>
      <c r="M48" s="239">
        <v>61</v>
      </c>
      <c r="N48" s="239">
        <v>63</v>
      </c>
      <c r="O48" s="248">
        <v>87</v>
      </c>
      <c r="P48" s="85"/>
      <c r="Q48" s="85"/>
      <c r="R48" s="85"/>
      <c r="S48" s="85"/>
      <c r="T48" s="85"/>
      <c r="U48" s="85"/>
    </row>
    <row r="49" spans="1:21" ht="30.75" customHeight="1" x14ac:dyDescent="0.15">
      <c r="A49" s="85"/>
      <c r="B49" s="1080"/>
      <c r="C49" s="1081"/>
      <c r="D49" s="219"/>
      <c r="E49" s="1055" t="s">
        <v>0</v>
      </c>
      <c r="F49" s="1055"/>
      <c r="G49" s="1055"/>
      <c r="H49" s="1055"/>
      <c r="I49" s="1055"/>
      <c r="J49" s="1056"/>
      <c r="K49" s="230">
        <v>3</v>
      </c>
      <c r="L49" s="239">
        <v>3</v>
      </c>
      <c r="M49" s="239">
        <v>3</v>
      </c>
      <c r="N49" s="239">
        <v>3</v>
      </c>
      <c r="O49" s="248">
        <v>3</v>
      </c>
      <c r="P49" s="85"/>
      <c r="Q49" s="85"/>
      <c r="R49" s="85"/>
      <c r="S49" s="85"/>
      <c r="T49" s="85"/>
      <c r="U49" s="85"/>
    </row>
    <row r="50" spans="1:21" ht="30.75" customHeight="1" x14ac:dyDescent="0.15">
      <c r="A50" s="85"/>
      <c r="B50" s="1080"/>
      <c r="C50" s="1081"/>
      <c r="D50" s="219"/>
      <c r="E50" s="1055" t="s">
        <v>42</v>
      </c>
      <c r="F50" s="1055"/>
      <c r="G50" s="1055"/>
      <c r="H50" s="1055"/>
      <c r="I50" s="1055"/>
      <c r="J50" s="1056"/>
      <c r="K50" s="230" t="s">
        <v>200</v>
      </c>
      <c r="L50" s="239" t="s">
        <v>200</v>
      </c>
      <c r="M50" s="239" t="s">
        <v>200</v>
      </c>
      <c r="N50" s="239" t="s">
        <v>200</v>
      </c>
      <c r="O50" s="248" t="s">
        <v>200</v>
      </c>
      <c r="P50" s="85"/>
      <c r="Q50" s="85"/>
      <c r="R50" s="85"/>
      <c r="S50" s="85"/>
      <c r="T50" s="85"/>
      <c r="U50" s="85"/>
    </row>
    <row r="51" spans="1:21" ht="30.75" customHeight="1" x14ac:dyDescent="0.15">
      <c r="A51" s="85"/>
      <c r="B51" s="1082"/>
      <c r="C51" s="1083"/>
      <c r="D51" s="220"/>
      <c r="E51" s="1055" t="s">
        <v>46</v>
      </c>
      <c r="F51" s="1055"/>
      <c r="G51" s="1055"/>
      <c r="H51" s="1055"/>
      <c r="I51" s="1055"/>
      <c r="J51" s="1056"/>
      <c r="K51" s="230">
        <v>0</v>
      </c>
      <c r="L51" s="239">
        <v>0</v>
      </c>
      <c r="M51" s="239">
        <v>2</v>
      </c>
      <c r="N51" s="239">
        <v>0</v>
      </c>
      <c r="O51" s="248">
        <v>0</v>
      </c>
      <c r="P51" s="85"/>
      <c r="Q51" s="85"/>
      <c r="R51" s="85"/>
      <c r="S51" s="85"/>
      <c r="T51" s="85"/>
      <c r="U51" s="85"/>
    </row>
    <row r="52" spans="1:21" ht="30.75" customHeight="1" x14ac:dyDescent="0.15">
      <c r="A52" s="85"/>
      <c r="B52" s="1057" t="s">
        <v>48</v>
      </c>
      <c r="C52" s="1058"/>
      <c r="D52" s="220"/>
      <c r="E52" s="1055" t="s">
        <v>49</v>
      </c>
      <c r="F52" s="1055"/>
      <c r="G52" s="1055"/>
      <c r="H52" s="1055"/>
      <c r="I52" s="1055"/>
      <c r="J52" s="1056"/>
      <c r="K52" s="230">
        <v>849</v>
      </c>
      <c r="L52" s="239">
        <v>872</v>
      </c>
      <c r="M52" s="239">
        <v>928</v>
      </c>
      <c r="N52" s="239">
        <v>980</v>
      </c>
      <c r="O52" s="248">
        <v>1008</v>
      </c>
      <c r="P52" s="85"/>
      <c r="Q52" s="85"/>
      <c r="R52" s="85"/>
      <c r="S52" s="85"/>
      <c r="T52" s="85"/>
      <c r="U52" s="85"/>
    </row>
    <row r="53" spans="1:21" ht="30.75" customHeight="1" x14ac:dyDescent="0.15">
      <c r="A53" s="85"/>
      <c r="B53" s="1059" t="s">
        <v>50</v>
      </c>
      <c r="C53" s="1060"/>
      <c r="D53" s="221"/>
      <c r="E53" s="1061" t="s">
        <v>53</v>
      </c>
      <c r="F53" s="1061"/>
      <c r="G53" s="1061"/>
      <c r="H53" s="1061"/>
      <c r="I53" s="1061"/>
      <c r="J53" s="1062"/>
      <c r="K53" s="231">
        <v>-239</v>
      </c>
      <c r="L53" s="240">
        <v>-207</v>
      </c>
      <c r="M53" s="240">
        <v>-201</v>
      </c>
      <c r="N53" s="240">
        <v>-210</v>
      </c>
      <c r="O53" s="249">
        <v>-195</v>
      </c>
      <c r="P53" s="85"/>
      <c r="Q53" s="85"/>
      <c r="R53" s="85"/>
      <c r="S53" s="85"/>
      <c r="T53" s="85"/>
      <c r="U53" s="85"/>
    </row>
    <row r="54" spans="1:21" ht="24" customHeight="1" x14ac:dyDescent="0.15">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62</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531</v>
      </c>
      <c r="P56" s="85"/>
      <c r="Q56" s="85"/>
      <c r="R56" s="85"/>
      <c r="S56" s="85"/>
      <c r="T56" s="85"/>
      <c r="U56" s="85"/>
    </row>
    <row r="57" spans="1:21" ht="31.5" customHeight="1" x14ac:dyDescent="0.15">
      <c r="A57" s="85"/>
      <c r="B57" s="212"/>
      <c r="C57" s="217"/>
      <c r="D57" s="217"/>
      <c r="E57" s="224"/>
      <c r="F57" s="224"/>
      <c r="G57" s="224"/>
      <c r="H57" s="224"/>
      <c r="I57" s="224"/>
      <c r="J57" s="227" t="s">
        <v>16</v>
      </c>
      <c r="K57" s="233" t="s">
        <v>525</v>
      </c>
      <c r="L57" s="241" t="s">
        <v>526</v>
      </c>
      <c r="M57" s="241" t="s">
        <v>527</v>
      </c>
      <c r="N57" s="241" t="s">
        <v>528</v>
      </c>
      <c r="O57" s="251" t="s">
        <v>529</v>
      </c>
      <c r="P57" s="85"/>
      <c r="Q57" s="85"/>
      <c r="R57" s="85"/>
      <c r="S57" s="85"/>
      <c r="T57" s="85"/>
      <c r="U57" s="85"/>
    </row>
    <row r="58" spans="1:21" ht="31.5" customHeight="1" x14ac:dyDescent="0.15">
      <c r="B58" s="1072" t="s">
        <v>63</v>
      </c>
      <c r="C58" s="1073"/>
      <c r="D58" s="1063" t="s">
        <v>66</v>
      </c>
      <c r="E58" s="1064"/>
      <c r="F58" s="1064"/>
      <c r="G58" s="1064"/>
      <c r="H58" s="1064"/>
      <c r="I58" s="1064"/>
      <c r="J58" s="1065"/>
      <c r="K58" s="234"/>
      <c r="L58" s="242"/>
      <c r="M58" s="242"/>
      <c r="N58" s="242"/>
      <c r="O58" s="252"/>
    </row>
    <row r="59" spans="1:21" ht="31.5" customHeight="1" x14ac:dyDescent="0.15">
      <c r="B59" s="1074"/>
      <c r="C59" s="1075"/>
      <c r="D59" s="1066" t="s">
        <v>12</v>
      </c>
      <c r="E59" s="1067"/>
      <c r="F59" s="1067"/>
      <c r="G59" s="1067"/>
      <c r="H59" s="1067"/>
      <c r="I59" s="1067"/>
      <c r="J59" s="1068"/>
      <c r="K59" s="235"/>
      <c r="L59" s="243"/>
      <c r="M59" s="243"/>
      <c r="N59" s="243"/>
      <c r="O59" s="253"/>
    </row>
    <row r="60" spans="1:21" ht="31.5" customHeight="1" x14ac:dyDescent="0.15">
      <c r="B60" s="1076"/>
      <c r="C60" s="1077"/>
      <c r="D60" s="1069" t="s">
        <v>68</v>
      </c>
      <c r="E60" s="1070"/>
      <c r="F60" s="1070"/>
      <c r="G60" s="1070"/>
      <c r="H60" s="1070"/>
      <c r="I60" s="1070"/>
      <c r="J60" s="1071"/>
      <c r="K60" s="236"/>
      <c r="L60" s="244"/>
      <c r="M60" s="244"/>
      <c r="N60" s="244"/>
      <c r="O60" s="254"/>
    </row>
    <row r="61" spans="1:21" ht="24" customHeight="1" x14ac:dyDescent="0.15">
      <c r="B61" s="213"/>
      <c r="C61" s="213"/>
      <c r="D61" s="222" t="s">
        <v>47</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8leHR4WZ08e0Up/i+ngb9Thec1sbXL5khdCT3fDchGYF3SSrLVZ3nlSE+1LVHUzGpTLuhwxsfMY/lvBhezh5UQ==" saltValue="/+7YKLr6BPyOkfnvgwu6v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27</v>
      </c>
      <c r="C40" s="215"/>
      <c r="D40" s="215"/>
      <c r="E40" s="223"/>
      <c r="F40" s="223"/>
      <c r="G40" s="223"/>
      <c r="H40" s="226" t="s">
        <v>16</v>
      </c>
      <c r="I40" s="228" t="s">
        <v>525</v>
      </c>
      <c r="J40" s="237" t="s">
        <v>526</v>
      </c>
      <c r="K40" s="237" t="s">
        <v>527</v>
      </c>
      <c r="L40" s="237" t="s">
        <v>528</v>
      </c>
      <c r="M40" s="266" t="s">
        <v>529</v>
      </c>
    </row>
    <row r="41" spans="2:13" ht="27.75" customHeight="1" x14ac:dyDescent="0.15">
      <c r="B41" s="1078" t="s">
        <v>36</v>
      </c>
      <c r="C41" s="1079"/>
      <c r="D41" s="218"/>
      <c r="E41" s="1084" t="s">
        <v>69</v>
      </c>
      <c r="F41" s="1084"/>
      <c r="G41" s="1084"/>
      <c r="H41" s="1085"/>
      <c r="I41" s="259">
        <v>6900</v>
      </c>
      <c r="J41" s="263">
        <v>6377</v>
      </c>
      <c r="K41" s="263">
        <v>6968</v>
      </c>
      <c r="L41" s="263">
        <v>7102</v>
      </c>
      <c r="M41" s="267">
        <v>6186</v>
      </c>
    </row>
    <row r="42" spans="2:13" ht="27.75" customHeight="1" x14ac:dyDescent="0.15">
      <c r="B42" s="1080"/>
      <c r="C42" s="1081"/>
      <c r="D42" s="219"/>
      <c r="E42" s="1086" t="s">
        <v>77</v>
      </c>
      <c r="F42" s="1086"/>
      <c r="G42" s="1086"/>
      <c r="H42" s="1087"/>
      <c r="I42" s="260" t="s">
        <v>200</v>
      </c>
      <c r="J42" s="264" t="s">
        <v>200</v>
      </c>
      <c r="K42" s="264">
        <v>206</v>
      </c>
      <c r="L42" s="264">
        <v>140</v>
      </c>
      <c r="M42" s="268">
        <v>116</v>
      </c>
    </row>
    <row r="43" spans="2:13" ht="27.75" customHeight="1" x14ac:dyDescent="0.15">
      <c r="B43" s="1080"/>
      <c r="C43" s="1081"/>
      <c r="D43" s="219"/>
      <c r="E43" s="1086" t="s">
        <v>78</v>
      </c>
      <c r="F43" s="1086"/>
      <c r="G43" s="1086"/>
      <c r="H43" s="1087"/>
      <c r="I43" s="260">
        <v>1094</v>
      </c>
      <c r="J43" s="264">
        <v>1036</v>
      </c>
      <c r="K43" s="264">
        <v>1097</v>
      </c>
      <c r="L43" s="264">
        <v>1192</v>
      </c>
      <c r="M43" s="268">
        <v>1249</v>
      </c>
    </row>
    <row r="44" spans="2:13" ht="27.75" customHeight="1" x14ac:dyDescent="0.15">
      <c r="B44" s="1080"/>
      <c r="C44" s="1081"/>
      <c r="D44" s="219"/>
      <c r="E44" s="1086" t="s">
        <v>17</v>
      </c>
      <c r="F44" s="1086"/>
      <c r="G44" s="1086"/>
      <c r="H44" s="1087"/>
      <c r="I44" s="260">
        <v>17</v>
      </c>
      <c r="J44" s="264">
        <v>14</v>
      </c>
      <c r="K44" s="264">
        <v>12</v>
      </c>
      <c r="L44" s="264">
        <v>9</v>
      </c>
      <c r="M44" s="268">
        <v>6</v>
      </c>
    </row>
    <row r="45" spans="2:13" ht="27.75" customHeight="1" x14ac:dyDescent="0.15">
      <c r="B45" s="1080"/>
      <c r="C45" s="1081"/>
      <c r="D45" s="219"/>
      <c r="E45" s="1086" t="s">
        <v>81</v>
      </c>
      <c r="F45" s="1086"/>
      <c r="G45" s="1086"/>
      <c r="H45" s="1087"/>
      <c r="I45" s="260">
        <v>541</v>
      </c>
      <c r="J45" s="264">
        <v>515</v>
      </c>
      <c r="K45" s="264">
        <v>587</v>
      </c>
      <c r="L45" s="264">
        <v>454</v>
      </c>
      <c r="M45" s="268">
        <v>471</v>
      </c>
    </row>
    <row r="46" spans="2:13" ht="27.75" customHeight="1" x14ac:dyDescent="0.15">
      <c r="B46" s="1080"/>
      <c r="C46" s="1081"/>
      <c r="D46" s="220"/>
      <c r="E46" s="1086" t="s">
        <v>80</v>
      </c>
      <c r="F46" s="1086"/>
      <c r="G46" s="1086"/>
      <c r="H46" s="1087"/>
      <c r="I46" s="260" t="s">
        <v>200</v>
      </c>
      <c r="J46" s="264" t="s">
        <v>200</v>
      </c>
      <c r="K46" s="264" t="s">
        <v>200</v>
      </c>
      <c r="L46" s="264" t="s">
        <v>200</v>
      </c>
      <c r="M46" s="268" t="s">
        <v>200</v>
      </c>
    </row>
    <row r="47" spans="2:13" ht="27.75" customHeight="1" x14ac:dyDescent="0.15">
      <c r="B47" s="1080"/>
      <c r="C47" s="1081"/>
      <c r="D47" s="256"/>
      <c r="E47" s="1088" t="s">
        <v>83</v>
      </c>
      <c r="F47" s="1089"/>
      <c r="G47" s="1089"/>
      <c r="H47" s="1090"/>
      <c r="I47" s="260" t="s">
        <v>200</v>
      </c>
      <c r="J47" s="264" t="s">
        <v>200</v>
      </c>
      <c r="K47" s="264" t="s">
        <v>200</v>
      </c>
      <c r="L47" s="264" t="s">
        <v>200</v>
      </c>
      <c r="M47" s="268" t="s">
        <v>200</v>
      </c>
    </row>
    <row r="48" spans="2:13" ht="27.75" customHeight="1" x14ac:dyDescent="0.15">
      <c r="B48" s="1080"/>
      <c r="C48" s="1081"/>
      <c r="D48" s="219"/>
      <c r="E48" s="1086" t="s">
        <v>58</v>
      </c>
      <c r="F48" s="1086"/>
      <c r="G48" s="1086"/>
      <c r="H48" s="1087"/>
      <c r="I48" s="260" t="s">
        <v>200</v>
      </c>
      <c r="J48" s="264" t="s">
        <v>200</v>
      </c>
      <c r="K48" s="264" t="s">
        <v>200</v>
      </c>
      <c r="L48" s="264" t="s">
        <v>200</v>
      </c>
      <c r="M48" s="268" t="s">
        <v>200</v>
      </c>
    </row>
    <row r="49" spans="2:13" ht="27.75" customHeight="1" x14ac:dyDescent="0.15">
      <c r="B49" s="1082"/>
      <c r="C49" s="1083"/>
      <c r="D49" s="219"/>
      <c r="E49" s="1086" t="s">
        <v>87</v>
      </c>
      <c r="F49" s="1086"/>
      <c r="G49" s="1086"/>
      <c r="H49" s="1087"/>
      <c r="I49" s="260" t="s">
        <v>200</v>
      </c>
      <c r="J49" s="264" t="s">
        <v>200</v>
      </c>
      <c r="K49" s="264" t="s">
        <v>200</v>
      </c>
      <c r="L49" s="264" t="s">
        <v>200</v>
      </c>
      <c r="M49" s="268" t="s">
        <v>200</v>
      </c>
    </row>
    <row r="50" spans="2:13" ht="27.75" customHeight="1" x14ac:dyDescent="0.15">
      <c r="B50" s="1093" t="s">
        <v>89</v>
      </c>
      <c r="C50" s="1094"/>
      <c r="D50" s="257"/>
      <c r="E50" s="1086" t="s">
        <v>91</v>
      </c>
      <c r="F50" s="1086"/>
      <c r="G50" s="1086"/>
      <c r="H50" s="1087"/>
      <c r="I50" s="260">
        <v>8266</v>
      </c>
      <c r="J50" s="264">
        <v>8227</v>
      </c>
      <c r="K50" s="264">
        <v>8309</v>
      </c>
      <c r="L50" s="264">
        <v>8433</v>
      </c>
      <c r="M50" s="268">
        <v>8518</v>
      </c>
    </row>
    <row r="51" spans="2:13" ht="27.75" customHeight="1" x14ac:dyDescent="0.15">
      <c r="B51" s="1080"/>
      <c r="C51" s="1081"/>
      <c r="D51" s="219"/>
      <c r="E51" s="1086" t="s">
        <v>94</v>
      </c>
      <c r="F51" s="1086"/>
      <c r="G51" s="1086"/>
      <c r="H51" s="1087"/>
      <c r="I51" s="260">
        <v>9</v>
      </c>
      <c r="J51" s="264">
        <v>12</v>
      </c>
      <c r="K51" s="264">
        <v>10</v>
      </c>
      <c r="L51" s="264">
        <v>9</v>
      </c>
      <c r="M51" s="268">
        <v>8</v>
      </c>
    </row>
    <row r="52" spans="2:13" ht="27.75" customHeight="1" x14ac:dyDescent="0.15">
      <c r="B52" s="1082"/>
      <c r="C52" s="1083"/>
      <c r="D52" s="219"/>
      <c r="E52" s="1086" t="s">
        <v>44</v>
      </c>
      <c r="F52" s="1086"/>
      <c r="G52" s="1086"/>
      <c r="H52" s="1087"/>
      <c r="I52" s="260">
        <v>7446</v>
      </c>
      <c r="J52" s="264">
        <v>7014</v>
      </c>
      <c r="K52" s="264">
        <v>7847</v>
      </c>
      <c r="L52" s="264">
        <v>7904</v>
      </c>
      <c r="M52" s="268">
        <v>7662</v>
      </c>
    </row>
    <row r="53" spans="2:13" ht="27.75" customHeight="1" x14ac:dyDescent="0.15">
      <c r="B53" s="1059" t="s">
        <v>50</v>
      </c>
      <c r="C53" s="1060"/>
      <c r="D53" s="221"/>
      <c r="E53" s="1091" t="s">
        <v>96</v>
      </c>
      <c r="F53" s="1091"/>
      <c r="G53" s="1091"/>
      <c r="H53" s="1092"/>
      <c r="I53" s="261">
        <v>-7168</v>
      </c>
      <c r="J53" s="265">
        <v>-7311</v>
      </c>
      <c r="K53" s="265">
        <v>-7296</v>
      </c>
      <c r="L53" s="265">
        <v>-7449</v>
      </c>
      <c r="M53" s="269">
        <v>-8161</v>
      </c>
    </row>
    <row r="54" spans="2:13" ht="27.75" customHeight="1" x14ac:dyDescent="0.15">
      <c r="B54" s="255" t="s">
        <v>71</v>
      </c>
      <c r="C54" s="192"/>
      <c r="D54" s="192"/>
      <c r="E54" s="258"/>
      <c r="F54" s="258"/>
      <c r="G54" s="258"/>
      <c r="H54" s="258"/>
      <c r="I54" s="262"/>
      <c r="J54" s="262"/>
      <c r="K54" s="262"/>
      <c r="L54" s="262"/>
      <c r="M54" s="262"/>
    </row>
    <row r="55" spans="2:13" x14ac:dyDescent="0.15"/>
  </sheetData>
  <sheetProtection algorithmName="SHA-512" hashValue="9xudgNF1Vfs4iL5lE2EhKBgGGpOwnTcB4S0yCeO1LNP/Khug7JlWUQNyOI7czzD10KqY4va24ZgVbNqUmRDrXw==" saltValue="vWiyIyy027Mgao4oP4AGB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92</v>
      </c>
    </row>
    <row r="54" spans="2:8" ht="29.25" customHeight="1" x14ac:dyDescent="0.2">
      <c r="B54" s="270" t="s">
        <v>8</v>
      </c>
      <c r="C54" s="276"/>
      <c r="D54" s="276"/>
      <c r="E54" s="277" t="s">
        <v>16</v>
      </c>
      <c r="F54" s="278" t="s">
        <v>527</v>
      </c>
      <c r="G54" s="278" t="s">
        <v>528</v>
      </c>
      <c r="H54" s="286" t="s">
        <v>529</v>
      </c>
    </row>
    <row r="55" spans="2:8" ht="52.5" customHeight="1" x14ac:dyDescent="0.15">
      <c r="B55" s="271"/>
      <c r="C55" s="1095" t="s">
        <v>100</v>
      </c>
      <c r="D55" s="1095"/>
      <c r="E55" s="1096"/>
      <c r="F55" s="279">
        <v>3785</v>
      </c>
      <c r="G55" s="279">
        <v>3883</v>
      </c>
      <c r="H55" s="287">
        <v>3973</v>
      </c>
    </row>
    <row r="56" spans="2:8" ht="52.5" customHeight="1" x14ac:dyDescent="0.15">
      <c r="B56" s="272"/>
      <c r="C56" s="1097" t="s">
        <v>103</v>
      </c>
      <c r="D56" s="1097"/>
      <c r="E56" s="1098"/>
      <c r="F56" s="280">
        <v>1576</v>
      </c>
      <c r="G56" s="280">
        <v>1577</v>
      </c>
      <c r="H56" s="288">
        <v>1595</v>
      </c>
    </row>
    <row r="57" spans="2:8" ht="53.25" customHeight="1" x14ac:dyDescent="0.15">
      <c r="B57" s="272"/>
      <c r="C57" s="1099" t="s">
        <v>74</v>
      </c>
      <c r="D57" s="1099"/>
      <c r="E57" s="1100"/>
      <c r="F57" s="281">
        <v>3670</v>
      </c>
      <c r="G57" s="281">
        <v>3678</v>
      </c>
      <c r="H57" s="289">
        <v>3751</v>
      </c>
    </row>
    <row r="58" spans="2:8" ht="45.75" customHeight="1" x14ac:dyDescent="0.15">
      <c r="B58" s="273"/>
      <c r="C58" s="1101" t="s">
        <v>546</v>
      </c>
      <c r="D58" s="1102"/>
      <c r="E58" s="1103"/>
      <c r="F58" s="282">
        <v>1682</v>
      </c>
      <c r="G58" s="282">
        <v>1630</v>
      </c>
      <c r="H58" s="290">
        <v>1732</v>
      </c>
    </row>
    <row r="59" spans="2:8" ht="45.75" customHeight="1" x14ac:dyDescent="0.15">
      <c r="B59" s="273"/>
      <c r="C59" s="1101" t="s">
        <v>273</v>
      </c>
      <c r="D59" s="1102"/>
      <c r="E59" s="1103"/>
      <c r="F59" s="282">
        <v>990</v>
      </c>
      <c r="G59" s="282">
        <v>990</v>
      </c>
      <c r="H59" s="290">
        <v>990</v>
      </c>
    </row>
    <row r="60" spans="2:8" ht="45.75" customHeight="1" x14ac:dyDescent="0.15">
      <c r="B60" s="273"/>
      <c r="C60" s="1101" t="s">
        <v>547</v>
      </c>
      <c r="D60" s="1102"/>
      <c r="E60" s="1103"/>
      <c r="F60" s="282">
        <v>356</v>
      </c>
      <c r="G60" s="282">
        <v>397</v>
      </c>
      <c r="H60" s="290">
        <v>369</v>
      </c>
    </row>
    <row r="61" spans="2:8" ht="45.75" customHeight="1" x14ac:dyDescent="0.15">
      <c r="B61" s="273"/>
      <c r="C61" s="1101" t="s">
        <v>548</v>
      </c>
      <c r="D61" s="1102"/>
      <c r="E61" s="1103"/>
      <c r="F61" s="282">
        <v>273</v>
      </c>
      <c r="G61" s="282">
        <v>270</v>
      </c>
      <c r="H61" s="290">
        <v>244</v>
      </c>
    </row>
    <row r="62" spans="2:8" ht="45.75" customHeight="1" x14ac:dyDescent="0.15">
      <c r="B62" s="274"/>
      <c r="C62" s="1104" t="s">
        <v>539</v>
      </c>
      <c r="D62" s="1105"/>
      <c r="E62" s="1106"/>
      <c r="F62" s="283">
        <v>100</v>
      </c>
      <c r="G62" s="283">
        <v>100</v>
      </c>
      <c r="H62" s="291">
        <v>100</v>
      </c>
    </row>
    <row r="63" spans="2:8" ht="52.5" customHeight="1" x14ac:dyDescent="0.15">
      <c r="B63" s="275"/>
      <c r="C63" s="1107" t="s">
        <v>105</v>
      </c>
      <c r="D63" s="1107"/>
      <c r="E63" s="1108"/>
      <c r="F63" s="284">
        <v>9031</v>
      </c>
      <c r="G63" s="284">
        <v>9138</v>
      </c>
      <c r="H63" s="292">
        <v>9320</v>
      </c>
    </row>
    <row r="64" spans="2:8" x14ac:dyDescent="0.15"/>
  </sheetData>
  <sheetProtection algorithmName="SHA-512" hashValue="FhaIjm+wUe9asLxLW97FiXvIL9adaOh2JfOHrnpkQSVzn23sztwMEeJC8CZf/aSH3KpYMwAufEzTaGdNzOFcpg==" saltValue="/o9cgM2TkT2NFjy7Q3N/W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294"/>
      <c r="B1" s="296"/>
      <c r="DD1" s="90"/>
      <c r="DE1" s="90"/>
    </row>
    <row r="2" spans="1:109" ht="25.5" customHeight="1" x14ac:dyDescent="0.15">
      <c r="A2" s="295"/>
      <c r="C2" s="295"/>
      <c r="O2" s="295"/>
      <c r="P2" s="295"/>
      <c r="Q2" s="295"/>
      <c r="R2" s="295"/>
      <c r="S2" s="295"/>
      <c r="T2" s="295"/>
      <c r="U2" s="295"/>
      <c r="V2" s="295"/>
      <c r="W2" s="295"/>
      <c r="X2" s="295"/>
      <c r="Y2" s="295"/>
      <c r="Z2" s="295"/>
      <c r="AA2" s="295"/>
      <c r="AB2" s="295"/>
      <c r="AC2" s="295"/>
      <c r="AD2" s="295"/>
      <c r="AE2" s="295"/>
      <c r="AF2" s="295"/>
      <c r="AG2" s="295"/>
      <c r="AH2" s="295"/>
      <c r="AI2" s="295"/>
      <c r="AU2" s="295"/>
      <c r="BG2" s="295"/>
      <c r="BS2" s="295"/>
      <c r="CE2" s="295"/>
      <c r="CQ2" s="295"/>
      <c r="DD2" s="90"/>
      <c r="DE2" s="90"/>
    </row>
    <row r="3" spans="1:109" ht="25.5" customHeight="1" x14ac:dyDescent="0.15">
      <c r="A3" s="295"/>
      <c r="C3" s="295"/>
      <c r="O3" s="295"/>
      <c r="P3" s="295"/>
      <c r="Q3" s="295"/>
      <c r="R3" s="295"/>
      <c r="S3" s="295"/>
      <c r="T3" s="295"/>
      <c r="U3" s="295"/>
      <c r="V3" s="295"/>
      <c r="W3" s="295"/>
      <c r="X3" s="295"/>
      <c r="Y3" s="295"/>
      <c r="Z3" s="295"/>
      <c r="AA3" s="295"/>
      <c r="AB3" s="295"/>
      <c r="AC3" s="295"/>
      <c r="AD3" s="295"/>
      <c r="AE3" s="295"/>
      <c r="AF3" s="295"/>
      <c r="AG3" s="295"/>
      <c r="AH3" s="295"/>
      <c r="AI3" s="295"/>
      <c r="AU3" s="295"/>
      <c r="BG3" s="295"/>
      <c r="BS3" s="295"/>
      <c r="CE3" s="295"/>
      <c r="CQ3" s="295"/>
      <c r="DD3" s="90"/>
      <c r="DE3" s="90"/>
    </row>
    <row r="4" spans="1:109" s="78" customForma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316"/>
      <c r="DE4" s="316"/>
    </row>
    <row r="5" spans="1:109" s="78" customFormat="1" x14ac:dyDescent="0.1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316"/>
      <c r="DE5" s="316"/>
    </row>
    <row r="6" spans="1:109" s="78" customFormat="1" x14ac:dyDescent="0.15">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95"/>
      <c r="BV6" s="295"/>
      <c r="BW6" s="295"/>
      <c r="BX6" s="295"/>
      <c r="BY6" s="295"/>
      <c r="BZ6" s="295"/>
      <c r="CA6" s="295"/>
      <c r="CB6" s="295"/>
      <c r="CC6" s="295"/>
      <c r="CD6" s="295"/>
      <c r="CE6" s="295"/>
      <c r="CF6" s="295"/>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316"/>
      <c r="DE6" s="316"/>
    </row>
    <row r="7" spans="1:109" s="78" customFormat="1" x14ac:dyDescent="0.1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5"/>
      <c r="CU7" s="295"/>
      <c r="CV7" s="295"/>
      <c r="CW7" s="295"/>
      <c r="CX7" s="295"/>
      <c r="CY7" s="295"/>
      <c r="CZ7" s="295"/>
      <c r="DA7" s="295"/>
      <c r="DB7" s="295"/>
      <c r="DC7" s="295"/>
      <c r="DD7" s="316"/>
      <c r="DE7" s="316"/>
    </row>
    <row r="8" spans="1:109" s="78" customFormat="1" x14ac:dyDescent="0.1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c r="CI8" s="295"/>
      <c r="CJ8" s="295"/>
      <c r="CK8" s="295"/>
      <c r="CL8" s="295"/>
      <c r="CM8" s="295"/>
      <c r="CN8" s="295"/>
      <c r="CO8" s="295"/>
      <c r="CP8" s="295"/>
      <c r="CQ8" s="295"/>
      <c r="CR8" s="295"/>
      <c r="CS8" s="295"/>
      <c r="CT8" s="295"/>
      <c r="CU8" s="295"/>
      <c r="CV8" s="295"/>
      <c r="CW8" s="295"/>
      <c r="CX8" s="295"/>
      <c r="CY8" s="295"/>
      <c r="CZ8" s="295"/>
      <c r="DA8" s="295"/>
      <c r="DB8" s="295"/>
      <c r="DC8" s="295"/>
      <c r="DD8" s="316"/>
      <c r="DE8" s="316"/>
    </row>
    <row r="9" spans="1:109" s="78" customFormat="1" x14ac:dyDescent="0.1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c r="CI9" s="295"/>
      <c r="CJ9" s="295"/>
      <c r="CK9" s="295"/>
      <c r="CL9" s="295"/>
      <c r="CM9" s="295"/>
      <c r="CN9" s="295"/>
      <c r="CO9" s="295"/>
      <c r="CP9" s="295"/>
      <c r="CQ9" s="295"/>
      <c r="CR9" s="295"/>
      <c r="CS9" s="295"/>
      <c r="CT9" s="295"/>
      <c r="CU9" s="295"/>
      <c r="CV9" s="295"/>
      <c r="CW9" s="295"/>
      <c r="CX9" s="295"/>
      <c r="CY9" s="295"/>
      <c r="CZ9" s="295"/>
      <c r="DA9" s="295"/>
      <c r="DB9" s="295"/>
      <c r="DC9" s="295"/>
      <c r="DD9" s="316"/>
      <c r="DE9" s="316"/>
    </row>
    <row r="10" spans="1:109" s="78" customFormat="1" x14ac:dyDescent="0.15">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5"/>
      <c r="BZ10" s="295"/>
      <c r="CA10" s="295"/>
      <c r="CB10" s="295"/>
      <c r="CC10" s="295"/>
      <c r="CD10" s="295"/>
      <c r="CE10" s="295"/>
      <c r="CF10" s="295"/>
      <c r="CG10" s="295"/>
      <c r="CH10" s="295"/>
      <c r="CI10" s="295"/>
      <c r="CJ10" s="295"/>
      <c r="CK10" s="295"/>
      <c r="CL10" s="295"/>
      <c r="CM10" s="295"/>
      <c r="CN10" s="295"/>
      <c r="CO10" s="295"/>
      <c r="CP10" s="295"/>
      <c r="CQ10" s="295"/>
      <c r="CR10" s="295"/>
      <c r="CS10" s="295"/>
      <c r="CT10" s="295"/>
      <c r="CU10" s="295"/>
      <c r="CV10" s="295"/>
      <c r="CW10" s="295"/>
      <c r="CX10" s="295"/>
      <c r="CY10" s="295"/>
      <c r="CZ10" s="295"/>
      <c r="DA10" s="295"/>
      <c r="DB10" s="295"/>
      <c r="DC10" s="295"/>
      <c r="DD10" s="316"/>
      <c r="DE10" s="316"/>
    </row>
    <row r="11" spans="1:109" s="78" customForma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295"/>
      <c r="DC11" s="295"/>
      <c r="DD11" s="316"/>
      <c r="DE11" s="316"/>
    </row>
    <row r="12" spans="1:109" s="78" customFormat="1" x14ac:dyDescent="0.15">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316"/>
      <c r="DE12" s="316"/>
    </row>
    <row r="13" spans="1:109" s="78" customFormat="1" x14ac:dyDescent="0.15">
      <c r="A13" s="295"/>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95"/>
      <c r="BY13" s="295"/>
      <c r="BZ13" s="295"/>
      <c r="CA13" s="295"/>
      <c r="CB13" s="295"/>
      <c r="CC13" s="295"/>
      <c r="CD13" s="295"/>
      <c r="CE13" s="295"/>
      <c r="CF13" s="295"/>
      <c r="CG13" s="295"/>
      <c r="CH13" s="295"/>
      <c r="CI13" s="295"/>
      <c r="CJ13" s="295"/>
      <c r="CK13" s="295"/>
      <c r="CL13" s="295"/>
      <c r="CM13" s="295"/>
      <c r="CN13" s="295"/>
      <c r="CO13" s="295"/>
      <c r="CP13" s="295"/>
      <c r="CQ13" s="295"/>
      <c r="CR13" s="295"/>
      <c r="CS13" s="295"/>
      <c r="CT13" s="295"/>
      <c r="CU13" s="295"/>
      <c r="CV13" s="295"/>
      <c r="CW13" s="295"/>
      <c r="CX13" s="295"/>
      <c r="CY13" s="295"/>
      <c r="CZ13" s="295"/>
      <c r="DA13" s="295"/>
      <c r="DB13" s="295"/>
      <c r="DC13" s="295"/>
      <c r="DD13" s="316"/>
      <c r="DE13" s="316"/>
    </row>
    <row r="14" spans="1:109" s="78" customFormat="1" x14ac:dyDescent="0.15">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c r="BN14" s="295"/>
      <c r="BO14" s="295"/>
      <c r="BP14" s="295"/>
      <c r="BQ14" s="295"/>
      <c r="BR14" s="295"/>
      <c r="BS14" s="295"/>
      <c r="BT14" s="295"/>
      <c r="BU14" s="295"/>
      <c r="BV14" s="295"/>
      <c r="BW14" s="295"/>
      <c r="BX14" s="295"/>
      <c r="BY14" s="295"/>
      <c r="BZ14" s="295"/>
      <c r="CA14" s="295"/>
      <c r="CB14" s="295"/>
      <c r="CC14" s="295"/>
      <c r="CD14" s="295"/>
      <c r="CE14" s="295"/>
      <c r="CF14" s="295"/>
      <c r="CG14" s="295"/>
      <c r="CH14" s="295"/>
      <c r="CI14" s="295"/>
      <c r="CJ14" s="295"/>
      <c r="CK14" s="295"/>
      <c r="CL14" s="295"/>
      <c r="CM14" s="295"/>
      <c r="CN14" s="295"/>
      <c r="CO14" s="295"/>
      <c r="CP14" s="295"/>
      <c r="CQ14" s="295"/>
      <c r="CR14" s="295"/>
      <c r="CS14" s="295"/>
      <c r="CT14" s="295"/>
      <c r="CU14" s="295"/>
      <c r="CV14" s="295"/>
      <c r="CW14" s="295"/>
      <c r="CX14" s="295"/>
      <c r="CY14" s="295"/>
      <c r="CZ14" s="295"/>
      <c r="DA14" s="295"/>
      <c r="DB14" s="295"/>
      <c r="DC14" s="295"/>
      <c r="DD14" s="316"/>
      <c r="DE14" s="316"/>
    </row>
    <row r="15" spans="1:109" s="78" customFormat="1" x14ac:dyDescent="0.15">
      <c r="A15" s="46"/>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95"/>
      <c r="DD15" s="316"/>
      <c r="DE15" s="316"/>
    </row>
    <row r="16" spans="1:109" s="78" customFormat="1" x14ac:dyDescent="0.15">
      <c r="A16" s="46"/>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c r="CW16" s="295"/>
      <c r="CX16" s="295"/>
      <c r="CY16" s="295"/>
      <c r="CZ16" s="295"/>
      <c r="DA16" s="295"/>
      <c r="DB16" s="295"/>
      <c r="DC16" s="295"/>
      <c r="DD16" s="316"/>
      <c r="DE16" s="316"/>
    </row>
    <row r="17" spans="1:109" s="78" customFormat="1" x14ac:dyDescent="0.15">
      <c r="A17" s="46"/>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c r="CW17" s="295"/>
      <c r="CX17" s="295"/>
      <c r="CY17" s="295"/>
      <c r="CZ17" s="295"/>
      <c r="DA17" s="295"/>
      <c r="DB17" s="295"/>
      <c r="DC17" s="295"/>
      <c r="DD17" s="316"/>
      <c r="DE17" s="316"/>
    </row>
    <row r="18" spans="1:109" s="78" customFormat="1" x14ac:dyDescent="0.15">
      <c r="A18" s="46"/>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c r="CW18" s="295"/>
      <c r="CX18" s="295"/>
      <c r="CY18" s="295"/>
      <c r="CZ18" s="295"/>
      <c r="DA18" s="295"/>
      <c r="DB18" s="295"/>
      <c r="DC18" s="295"/>
      <c r="DD18" s="316"/>
      <c r="DE18" s="316"/>
    </row>
    <row r="19" spans="1:109" x14ac:dyDescent="0.15">
      <c r="DD19" s="90"/>
      <c r="DE19" s="90"/>
    </row>
    <row r="20" spans="1:109" x14ac:dyDescent="0.15">
      <c r="DD20" s="90"/>
      <c r="DE20" s="90"/>
    </row>
    <row r="21" spans="1:109" ht="17.25" customHeight="1" x14ac:dyDescent="0.15">
      <c r="B21" s="297"/>
      <c r="C21" s="86"/>
      <c r="D21" s="86"/>
      <c r="E21" s="86"/>
      <c r="F21" s="86"/>
      <c r="G21" s="86"/>
      <c r="H21" s="86"/>
      <c r="I21" s="86"/>
      <c r="J21" s="86"/>
      <c r="K21" s="86"/>
      <c r="L21" s="86"/>
      <c r="M21" s="86"/>
      <c r="N21" s="314"/>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4"/>
      <c r="AU21" s="86"/>
      <c r="AV21" s="86"/>
      <c r="AW21" s="86"/>
      <c r="AX21" s="86"/>
      <c r="AY21" s="86"/>
      <c r="AZ21" s="86"/>
      <c r="BA21" s="86"/>
      <c r="BB21" s="86"/>
      <c r="BC21" s="86"/>
      <c r="BD21" s="86"/>
      <c r="BE21" s="86"/>
      <c r="BF21" s="314"/>
      <c r="BG21" s="86"/>
      <c r="BH21" s="86"/>
      <c r="BI21" s="86"/>
      <c r="BJ21" s="86"/>
      <c r="BK21" s="86"/>
      <c r="BL21" s="86"/>
      <c r="BM21" s="86"/>
      <c r="BN21" s="86"/>
      <c r="BO21" s="86"/>
      <c r="BP21" s="86"/>
      <c r="BQ21" s="86"/>
      <c r="BR21" s="314"/>
      <c r="BS21" s="86"/>
      <c r="BT21" s="86"/>
      <c r="BU21" s="86"/>
      <c r="BV21" s="86"/>
      <c r="BW21" s="86"/>
      <c r="BX21" s="86"/>
      <c r="BY21" s="86"/>
      <c r="BZ21" s="86"/>
      <c r="CA21" s="86"/>
      <c r="CB21" s="86"/>
      <c r="CC21" s="86"/>
      <c r="CD21" s="314"/>
      <c r="CE21" s="86"/>
      <c r="CF21" s="86"/>
      <c r="CG21" s="86"/>
      <c r="CH21" s="86"/>
      <c r="CI21" s="86"/>
      <c r="CJ21" s="86"/>
      <c r="CK21" s="86"/>
      <c r="CL21" s="86"/>
      <c r="CM21" s="86"/>
      <c r="CN21" s="86"/>
      <c r="CO21" s="86"/>
      <c r="CP21" s="314"/>
      <c r="CQ21" s="86"/>
      <c r="CR21" s="86"/>
      <c r="CS21" s="86"/>
      <c r="CT21" s="86"/>
      <c r="CU21" s="86"/>
      <c r="CV21" s="86"/>
      <c r="CW21" s="86"/>
      <c r="CX21" s="86"/>
      <c r="CY21" s="86"/>
      <c r="CZ21" s="86"/>
      <c r="DA21" s="86"/>
      <c r="DB21" s="314"/>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298"/>
      <c r="DD40" s="298"/>
      <c r="DE40" s="90"/>
    </row>
    <row r="41" spans="2:109" ht="17.25" x14ac:dyDescent="0.15">
      <c r="B41" s="82" t="s">
        <v>549</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02"/>
      <c r="I42" s="293"/>
      <c r="J42" s="293"/>
      <c r="K42" s="293"/>
      <c r="AM42" s="302"/>
      <c r="AN42" s="302" t="s">
        <v>550</v>
      </c>
      <c r="AP42" s="293"/>
      <c r="AQ42" s="293"/>
      <c r="AR42" s="293"/>
      <c r="AY42" s="302"/>
      <c r="BA42" s="293"/>
      <c r="BB42" s="293"/>
      <c r="BC42" s="293"/>
      <c r="BK42" s="302"/>
      <c r="BM42" s="293"/>
      <c r="BN42" s="293"/>
      <c r="BO42" s="293"/>
      <c r="BW42" s="302"/>
      <c r="BY42" s="293"/>
      <c r="BZ42" s="293"/>
      <c r="CA42" s="293"/>
      <c r="CI42" s="302"/>
      <c r="CK42" s="293"/>
      <c r="CL42" s="293"/>
      <c r="CM42" s="293"/>
      <c r="CU42" s="302"/>
      <c r="CW42" s="293"/>
      <c r="CX42" s="293"/>
      <c r="CY42" s="293"/>
    </row>
    <row r="43" spans="2:109" ht="13.5" customHeight="1" x14ac:dyDescent="0.15">
      <c r="B43" s="80"/>
      <c r="AN43" s="1112" t="s">
        <v>241</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80"/>
      <c r="H48" s="304"/>
      <c r="I48" s="304"/>
      <c r="J48" s="304"/>
      <c r="AN48" s="304"/>
      <c r="AO48" s="304"/>
      <c r="AP48" s="304"/>
      <c r="AZ48" s="304"/>
      <c r="BA48" s="304"/>
      <c r="BB48" s="304"/>
      <c r="BL48" s="304"/>
      <c r="BM48" s="304"/>
      <c r="BN48" s="304"/>
      <c r="BX48" s="304"/>
      <c r="BY48" s="304"/>
      <c r="BZ48" s="304"/>
      <c r="CJ48" s="304"/>
      <c r="CK48" s="304"/>
      <c r="CL48" s="304"/>
      <c r="CV48" s="304"/>
      <c r="CW48" s="304"/>
      <c r="CX48" s="304"/>
    </row>
    <row r="49" spans="1:109" x14ac:dyDescent="0.15">
      <c r="B49" s="80"/>
      <c r="AN49" s="46" t="s">
        <v>165</v>
      </c>
    </row>
    <row r="50" spans="1:109" x14ac:dyDescent="0.15">
      <c r="B50" s="80"/>
      <c r="G50" s="1109"/>
      <c r="H50" s="1109"/>
      <c r="I50" s="1109"/>
      <c r="J50" s="1109"/>
      <c r="K50" s="308"/>
      <c r="L50" s="308"/>
      <c r="M50" s="312"/>
      <c r="N50" s="312"/>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525</v>
      </c>
      <c r="BQ50" s="1111"/>
      <c r="BR50" s="1111"/>
      <c r="BS50" s="1111"/>
      <c r="BT50" s="1111"/>
      <c r="BU50" s="1111"/>
      <c r="BV50" s="1111"/>
      <c r="BW50" s="1111"/>
      <c r="BX50" s="1111" t="s">
        <v>526</v>
      </c>
      <c r="BY50" s="1111"/>
      <c r="BZ50" s="1111"/>
      <c r="CA50" s="1111"/>
      <c r="CB50" s="1111"/>
      <c r="CC50" s="1111"/>
      <c r="CD50" s="1111"/>
      <c r="CE50" s="1111"/>
      <c r="CF50" s="1111" t="s">
        <v>527</v>
      </c>
      <c r="CG50" s="1111"/>
      <c r="CH50" s="1111"/>
      <c r="CI50" s="1111"/>
      <c r="CJ50" s="1111"/>
      <c r="CK50" s="1111"/>
      <c r="CL50" s="1111"/>
      <c r="CM50" s="1111"/>
      <c r="CN50" s="1111" t="s">
        <v>528</v>
      </c>
      <c r="CO50" s="1111"/>
      <c r="CP50" s="1111"/>
      <c r="CQ50" s="1111"/>
      <c r="CR50" s="1111"/>
      <c r="CS50" s="1111"/>
      <c r="CT50" s="1111"/>
      <c r="CU50" s="1111"/>
      <c r="CV50" s="1111" t="s">
        <v>529</v>
      </c>
      <c r="CW50" s="1111"/>
      <c r="CX50" s="1111"/>
      <c r="CY50" s="1111"/>
      <c r="CZ50" s="1111"/>
      <c r="DA50" s="1111"/>
      <c r="DB50" s="1111"/>
      <c r="DC50" s="1111"/>
    </row>
    <row r="51" spans="1:109" ht="13.5" customHeight="1" x14ac:dyDescent="0.15">
      <c r="B51" s="80"/>
      <c r="G51" s="1121"/>
      <c r="H51" s="1121"/>
      <c r="I51" s="1122"/>
      <c r="J51" s="1122"/>
      <c r="K51" s="1123"/>
      <c r="L51" s="1123"/>
      <c r="M51" s="1123"/>
      <c r="N51" s="1123"/>
      <c r="AM51" s="304"/>
      <c r="AN51" s="1124" t="s">
        <v>551</v>
      </c>
      <c r="AO51" s="1124"/>
      <c r="AP51" s="1124"/>
      <c r="AQ51" s="1124"/>
      <c r="AR51" s="1124"/>
      <c r="AS51" s="1124"/>
      <c r="AT51" s="1124"/>
      <c r="AU51" s="1124"/>
      <c r="AV51" s="1124"/>
      <c r="AW51" s="1124"/>
      <c r="AX51" s="1124"/>
      <c r="AY51" s="1124"/>
      <c r="AZ51" s="1124"/>
      <c r="BA51" s="1124"/>
      <c r="BB51" s="1124" t="s">
        <v>552</v>
      </c>
      <c r="BC51" s="1124"/>
      <c r="BD51" s="1124"/>
      <c r="BE51" s="1124"/>
      <c r="BF51" s="1124"/>
      <c r="BG51" s="1124"/>
      <c r="BH51" s="1124"/>
      <c r="BI51" s="1124"/>
      <c r="BJ51" s="1124"/>
      <c r="BK51" s="1124"/>
      <c r="BL51" s="1124"/>
      <c r="BM51" s="1124"/>
      <c r="BN51" s="1124"/>
      <c r="BO51" s="1124"/>
      <c r="BP51" s="1125"/>
      <c r="BQ51" s="1125"/>
      <c r="BR51" s="1125"/>
      <c r="BS51" s="1125"/>
      <c r="BT51" s="1125"/>
      <c r="BU51" s="1125"/>
      <c r="BV51" s="1125"/>
      <c r="BW51" s="1125"/>
      <c r="BX51" s="1125"/>
      <c r="BY51" s="1125"/>
      <c r="BZ51" s="1125"/>
      <c r="CA51" s="1125"/>
      <c r="CB51" s="1125"/>
      <c r="CC51" s="1125"/>
      <c r="CD51" s="1125"/>
      <c r="CE51" s="1125"/>
      <c r="CF51" s="1125"/>
      <c r="CG51" s="1125"/>
      <c r="CH51" s="1125"/>
      <c r="CI51" s="1125"/>
      <c r="CJ51" s="1125"/>
      <c r="CK51" s="1125"/>
      <c r="CL51" s="1125"/>
      <c r="CM51" s="1125"/>
      <c r="CN51" s="1125"/>
      <c r="CO51" s="1125"/>
      <c r="CP51" s="1125"/>
      <c r="CQ51" s="1125"/>
      <c r="CR51" s="1125"/>
      <c r="CS51" s="1125"/>
      <c r="CT51" s="1125"/>
      <c r="CU51" s="1125"/>
      <c r="CV51" s="1125"/>
      <c r="CW51" s="1125"/>
      <c r="CX51" s="1125"/>
      <c r="CY51" s="1125"/>
      <c r="CZ51" s="1125"/>
      <c r="DA51" s="1125"/>
      <c r="DB51" s="1125"/>
      <c r="DC51" s="1125"/>
    </row>
    <row r="52" spans="1:109" x14ac:dyDescent="0.15">
      <c r="B52" s="80"/>
      <c r="G52" s="1121"/>
      <c r="H52" s="1121"/>
      <c r="I52" s="1122"/>
      <c r="J52" s="1122"/>
      <c r="K52" s="1123"/>
      <c r="L52" s="1123"/>
      <c r="M52" s="1123"/>
      <c r="N52" s="1123"/>
      <c r="AM52" s="304"/>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293"/>
      <c r="B53" s="80"/>
      <c r="G53" s="1121"/>
      <c r="H53" s="1121"/>
      <c r="I53" s="1109"/>
      <c r="J53" s="1109"/>
      <c r="K53" s="1123"/>
      <c r="L53" s="1123"/>
      <c r="M53" s="1123"/>
      <c r="N53" s="1123"/>
      <c r="AM53" s="304"/>
      <c r="AN53" s="1124"/>
      <c r="AO53" s="1124"/>
      <c r="AP53" s="1124"/>
      <c r="AQ53" s="1124"/>
      <c r="AR53" s="1124"/>
      <c r="AS53" s="1124"/>
      <c r="AT53" s="1124"/>
      <c r="AU53" s="1124"/>
      <c r="AV53" s="1124"/>
      <c r="AW53" s="1124"/>
      <c r="AX53" s="1124"/>
      <c r="AY53" s="1124"/>
      <c r="AZ53" s="1124"/>
      <c r="BA53" s="1124"/>
      <c r="BB53" s="1124" t="s">
        <v>553</v>
      </c>
      <c r="BC53" s="1124"/>
      <c r="BD53" s="1124"/>
      <c r="BE53" s="1124"/>
      <c r="BF53" s="1124"/>
      <c r="BG53" s="1124"/>
      <c r="BH53" s="1124"/>
      <c r="BI53" s="1124"/>
      <c r="BJ53" s="1124"/>
      <c r="BK53" s="1124"/>
      <c r="BL53" s="1124"/>
      <c r="BM53" s="1124"/>
      <c r="BN53" s="1124"/>
      <c r="BO53" s="1124"/>
      <c r="BP53" s="1125">
        <v>59.8</v>
      </c>
      <c r="BQ53" s="1125"/>
      <c r="BR53" s="1125"/>
      <c r="BS53" s="1125"/>
      <c r="BT53" s="1125"/>
      <c r="BU53" s="1125"/>
      <c r="BV53" s="1125"/>
      <c r="BW53" s="1125"/>
      <c r="BX53" s="1125">
        <v>59</v>
      </c>
      <c r="BY53" s="1125"/>
      <c r="BZ53" s="1125"/>
      <c r="CA53" s="1125"/>
      <c r="CB53" s="1125"/>
      <c r="CC53" s="1125"/>
      <c r="CD53" s="1125"/>
      <c r="CE53" s="1125"/>
      <c r="CF53" s="1125">
        <v>58.5</v>
      </c>
      <c r="CG53" s="1125"/>
      <c r="CH53" s="1125"/>
      <c r="CI53" s="1125"/>
      <c r="CJ53" s="1125"/>
      <c r="CK53" s="1125"/>
      <c r="CL53" s="1125"/>
      <c r="CM53" s="1125"/>
      <c r="CN53" s="1125">
        <v>54.5</v>
      </c>
      <c r="CO53" s="1125"/>
      <c r="CP53" s="1125"/>
      <c r="CQ53" s="1125"/>
      <c r="CR53" s="1125"/>
      <c r="CS53" s="1125"/>
      <c r="CT53" s="1125"/>
      <c r="CU53" s="1125"/>
      <c r="CV53" s="1125">
        <v>55</v>
      </c>
      <c r="CW53" s="1125"/>
      <c r="CX53" s="1125"/>
      <c r="CY53" s="1125"/>
      <c r="CZ53" s="1125"/>
      <c r="DA53" s="1125"/>
      <c r="DB53" s="1125"/>
      <c r="DC53" s="1125"/>
    </row>
    <row r="54" spans="1:109" x14ac:dyDescent="0.15">
      <c r="A54" s="293"/>
      <c r="B54" s="80"/>
      <c r="G54" s="1121"/>
      <c r="H54" s="1121"/>
      <c r="I54" s="1109"/>
      <c r="J54" s="1109"/>
      <c r="K54" s="1123"/>
      <c r="L54" s="1123"/>
      <c r="M54" s="1123"/>
      <c r="N54" s="1123"/>
      <c r="AM54" s="304"/>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293"/>
      <c r="B55" s="80"/>
      <c r="G55" s="1109"/>
      <c r="H55" s="1109"/>
      <c r="I55" s="1109"/>
      <c r="J55" s="1109"/>
      <c r="K55" s="1123"/>
      <c r="L55" s="1123"/>
      <c r="M55" s="1123"/>
      <c r="N55" s="1123"/>
      <c r="AN55" s="1111" t="s">
        <v>300</v>
      </c>
      <c r="AO55" s="1111"/>
      <c r="AP55" s="1111"/>
      <c r="AQ55" s="1111"/>
      <c r="AR55" s="1111"/>
      <c r="AS55" s="1111"/>
      <c r="AT55" s="1111"/>
      <c r="AU55" s="1111"/>
      <c r="AV55" s="1111"/>
      <c r="AW55" s="1111"/>
      <c r="AX55" s="1111"/>
      <c r="AY55" s="1111"/>
      <c r="AZ55" s="1111"/>
      <c r="BA55" s="1111"/>
      <c r="BB55" s="1124" t="s">
        <v>552</v>
      </c>
      <c r="BC55" s="1124"/>
      <c r="BD55" s="1124"/>
      <c r="BE55" s="1124"/>
      <c r="BF55" s="1124"/>
      <c r="BG55" s="1124"/>
      <c r="BH55" s="1124"/>
      <c r="BI55" s="1124"/>
      <c r="BJ55" s="1124"/>
      <c r="BK55" s="1124"/>
      <c r="BL55" s="1124"/>
      <c r="BM55" s="1124"/>
      <c r="BN55" s="1124"/>
      <c r="BO55" s="1124"/>
      <c r="BP55" s="1125">
        <v>0</v>
      </c>
      <c r="BQ55" s="1125"/>
      <c r="BR55" s="1125"/>
      <c r="BS55" s="1125"/>
      <c r="BT55" s="1125"/>
      <c r="BU55" s="1125"/>
      <c r="BV55" s="1125"/>
      <c r="BW55" s="1125"/>
      <c r="BX55" s="1125">
        <v>0</v>
      </c>
      <c r="BY55" s="1125"/>
      <c r="BZ55" s="1125"/>
      <c r="CA55" s="1125"/>
      <c r="CB55" s="1125"/>
      <c r="CC55" s="1125"/>
      <c r="CD55" s="1125"/>
      <c r="CE55" s="1125"/>
      <c r="CF55" s="1125">
        <v>0</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x14ac:dyDescent="0.15">
      <c r="A56" s="293"/>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293" customFormat="1" x14ac:dyDescent="0.15">
      <c r="B57" s="299"/>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553</v>
      </c>
      <c r="BC57" s="1124"/>
      <c r="BD57" s="1124"/>
      <c r="BE57" s="1124"/>
      <c r="BF57" s="1124"/>
      <c r="BG57" s="1124"/>
      <c r="BH57" s="1124"/>
      <c r="BI57" s="1124"/>
      <c r="BJ57" s="1124"/>
      <c r="BK57" s="1124"/>
      <c r="BL57" s="1124"/>
      <c r="BM57" s="1124"/>
      <c r="BN57" s="1124"/>
      <c r="BO57" s="1124"/>
      <c r="BP57" s="1125">
        <v>60.1</v>
      </c>
      <c r="BQ57" s="1125"/>
      <c r="BR57" s="1125"/>
      <c r="BS57" s="1125"/>
      <c r="BT57" s="1125"/>
      <c r="BU57" s="1125"/>
      <c r="BV57" s="1125"/>
      <c r="BW57" s="1125"/>
      <c r="BX57" s="1125">
        <v>61.6</v>
      </c>
      <c r="BY57" s="1125"/>
      <c r="BZ57" s="1125"/>
      <c r="CA57" s="1125"/>
      <c r="CB57" s="1125"/>
      <c r="CC57" s="1125"/>
      <c r="CD57" s="1125"/>
      <c r="CE57" s="1125"/>
      <c r="CF57" s="1125">
        <v>64.3</v>
      </c>
      <c r="CG57" s="1125"/>
      <c r="CH57" s="1125"/>
      <c r="CI57" s="1125"/>
      <c r="CJ57" s="1125"/>
      <c r="CK57" s="1125"/>
      <c r="CL57" s="1125"/>
      <c r="CM57" s="1125"/>
      <c r="CN57" s="1125">
        <v>66.2</v>
      </c>
      <c r="CO57" s="1125"/>
      <c r="CP57" s="1125"/>
      <c r="CQ57" s="1125"/>
      <c r="CR57" s="1125"/>
      <c r="CS57" s="1125"/>
      <c r="CT57" s="1125"/>
      <c r="CU57" s="1125"/>
      <c r="CV57" s="1125">
        <v>67.099999999999994</v>
      </c>
      <c r="CW57" s="1125"/>
      <c r="CX57" s="1125"/>
      <c r="CY57" s="1125"/>
      <c r="CZ57" s="1125"/>
      <c r="DA57" s="1125"/>
      <c r="DB57" s="1125"/>
      <c r="DC57" s="1125"/>
      <c r="DD57" s="317"/>
      <c r="DE57" s="299"/>
    </row>
    <row r="58" spans="1:109" s="293" customFormat="1" x14ac:dyDescent="0.15">
      <c r="A58" s="46"/>
      <c r="B58" s="299"/>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17"/>
      <c r="DE58" s="299"/>
    </row>
    <row r="59" spans="1:109" s="293" customFormat="1" x14ac:dyDescent="0.15">
      <c r="A59" s="46"/>
      <c r="B59" s="299"/>
      <c r="K59" s="309"/>
      <c r="L59" s="309"/>
      <c r="M59" s="309"/>
      <c r="N59" s="309"/>
      <c r="AQ59" s="309"/>
      <c r="AR59" s="309"/>
      <c r="AS59" s="309"/>
      <c r="AT59" s="309"/>
      <c r="BC59" s="309"/>
      <c r="BD59" s="309"/>
      <c r="BE59" s="309"/>
      <c r="BF59" s="309"/>
      <c r="BO59" s="309"/>
      <c r="BP59" s="309"/>
      <c r="BQ59" s="309"/>
      <c r="BR59" s="309"/>
      <c r="CA59" s="309"/>
      <c r="CB59" s="309"/>
      <c r="CC59" s="309"/>
      <c r="CD59" s="309"/>
      <c r="CM59" s="309"/>
      <c r="CN59" s="309"/>
      <c r="CO59" s="309"/>
      <c r="CP59" s="309"/>
      <c r="CY59" s="309"/>
      <c r="CZ59" s="309"/>
      <c r="DA59" s="309"/>
      <c r="DB59" s="309"/>
      <c r="DC59" s="309"/>
      <c r="DD59" s="317"/>
      <c r="DE59" s="299"/>
    </row>
    <row r="60" spans="1:109" s="293" customFormat="1" x14ac:dyDescent="0.15">
      <c r="A60" s="46"/>
      <c r="B60" s="299"/>
      <c r="K60" s="309"/>
      <c r="L60" s="309"/>
      <c r="M60" s="309"/>
      <c r="N60" s="309"/>
      <c r="AQ60" s="309"/>
      <c r="AR60" s="309"/>
      <c r="AS60" s="309"/>
      <c r="AT60" s="309"/>
      <c r="BC60" s="309"/>
      <c r="BD60" s="309"/>
      <c r="BE60" s="309"/>
      <c r="BF60" s="309"/>
      <c r="BO60" s="309"/>
      <c r="BP60" s="309"/>
      <c r="BQ60" s="309"/>
      <c r="BR60" s="309"/>
      <c r="CA60" s="309"/>
      <c r="CB60" s="309"/>
      <c r="CC60" s="309"/>
      <c r="CD60" s="309"/>
      <c r="CM60" s="309"/>
      <c r="CN60" s="309"/>
      <c r="CO60" s="309"/>
      <c r="CP60" s="309"/>
      <c r="CY60" s="309"/>
      <c r="CZ60" s="309"/>
      <c r="DA60" s="309"/>
      <c r="DB60" s="309"/>
      <c r="DC60" s="309"/>
      <c r="DD60" s="317"/>
      <c r="DE60" s="299"/>
    </row>
    <row r="61" spans="1:109" s="293" customFormat="1" x14ac:dyDescent="0.15">
      <c r="A61" s="46"/>
      <c r="B61" s="300"/>
      <c r="C61" s="301"/>
      <c r="D61" s="301"/>
      <c r="E61" s="301"/>
      <c r="F61" s="301"/>
      <c r="G61" s="301"/>
      <c r="H61" s="301"/>
      <c r="I61" s="301"/>
      <c r="J61" s="301"/>
      <c r="K61" s="301"/>
      <c r="L61" s="301"/>
      <c r="M61" s="313"/>
      <c r="N61" s="313"/>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13"/>
      <c r="AT61" s="313"/>
      <c r="AU61" s="301"/>
      <c r="AV61" s="301"/>
      <c r="AW61" s="301"/>
      <c r="AX61" s="301"/>
      <c r="AY61" s="301"/>
      <c r="AZ61" s="301"/>
      <c r="BA61" s="301"/>
      <c r="BB61" s="301"/>
      <c r="BC61" s="301"/>
      <c r="BD61" s="301"/>
      <c r="BE61" s="313"/>
      <c r="BF61" s="313"/>
      <c r="BG61" s="301"/>
      <c r="BH61" s="301"/>
      <c r="BI61" s="301"/>
      <c r="BJ61" s="301"/>
      <c r="BK61" s="301"/>
      <c r="BL61" s="301"/>
      <c r="BM61" s="301"/>
      <c r="BN61" s="301"/>
      <c r="BO61" s="301"/>
      <c r="BP61" s="301"/>
      <c r="BQ61" s="313"/>
      <c r="BR61" s="313"/>
      <c r="BS61" s="301"/>
      <c r="BT61" s="301"/>
      <c r="BU61" s="301"/>
      <c r="BV61" s="301"/>
      <c r="BW61" s="301"/>
      <c r="BX61" s="301"/>
      <c r="BY61" s="301"/>
      <c r="BZ61" s="301"/>
      <c r="CA61" s="301"/>
      <c r="CB61" s="301"/>
      <c r="CC61" s="313"/>
      <c r="CD61" s="313"/>
      <c r="CE61" s="301"/>
      <c r="CF61" s="301"/>
      <c r="CG61" s="301"/>
      <c r="CH61" s="301"/>
      <c r="CI61" s="301"/>
      <c r="CJ61" s="301"/>
      <c r="CK61" s="301"/>
      <c r="CL61" s="301"/>
      <c r="CM61" s="301"/>
      <c r="CN61" s="301"/>
      <c r="CO61" s="313"/>
      <c r="CP61" s="313"/>
      <c r="CQ61" s="301"/>
      <c r="CR61" s="301"/>
      <c r="CS61" s="301"/>
      <c r="CT61" s="301"/>
      <c r="CU61" s="301"/>
      <c r="CV61" s="301"/>
      <c r="CW61" s="301"/>
      <c r="CX61" s="301"/>
      <c r="CY61" s="301"/>
      <c r="CZ61" s="301"/>
      <c r="DA61" s="313"/>
      <c r="DB61" s="313"/>
      <c r="DC61" s="313"/>
      <c r="DD61" s="318"/>
      <c r="DE61" s="299"/>
    </row>
    <row r="62" spans="1:109" x14ac:dyDescent="0.15">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90"/>
    </row>
    <row r="63" spans="1:109" ht="17.25" x14ac:dyDescent="0.15">
      <c r="B63" s="88" t="s">
        <v>330</v>
      </c>
    </row>
    <row r="64" spans="1:109" x14ac:dyDescent="0.15">
      <c r="B64" s="80"/>
      <c r="G64" s="302"/>
      <c r="N64" s="315"/>
      <c r="AM64" s="302"/>
      <c r="AN64" s="302" t="s">
        <v>550</v>
      </c>
      <c r="AP64" s="293"/>
      <c r="AQ64" s="293"/>
      <c r="AR64" s="293"/>
      <c r="AY64" s="302"/>
      <c r="BA64" s="293"/>
      <c r="BB64" s="293"/>
      <c r="BC64" s="293"/>
      <c r="BK64" s="302"/>
      <c r="BM64" s="293"/>
      <c r="BN64" s="293"/>
      <c r="BO64" s="293"/>
      <c r="BW64" s="302"/>
      <c r="BY64" s="293"/>
      <c r="BZ64" s="293"/>
      <c r="CA64" s="293"/>
      <c r="CI64" s="302"/>
      <c r="CK64" s="293"/>
      <c r="CL64" s="293"/>
      <c r="CM64" s="293"/>
      <c r="CU64" s="302"/>
      <c r="CW64" s="293"/>
      <c r="CX64" s="293"/>
      <c r="CY64" s="293"/>
    </row>
    <row r="65" spans="2:107" x14ac:dyDescent="0.15">
      <c r="B65" s="80"/>
      <c r="AN65" s="1112" t="s">
        <v>404</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80"/>
      <c r="H70" s="305"/>
      <c r="I70" s="305"/>
      <c r="J70" s="307"/>
      <c r="K70" s="307"/>
      <c r="L70" s="311"/>
      <c r="M70" s="307"/>
      <c r="N70" s="311"/>
      <c r="AN70" s="304"/>
      <c r="AO70" s="304"/>
      <c r="AP70" s="304"/>
      <c r="AZ70" s="304"/>
      <c r="BA70" s="304"/>
      <c r="BB70" s="304"/>
      <c r="BL70" s="304"/>
      <c r="BM70" s="304"/>
      <c r="BN70" s="304"/>
      <c r="BX70" s="304"/>
      <c r="BY70" s="304"/>
      <c r="BZ70" s="304"/>
      <c r="CJ70" s="304"/>
      <c r="CK70" s="304"/>
      <c r="CL70" s="304"/>
      <c r="CV70" s="304"/>
      <c r="CW70" s="304"/>
      <c r="CX70" s="304"/>
    </row>
    <row r="71" spans="2:107" x14ac:dyDescent="0.15">
      <c r="B71" s="80"/>
      <c r="G71" s="303"/>
      <c r="I71" s="306"/>
      <c r="J71" s="307"/>
      <c r="K71" s="307"/>
      <c r="L71" s="311"/>
      <c r="M71" s="307"/>
      <c r="N71" s="311"/>
      <c r="AM71" s="303"/>
      <c r="AN71" s="46" t="s">
        <v>165</v>
      </c>
    </row>
    <row r="72" spans="2:107" x14ac:dyDescent="0.15">
      <c r="B72" s="80"/>
      <c r="G72" s="1109"/>
      <c r="H72" s="1109"/>
      <c r="I72" s="1109"/>
      <c r="J72" s="1109"/>
      <c r="K72" s="308"/>
      <c r="L72" s="308"/>
      <c r="M72" s="312"/>
      <c r="N72" s="312"/>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525</v>
      </c>
      <c r="BQ72" s="1111"/>
      <c r="BR72" s="1111"/>
      <c r="BS72" s="1111"/>
      <c r="BT72" s="1111"/>
      <c r="BU72" s="1111"/>
      <c r="BV72" s="1111"/>
      <c r="BW72" s="1111"/>
      <c r="BX72" s="1111" t="s">
        <v>526</v>
      </c>
      <c r="BY72" s="1111"/>
      <c r="BZ72" s="1111"/>
      <c r="CA72" s="1111"/>
      <c r="CB72" s="1111"/>
      <c r="CC72" s="1111"/>
      <c r="CD72" s="1111"/>
      <c r="CE72" s="1111"/>
      <c r="CF72" s="1111" t="s">
        <v>527</v>
      </c>
      <c r="CG72" s="1111"/>
      <c r="CH72" s="1111"/>
      <c r="CI72" s="1111"/>
      <c r="CJ72" s="1111"/>
      <c r="CK72" s="1111"/>
      <c r="CL72" s="1111"/>
      <c r="CM72" s="1111"/>
      <c r="CN72" s="1111" t="s">
        <v>528</v>
      </c>
      <c r="CO72" s="1111"/>
      <c r="CP72" s="1111"/>
      <c r="CQ72" s="1111"/>
      <c r="CR72" s="1111"/>
      <c r="CS72" s="1111"/>
      <c r="CT72" s="1111"/>
      <c r="CU72" s="1111"/>
      <c r="CV72" s="1111" t="s">
        <v>529</v>
      </c>
      <c r="CW72" s="1111"/>
      <c r="CX72" s="1111"/>
      <c r="CY72" s="1111"/>
      <c r="CZ72" s="1111"/>
      <c r="DA72" s="1111"/>
      <c r="DB72" s="1111"/>
      <c r="DC72" s="1111"/>
    </row>
    <row r="73" spans="2:107" x14ac:dyDescent="0.15">
      <c r="B73" s="80"/>
      <c r="G73" s="1121"/>
      <c r="H73" s="1121"/>
      <c r="I73" s="1121"/>
      <c r="J73" s="1121"/>
      <c r="K73" s="1127"/>
      <c r="L73" s="1127"/>
      <c r="M73" s="1127"/>
      <c r="N73" s="1127"/>
      <c r="AM73" s="304"/>
      <c r="AN73" s="1124" t="s">
        <v>551</v>
      </c>
      <c r="AO73" s="1124"/>
      <c r="AP73" s="1124"/>
      <c r="AQ73" s="1124"/>
      <c r="AR73" s="1124"/>
      <c r="AS73" s="1124"/>
      <c r="AT73" s="1124"/>
      <c r="AU73" s="1124"/>
      <c r="AV73" s="1124"/>
      <c r="AW73" s="1124"/>
      <c r="AX73" s="1124"/>
      <c r="AY73" s="1124"/>
      <c r="AZ73" s="1124"/>
      <c r="BA73" s="1124"/>
      <c r="BB73" s="1124" t="s">
        <v>552</v>
      </c>
      <c r="BC73" s="1124"/>
      <c r="BD73" s="1124"/>
      <c r="BE73" s="1124"/>
      <c r="BF73" s="1124"/>
      <c r="BG73" s="1124"/>
      <c r="BH73" s="1124"/>
      <c r="BI73" s="1124"/>
      <c r="BJ73" s="1124"/>
      <c r="BK73" s="1124"/>
      <c r="BL73" s="1124"/>
      <c r="BM73" s="1124"/>
      <c r="BN73" s="1124"/>
      <c r="BO73" s="1124"/>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25"/>
      <c r="CL73" s="1125"/>
      <c r="CM73" s="1125"/>
      <c r="CN73" s="1125"/>
      <c r="CO73" s="1125"/>
      <c r="CP73" s="1125"/>
      <c r="CQ73" s="1125"/>
      <c r="CR73" s="1125"/>
      <c r="CS73" s="1125"/>
      <c r="CT73" s="1125"/>
      <c r="CU73" s="1125"/>
      <c r="CV73" s="1125"/>
      <c r="CW73" s="1125"/>
      <c r="CX73" s="1125"/>
      <c r="CY73" s="1125"/>
      <c r="CZ73" s="1125"/>
      <c r="DA73" s="1125"/>
      <c r="DB73" s="1125"/>
      <c r="DC73" s="1125"/>
    </row>
    <row r="74" spans="2:107" x14ac:dyDescent="0.15">
      <c r="B74" s="80"/>
      <c r="G74" s="1121"/>
      <c r="H74" s="1121"/>
      <c r="I74" s="1121"/>
      <c r="J74" s="1121"/>
      <c r="K74" s="1127"/>
      <c r="L74" s="1127"/>
      <c r="M74" s="1127"/>
      <c r="N74" s="1127"/>
      <c r="AM74" s="304"/>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80"/>
      <c r="G75" s="1121"/>
      <c r="H75" s="1121"/>
      <c r="I75" s="1109"/>
      <c r="J75" s="1109"/>
      <c r="K75" s="1123"/>
      <c r="L75" s="1123"/>
      <c r="M75" s="1123"/>
      <c r="N75" s="1123"/>
      <c r="AM75" s="304"/>
      <c r="AN75" s="1124"/>
      <c r="AO75" s="1124"/>
      <c r="AP75" s="1124"/>
      <c r="AQ75" s="1124"/>
      <c r="AR75" s="1124"/>
      <c r="AS75" s="1124"/>
      <c r="AT75" s="1124"/>
      <c r="AU75" s="1124"/>
      <c r="AV75" s="1124"/>
      <c r="AW75" s="1124"/>
      <c r="AX75" s="1124"/>
      <c r="AY75" s="1124"/>
      <c r="AZ75" s="1124"/>
      <c r="BA75" s="1124"/>
      <c r="BB75" s="1124" t="s">
        <v>408</v>
      </c>
      <c r="BC75" s="1124"/>
      <c r="BD75" s="1124"/>
      <c r="BE75" s="1124"/>
      <c r="BF75" s="1124"/>
      <c r="BG75" s="1124"/>
      <c r="BH75" s="1124"/>
      <c r="BI75" s="1124"/>
      <c r="BJ75" s="1124"/>
      <c r="BK75" s="1124"/>
      <c r="BL75" s="1124"/>
      <c r="BM75" s="1124"/>
      <c r="BN75" s="1124"/>
      <c r="BO75" s="1124"/>
      <c r="BP75" s="1125">
        <v>-7.7</v>
      </c>
      <c r="BQ75" s="1125"/>
      <c r="BR75" s="1125"/>
      <c r="BS75" s="1125"/>
      <c r="BT75" s="1125"/>
      <c r="BU75" s="1125"/>
      <c r="BV75" s="1125"/>
      <c r="BW75" s="1125"/>
      <c r="BX75" s="1125">
        <v>-8.1999999999999993</v>
      </c>
      <c r="BY75" s="1125"/>
      <c r="BZ75" s="1125"/>
      <c r="CA75" s="1125"/>
      <c r="CB75" s="1125"/>
      <c r="CC75" s="1125"/>
      <c r="CD75" s="1125"/>
      <c r="CE75" s="1125"/>
      <c r="CF75" s="1125">
        <v>-7.8</v>
      </c>
      <c r="CG75" s="1125"/>
      <c r="CH75" s="1125"/>
      <c r="CI75" s="1125"/>
      <c r="CJ75" s="1125"/>
      <c r="CK75" s="1125"/>
      <c r="CL75" s="1125"/>
      <c r="CM75" s="1125"/>
      <c r="CN75" s="1125">
        <v>-7.2</v>
      </c>
      <c r="CO75" s="1125"/>
      <c r="CP75" s="1125"/>
      <c r="CQ75" s="1125"/>
      <c r="CR75" s="1125"/>
      <c r="CS75" s="1125"/>
      <c r="CT75" s="1125"/>
      <c r="CU75" s="1125"/>
      <c r="CV75" s="1125">
        <v>-6.8</v>
      </c>
      <c r="CW75" s="1125"/>
      <c r="CX75" s="1125"/>
      <c r="CY75" s="1125"/>
      <c r="CZ75" s="1125"/>
      <c r="DA75" s="1125"/>
      <c r="DB75" s="1125"/>
      <c r="DC75" s="1125"/>
    </row>
    <row r="76" spans="2:107" x14ac:dyDescent="0.15">
      <c r="B76" s="80"/>
      <c r="G76" s="1121"/>
      <c r="H76" s="1121"/>
      <c r="I76" s="1109"/>
      <c r="J76" s="1109"/>
      <c r="K76" s="1123"/>
      <c r="L76" s="1123"/>
      <c r="M76" s="1123"/>
      <c r="N76" s="1123"/>
      <c r="AM76" s="304"/>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80"/>
      <c r="G77" s="1109"/>
      <c r="H77" s="1109"/>
      <c r="I77" s="1109"/>
      <c r="J77" s="1109"/>
      <c r="K77" s="1127"/>
      <c r="L77" s="1127"/>
      <c r="M77" s="1127"/>
      <c r="N77" s="1127"/>
      <c r="AN77" s="1111" t="s">
        <v>300</v>
      </c>
      <c r="AO77" s="1111"/>
      <c r="AP77" s="1111"/>
      <c r="AQ77" s="1111"/>
      <c r="AR77" s="1111"/>
      <c r="AS77" s="1111"/>
      <c r="AT77" s="1111"/>
      <c r="AU77" s="1111"/>
      <c r="AV77" s="1111"/>
      <c r="AW77" s="1111"/>
      <c r="AX77" s="1111"/>
      <c r="AY77" s="1111"/>
      <c r="AZ77" s="1111"/>
      <c r="BA77" s="1111"/>
      <c r="BB77" s="1124" t="s">
        <v>552</v>
      </c>
      <c r="BC77" s="1124"/>
      <c r="BD77" s="1124"/>
      <c r="BE77" s="1124"/>
      <c r="BF77" s="1124"/>
      <c r="BG77" s="1124"/>
      <c r="BH77" s="1124"/>
      <c r="BI77" s="1124"/>
      <c r="BJ77" s="1124"/>
      <c r="BK77" s="1124"/>
      <c r="BL77" s="1124"/>
      <c r="BM77" s="1124"/>
      <c r="BN77" s="1124"/>
      <c r="BO77" s="1124"/>
      <c r="BP77" s="1125">
        <v>0</v>
      </c>
      <c r="BQ77" s="1125"/>
      <c r="BR77" s="1125"/>
      <c r="BS77" s="1125"/>
      <c r="BT77" s="1125"/>
      <c r="BU77" s="1125"/>
      <c r="BV77" s="1125"/>
      <c r="BW77" s="1125"/>
      <c r="BX77" s="1125">
        <v>0</v>
      </c>
      <c r="BY77" s="1125"/>
      <c r="BZ77" s="1125"/>
      <c r="CA77" s="1125"/>
      <c r="CB77" s="1125"/>
      <c r="CC77" s="1125"/>
      <c r="CD77" s="1125"/>
      <c r="CE77" s="1125"/>
      <c r="CF77" s="1125">
        <v>0</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x14ac:dyDescent="0.15">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408</v>
      </c>
      <c r="BC79" s="1124"/>
      <c r="BD79" s="1124"/>
      <c r="BE79" s="1124"/>
      <c r="BF79" s="1124"/>
      <c r="BG79" s="1124"/>
      <c r="BH79" s="1124"/>
      <c r="BI79" s="1124"/>
      <c r="BJ79" s="1124"/>
      <c r="BK79" s="1124"/>
      <c r="BL79" s="1124"/>
      <c r="BM79" s="1124"/>
      <c r="BN79" s="1124"/>
      <c r="BO79" s="1124"/>
      <c r="BP79" s="1125">
        <v>8.6</v>
      </c>
      <c r="BQ79" s="1125"/>
      <c r="BR79" s="1125"/>
      <c r="BS79" s="1125"/>
      <c r="BT79" s="1125"/>
      <c r="BU79" s="1125"/>
      <c r="BV79" s="1125"/>
      <c r="BW79" s="1125"/>
      <c r="BX79" s="1125">
        <v>8.6</v>
      </c>
      <c r="BY79" s="1125"/>
      <c r="BZ79" s="1125"/>
      <c r="CA79" s="1125"/>
      <c r="CB79" s="1125"/>
      <c r="CC79" s="1125"/>
      <c r="CD79" s="1125"/>
      <c r="CE79" s="1125"/>
      <c r="CF79" s="1125">
        <v>8.9</v>
      </c>
      <c r="CG79" s="1125"/>
      <c r="CH79" s="1125"/>
      <c r="CI79" s="1125"/>
      <c r="CJ79" s="1125"/>
      <c r="CK79" s="1125"/>
      <c r="CL79" s="1125"/>
      <c r="CM79" s="1125"/>
      <c r="CN79" s="1125">
        <v>8</v>
      </c>
      <c r="CO79" s="1125"/>
      <c r="CP79" s="1125"/>
      <c r="CQ79" s="1125"/>
      <c r="CR79" s="1125"/>
      <c r="CS79" s="1125"/>
      <c r="CT79" s="1125"/>
      <c r="CU79" s="1125"/>
      <c r="CV79" s="1125">
        <v>8.3000000000000007</v>
      </c>
      <c r="CW79" s="1125"/>
      <c r="CX79" s="1125"/>
      <c r="CY79" s="1125"/>
      <c r="CZ79" s="1125"/>
      <c r="DA79" s="1125"/>
      <c r="DB79" s="1125"/>
      <c r="DC79" s="1125"/>
    </row>
    <row r="80" spans="2:107" x14ac:dyDescent="0.15">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80"/>
    </row>
    <row r="82" spans="2:109" ht="17.25" x14ac:dyDescent="0.15">
      <c r="B82" s="80"/>
      <c r="K82" s="310"/>
      <c r="L82" s="310"/>
      <c r="M82" s="310"/>
      <c r="N82" s="310"/>
      <c r="AQ82" s="310"/>
      <c r="AR82" s="310"/>
      <c r="AS82" s="310"/>
      <c r="AT82" s="310"/>
      <c r="BC82" s="310"/>
      <c r="BD82" s="310"/>
      <c r="BE82" s="310"/>
      <c r="BF82" s="310"/>
      <c r="BO82" s="310"/>
      <c r="BP82" s="310"/>
      <c r="BQ82" s="310"/>
      <c r="BR82" s="310"/>
      <c r="CA82" s="310"/>
      <c r="CB82" s="310"/>
      <c r="CC82" s="310"/>
      <c r="CD82" s="310"/>
      <c r="CM82" s="310"/>
      <c r="CN82" s="310"/>
      <c r="CO82" s="310"/>
      <c r="CP82" s="310"/>
      <c r="CY82" s="310"/>
      <c r="CZ82" s="310"/>
      <c r="DA82" s="310"/>
      <c r="DB82" s="310"/>
      <c r="DC82" s="310"/>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txSJNZ/FpKt0qSPHNB0iI7e78R50l/A3JZRaJXV2rC3mmPDIob4qrKYc0Im+M0dYbfglwaU95/6vgFrS+zaFNQ==" saltValue="yuD96HyLDQRcRZ1wVMvyN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97</v>
      </c>
    </row>
  </sheetData>
  <sheetProtection algorithmName="SHA-512" hashValue="WenzHA3uX64Tak/zM1rO2q8q1gt5zUF/6JbrLebXmM3E/bxFOgF0Et+ar0KUPw+c6hOGf6dXvzsEvXjB18zxRw==" saltValue="vanDuFzg5f3AmPqhT4Yuc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115" zoomScaleNormal="115"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97</v>
      </c>
    </row>
  </sheetData>
  <sheetProtection algorithmName="SHA-512" hashValue="4FJ+yGTaf5idym9WknSMZznMuNh0Wf7BhhgK65zyuQv900YJUraetSP4AxqTVaPqa9gItpx8ercg/w1zRQsMkg==" saltValue="7XfwKndO7sFe9JjjXMangw==" spinCount="100000" sheet="1" objects="1" scenarios="1"/>
  <phoneticPr fontId="6"/>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19" customWidth="1"/>
    <col min="2" max="8" width="13.375" style="319" customWidth="1"/>
    <col min="9" max="16384" width="11.125" style="319"/>
  </cols>
  <sheetData>
    <row r="1" spans="1:8" x14ac:dyDescent="0.15">
      <c r="A1" s="97"/>
      <c r="B1" s="103"/>
      <c r="C1" s="107"/>
      <c r="D1" s="113"/>
      <c r="E1" s="123"/>
      <c r="F1" s="123"/>
      <c r="G1" s="123"/>
      <c r="H1" s="157"/>
    </row>
    <row r="2" spans="1:8" x14ac:dyDescent="0.15">
      <c r="A2" s="98"/>
      <c r="B2" s="104"/>
      <c r="C2" s="326"/>
      <c r="D2" s="114" t="s">
        <v>55</v>
      </c>
      <c r="E2" s="124"/>
      <c r="F2" s="334" t="s">
        <v>524</v>
      </c>
      <c r="G2" s="148"/>
      <c r="H2" s="158"/>
    </row>
    <row r="3" spans="1:8" x14ac:dyDescent="0.15">
      <c r="A3" s="114" t="s">
        <v>503</v>
      </c>
      <c r="B3" s="106"/>
      <c r="C3" s="327"/>
      <c r="D3" s="330">
        <v>145924</v>
      </c>
      <c r="E3" s="332"/>
      <c r="F3" s="335">
        <v>167497</v>
      </c>
      <c r="G3" s="337"/>
      <c r="H3" s="340"/>
    </row>
    <row r="4" spans="1:8" x14ac:dyDescent="0.15">
      <c r="A4" s="99"/>
      <c r="B4" s="105"/>
      <c r="C4" s="328"/>
      <c r="D4" s="331">
        <v>55657</v>
      </c>
      <c r="E4" s="333"/>
      <c r="F4" s="336">
        <v>82571</v>
      </c>
      <c r="G4" s="338"/>
      <c r="H4" s="341"/>
    </row>
    <row r="5" spans="1:8" x14ac:dyDescent="0.15">
      <c r="A5" s="114" t="s">
        <v>523</v>
      </c>
      <c r="B5" s="106"/>
      <c r="C5" s="327"/>
      <c r="D5" s="330">
        <v>220228</v>
      </c>
      <c r="E5" s="332"/>
      <c r="F5" s="335">
        <v>190274</v>
      </c>
      <c r="G5" s="337"/>
      <c r="H5" s="340"/>
    </row>
    <row r="6" spans="1:8" x14ac:dyDescent="0.15">
      <c r="A6" s="99"/>
      <c r="B6" s="105"/>
      <c r="C6" s="328"/>
      <c r="D6" s="331">
        <v>73627</v>
      </c>
      <c r="E6" s="333"/>
      <c r="F6" s="336">
        <v>88584</v>
      </c>
      <c r="G6" s="338"/>
      <c r="H6" s="341"/>
    </row>
    <row r="7" spans="1:8" x14ac:dyDescent="0.15">
      <c r="A7" s="114" t="s">
        <v>481</v>
      </c>
      <c r="B7" s="106"/>
      <c r="C7" s="327"/>
      <c r="D7" s="330">
        <v>409332</v>
      </c>
      <c r="E7" s="332"/>
      <c r="F7" s="335">
        <v>200194</v>
      </c>
      <c r="G7" s="337"/>
      <c r="H7" s="340"/>
    </row>
    <row r="8" spans="1:8" x14ac:dyDescent="0.15">
      <c r="A8" s="99"/>
      <c r="B8" s="105"/>
      <c r="C8" s="328"/>
      <c r="D8" s="331">
        <v>205922</v>
      </c>
      <c r="E8" s="333"/>
      <c r="F8" s="336">
        <v>106422</v>
      </c>
      <c r="G8" s="338"/>
      <c r="H8" s="341"/>
    </row>
    <row r="9" spans="1:8" x14ac:dyDescent="0.15">
      <c r="A9" s="114" t="s">
        <v>318</v>
      </c>
      <c r="B9" s="106"/>
      <c r="C9" s="327"/>
      <c r="D9" s="330">
        <v>390610</v>
      </c>
      <c r="E9" s="332"/>
      <c r="F9" s="335">
        <v>122054</v>
      </c>
      <c r="G9" s="337"/>
      <c r="H9" s="340"/>
    </row>
    <row r="10" spans="1:8" x14ac:dyDescent="0.15">
      <c r="A10" s="99"/>
      <c r="B10" s="105"/>
      <c r="C10" s="328"/>
      <c r="D10" s="331">
        <v>178133</v>
      </c>
      <c r="E10" s="333"/>
      <c r="F10" s="336">
        <v>68298</v>
      </c>
      <c r="G10" s="338"/>
      <c r="H10" s="341"/>
    </row>
    <row r="11" spans="1:8" x14ac:dyDescent="0.15">
      <c r="A11" s="114" t="s">
        <v>136</v>
      </c>
      <c r="B11" s="106"/>
      <c r="C11" s="327"/>
      <c r="D11" s="330">
        <v>163867</v>
      </c>
      <c r="E11" s="332"/>
      <c r="F11" s="335">
        <v>111644</v>
      </c>
      <c r="G11" s="337"/>
      <c r="H11" s="340"/>
    </row>
    <row r="12" spans="1:8" x14ac:dyDescent="0.15">
      <c r="A12" s="99"/>
      <c r="B12" s="105"/>
      <c r="C12" s="329"/>
      <c r="D12" s="331">
        <v>33791</v>
      </c>
      <c r="E12" s="333"/>
      <c r="F12" s="336">
        <v>66606</v>
      </c>
      <c r="G12" s="338"/>
      <c r="H12" s="341"/>
    </row>
    <row r="13" spans="1:8" x14ac:dyDescent="0.15">
      <c r="A13" s="114"/>
      <c r="B13" s="106"/>
      <c r="C13" s="327"/>
      <c r="D13" s="330">
        <v>265992</v>
      </c>
      <c r="E13" s="332"/>
      <c r="F13" s="335">
        <v>158333</v>
      </c>
      <c r="G13" s="339"/>
      <c r="H13" s="340"/>
    </row>
    <row r="14" spans="1:8" x14ac:dyDescent="0.15">
      <c r="A14" s="99"/>
      <c r="B14" s="105"/>
      <c r="C14" s="328"/>
      <c r="D14" s="331">
        <v>109426</v>
      </c>
      <c r="E14" s="333"/>
      <c r="F14" s="336">
        <v>82496</v>
      </c>
      <c r="G14" s="338"/>
      <c r="H14" s="341"/>
    </row>
    <row r="17" spans="1:11" x14ac:dyDescent="0.15">
      <c r="A17" s="319" t="s">
        <v>23</v>
      </c>
    </row>
    <row r="18" spans="1:11" x14ac:dyDescent="0.15">
      <c r="A18" s="320"/>
      <c r="B18" s="320" t="str">
        <f>実質収支比率等に係る経年分析!F$46</f>
        <v>H30</v>
      </c>
      <c r="C18" s="320" t="str">
        <f>実質収支比率等に係る経年分析!G$46</f>
        <v>R01</v>
      </c>
      <c r="D18" s="320" t="str">
        <f>実質収支比率等に係る経年分析!H$46</f>
        <v>R02</v>
      </c>
      <c r="E18" s="320" t="str">
        <f>実質収支比率等に係る経年分析!I$46</f>
        <v>R03</v>
      </c>
      <c r="F18" s="320" t="str">
        <f>実質収支比率等に係る経年分析!J$46</f>
        <v>R04</v>
      </c>
    </row>
    <row r="19" spans="1:11" x14ac:dyDescent="0.15">
      <c r="A19" s="320" t="s">
        <v>86</v>
      </c>
      <c r="B19" s="320">
        <f>ROUND(VALUE(SUBSTITUTE(実質収支比率等に係る経年分析!F$48,"▲","-")),2)</f>
        <v>6.29</v>
      </c>
      <c r="C19" s="320">
        <f>ROUND(VALUE(SUBSTITUTE(実質収支比率等に係る経年分析!G$48,"▲","-")),2)</f>
        <v>3.87</v>
      </c>
      <c r="D19" s="320">
        <f>ROUND(VALUE(SUBSTITUTE(実質収支比率等に係る経年分析!H$48,"▲","-")),2)</f>
        <v>5.03</v>
      </c>
      <c r="E19" s="320">
        <f>ROUND(VALUE(SUBSTITUTE(実質収支比率等に係る経年分析!I$48,"▲","-")),2)</f>
        <v>4.3099999999999996</v>
      </c>
      <c r="F19" s="320">
        <f>ROUND(VALUE(SUBSTITUTE(実質収支比率等に係る経年分析!J$48,"▲","-")),2)</f>
        <v>3.68</v>
      </c>
    </row>
    <row r="20" spans="1:11" x14ac:dyDescent="0.15">
      <c r="A20" s="320" t="s">
        <v>35</v>
      </c>
      <c r="B20" s="320">
        <f>ROUND(VALUE(SUBSTITUTE(実質収支比率等に係る経年分析!F$47,"▲","-")),2)</f>
        <v>101.12</v>
      </c>
      <c r="C20" s="320">
        <f>ROUND(VALUE(SUBSTITUTE(実質収支比率等に係る経年分析!G$47,"▲","-")),2)</f>
        <v>104.58</v>
      </c>
      <c r="D20" s="320">
        <f>ROUND(VALUE(SUBSTITUTE(実質収支比率等に係る経年分析!H$47,"▲","-")),2)</f>
        <v>100.68</v>
      </c>
      <c r="E20" s="320">
        <f>ROUND(VALUE(SUBSTITUTE(実質収支比率等に係る経年分析!I$47,"▲","-")),2)</f>
        <v>97.66</v>
      </c>
      <c r="F20" s="320">
        <f>ROUND(VALUE(SUBSTITUTE(実質収支比率等に係る経年分析!J$47,"▲","-")),2)</f>
        <v>100.65</v>
      </c>
    </row>
    <row r="21" spans="1:11" x14ac:dyDescent="0.15">
      <c r="A21" s="320" t="s">
        <v>109</v>
      </c>
      <c r="B21" s="320">
        <f>IF(ISNUMBER(VALUE(SUBSTITUTE(実質収支比率等に係る経年分析!F$49,"▲","-"))),ROUND(VALUE(SUBSTITUTE(実質収支比率等に係る経年分析!F$49,"▲","-")),2),NA())</f>
        <v>17.53</v>
      </c>
      <c r="C21" s="320">
        <f>IF(ISNUMBER(VALUE(SUBSTITUTE(実質収支比率等に係る経年分析!G$49,"▲","-"))),ROUND(VALUE(SUBSTITUTE(実質収支比率等に係る経年分析!G$49,"▲","-")),2),NA())</f>
        <v>21.7</v>
      </c>
      <c r="D21" s="320">
        <f>IF(ISNUMBER(VALUE(SUBSTITUTE(実質収支比率等に係る経年分析!H$49,"▲","-"))),ROUND(VALUE(SUBSTITUTE(実質収支比率等に係る経年分析!H$49,"▲","-")),2),NA())</f>
        <v>17.39</v>
      </c>
      <c r="E21" s="320">
        <f>IF(ISNUMBER(VALUE(SUBSTITUTE(実質収支比率等に係る経年分析!I$49,"▲","-"))),ROUND(VALUE(SUBSTITUTE(実質収支比率等に係る経年分析!I$49,"▲","-")),2),NA())</f>
        <v>23.42</v>
      </c>
      <c r="F21" s="320">
        <f>IF(ISNUMBER(VALUE(SUBSTITUTE(実質収支比率等に係る経年分析!J$49,"▲","-"))),ROUND(VALUE(SUBSTITUTE(実質収支比率等に係る経年分析!J$49,"▲","-")),2),NA())</f>
        <v>19.46</v>
      </c>
    </row>
    <row r="24" spans="1:11" x14ac:dyDescent="0.15">
      <c r="A24" s="319" t="s">
        <v>98</v>
      </c>
    </row>
    <row r="25" spans="1:11" x14ac:dyDescent="0.15">
      <c r="A25" s="321"/>
      <c r="B25" s="321" t="str">
        <f>連結実質赤字比率に係る赤字・黒字の構成分析!F$33</f>
        <v>H30</v>
      </c>
      <c r="C25" s="321"/>
      <c r="D25" s="321" t="str">
        <f>連結実質赤字比率に係る赤字・黒字の構成分析!G$33</f>
        <v>R01</v>
      </c>
      <c r="E25" s="321"/>
      <c r="F25" s="321" t="str">
        <f>連結実質赤字比率に係る赤字・黒字の構成分析!H$33</f>
        <v>R02</v>
      </c>
      <c r="G25" s="321"/>
      <c r="H25" s="321" t="str">
        <f>連結実質赤字比率に係る赤字・黒字の構成分析!I$33</f>
        <v>R03</v>
      </c>
      <c r="I25" s="321"/>
      <c r="J25" s="321" t="str">
        <f>連結実質赤字比率に係る赤字・黒字の構成分析!J$33</f>
        <v>R04</v>
      </c>
      <c r="K25" s="321"/>
    </row>
    <row r="26" spans="1:11" x14ac:dyDescent="0.15">
      <c r="A26" s="321"/>
      <c r="B26" s="321" t="s">
        <v>110</v>
      </c>
      <c r="C26" s="321" t="s">
        <v>72</v>
      </c>
      <c r="D26" s="321" t="s">
        <v>110</v>
      </c>
      <c r="E26" s="321" t="s">
        <v>72</v>
      </c>
      <c r="F26" s="321" t="s">
        <v>110</v>
      </c>
      <c r="G26" s="321" t="s">
        <v>72</v>
      </c>
      <c r="H26" s="321" t="s">
        <v>110</v>
      </c>
      <c r="I26" s="321" t="s">
        <v>72</v>
      </c>
      <c r="J26" s="321" t="s">
        <v>110</v>
      </c>
      <c r="K26" s="321" t="s">
        <v>72</v>
      </c>
    </row>
    <row r="27" spans="1:11" x14ac:dyDescent="0.15">
      <c r="A27" s="321" t="str">
        <f>IF(連結実質赤字比率に係る赤字・黒字の構成分析!C$43="",NA(),連結実質赤字比率に係る赤字・黒字の構成分析!C$43)</f>
        <v>その他会計（黒字）</v>
      </c>
      <c r="B27" s="321" t="e">
        <f>IF(ROUND(VALUE(SUBSTITUTE(連結実質赤字比率に係る赤字・黒字の構成分析!F$43,"▲","-")),2)&lt;0,ABS(ROUND(VALUE(SUBSTITUTE(連結実質赤字比率に係る赤字・黒字の構成分析!F$43,"▲","-")),2)),NA())</f>
        <v>#VALUE!</v>
      </c>
      <c r="C27" s="321" t="e">
        <f>IF(ROUND(VALUE(SUBSTITUTE(連結実質赤字比率に係る赤字・黒字の構成分析!F$43,"▲","-")),2)&gt;=0,ABS(ROUND(VALUE(SUBSTITUTE(連結実質赤字比率に係る赤字・黒字の構成分析!F$43,"▲","-")),2)),NA())</f>
        <v>#VALUE!</v>
      </c>
      <c r="D27" s="321" t="e">
        <f>IF(ROUND(VALUE(SUBSTITUTE(連結実質赤字比率に係る赤字・黒字の構成分析!G$43,"▲","-")),2)&lt;0,ABS(ROUND(VALUE(SUBSTITUTE(連結実質赤字比率に係る赤字・黒字の構成分析!G$43,"▲","-")),2)),NA())</f>
        <v>#VALUE!</v>
      </c>
      <c r="E27" s="321" t="e">
        <f>IF(ROUND(VALUE(SUBSTITUTE(連結実質赤字比率に係る赤字・黒字の構成分析!G$43,"▲","-")),2)&gt;=0,ABS(ROUND(VALUE(SUBSTITUTE(連結実質赤字比率に係る赤字・黒字の構成分析!G$43,"▲","-")),2)),NA())</f>
        <v>#VALUE!</v>
      </c>
      <c r="F27" s="321" t="e">
        <f>IF(ROUND(VALUE(SUBSTITUTE(連結実質赤字比率に係る赤字・黒字の構成分析!H$43,"▲","-")),2)&lt;0,ABS(ROUND(VALUE(SUBSTITUTE(連結実質赤字比率に係る赤字・黒字の構成分析!H$43,"▲","-")),2)),NA())</f>
        <v>#VALUE!</v>
      </c>
      <c r="G27" s="321" t="e">
        <f>IF(ROUND(VALUE(SUBSTITUTE(連結実質赤字比率に係る赤字・黒字の構成分析!H$43,"▲","-")),2)&gt;=0,ABS(ROUND(VALUE(SUBSTITUTE(連結実質赤字比率に係る赤字・黒字の構成分析!H$43,"▲","-")),2)),NA())</f>
        <v>#VALUE!</v>
      </c>
      <c r="H27" s="321" t="e">
        <f>IF(ROUND(VALUE(SUBSTITUTE(連結実質赤字比率に係る赤字・黒字の構成分析!I$43,"▲","-")),2)&lt;0,ABS(ROUND(VALUE(SUBSTITUTE(連結実質赤字比率に係る赤字・黒字の構成分析!I$43,"▲","-")),2)),NA())</f>
        <v>#VALUE!</v>
      </c>
      <c r="I27" s="321" t="e">
        <f>IF(ROUND(VALUE(SUBSTITUTE(連結実質赤字比率に係る赤字・黒字の構成分析!I$43,"▲","-")),2)&gt;=0,ABS(ROUND(VALUE(SUBSTITUTE(連結実質赤字比率に係る赤字・黒字の構成分析!I$43,"▲","-")),2)),NA())</f>
        <v>#VALUE!</v>
      </c>
      <c r="J27" s="321" t="e">
        <f>IF(ROUND(VALUE(SUBSTITUTE(連結実質赤字比率に係る赤字・黒字の構成分析!J$43,"▲","-")),2)&lt;0,ABS(ROUND(VALUE(SUBSTITUTE(連結実質赤字比率に係る赤字・黒字の構成分析!J$43,"▲","-")),2)),NA())</f>
        <v>#VALUE!</v>
      </c>
      <c r="K27" s="321" t="e">
        <f>IF(ROUND(VALUE(SUBSTITUTE(連結実質赤字比率に係る赤字・黒字の構成分析!J$43,"▲","-")),2)&gt;=0,ABS(ROUND(VALUE(SUBSTITUTE(連結実質赤字比率に係る赤字・黒字の構成分析!J$43,"▲","-")),2)),NA())</f>
        <v>#VALUE!</v>
      </c>
    </row>
    <row r="28" spans="1:11" x14ac:dyDescent="0.15">
      <c r="A28" s="321" t="str">
        <f>IF(連結実質赤字比率に係る赤字・黒字の構成分析!C$42="",NA(),連結実質赤字比率に係る赤字・黒字の構成分析!C$42)</f>
        <v>その他会計（赤字）</v>
      </c>
      <c r="B28" s="321" t="e">
        <f>IF(ROUND(VALUE(SUBSTITUTE(連結実質赤字比率に係る赤字・黒字の構成分析!F$42,"▲","-")),2)&lt;0,ABS(ROUND(VALUE(SUBSTITUTE(連結実質赤字比率に係る赤字・黒字の構成分析!F$42,"▲","-")),2)),NA())</f>
        <v>#VALUE!</v>
      </c>
      <c r="C28" s="321" t="e">
        <f>IF(ROUND(VALUE(SUBSTITUTE(連結実質赤字比率に係る赤字・黒字の構成分析!F$42,"▲","-")),2)&gt;=0,ABS(ROUND(VALUE(SUBSTITUTE(連結実質赤字比率に係る赤字・黒字の構成分析!F$42,"▲","-")),2)),NA())</f>
        <v>#VALUE!</v>
      </c>
      <c r="D28" s="321" t="e">
        <f>IF(ROUND(VALUE(SUBSTITUTE(連結実質赤字比率に係る赤字・黒字の構成分析!G$42,"▲","-")),2)&lt;0,ABS(ROUND(VALUE(SUBSTITUTE(連結実質赤字比率に係る赤字・黒字の構成分析!G$42,"▲","-")),2)),NA())</f>
        <v>#VALUE!</v>
      </c>
      <c r="E28" s="321" t="e">
        <f>IF(ROUND(VALUE(SUBSTITUTE(連結実質赤字比率に係る赤字・黒字の構成分析!G$42,"▲","-")),2)&gt;=0,ABS(ROUND(VALUE(SUBSTITUTE(連結実質赤字比率に係る赤字・黒字の構成分析!G$42,"▲","-")),2)),NA())</f>
        <v>#VALUE!</v>
      </c>
      <c r="F28" s="321" t="e">
        <f>IF(ROUND(VALUE(SUBSTITUTE(連結実質赤字比率に係る赤字・黒字の構成分析!H$42,"▲","-")),2)&lt;0,ABS(ROUND(VALUE(SUBSTITUTE(連結実質赤字比率に係る赤字・黒字の構成分析!H$42,"▲","-")),2)),NA())</f>
        <v>#VALUE!</v>
      </c>
      <c r="G28" s="321" t="e">
        <f>IF(ROUND(VALUE(SUBSTITUTE(連結実質赤字比率に係る赤字・黒字の構成分析!H$42,"▲","-")),2)&gt;=0,ABS(ROUND(VALUE(SUBSTITUTE(連結実質赤字比率に係る赤字・黒字の構成分析!H$42,"▲","-")),2)),NA())</f>
        <v>#VALUE!</v>
      </c>
      <c r="H28" s="321" t="e">
        <f>IF(ROUND(VALUE(SUBSTITUTE(連結実質赤字比率に係る赤字・黒字の構成分析!I$42,"▲","-")),2)&lt;0,ABS(ROUND(VALUE(SUBSTITUTE(連結実質赤字比率に係る赤字・黒字の構成分析!I$42,"▲","-")),2)),NA())</f>
        <v>#VALUE!</v>
      </c>
      <c r="I28" s="321" t="e">
        <f>IF(ROUND(VALUE(SUBSTITUTE(連結実質赤字比率に係る赤字・黒字の構成分析!I$42,"▲","-")),2)&gt;=0,ABS(ROUND(VALUE(SUBSTITUTE(連結実質赤字比率に係る赤字・黒字の構成分析!I$42,"▲","-")),2)),NA())</f>
        <v>#VALUE!</v>
      </c>
      <c r="J28" s="321" t="e">
        <f>IF(ROUND(VALUE(SUBSTITUTE(連結実質赤字比率に係る赤字・黒字の構成分析!J$42,"▲","-")),2)&lt;0,ABS(ROUND(VALUE(SUBSTITUTE(連結実質赤字比率に係る赤字・黒字の構成分析!J$42,"▲","-")),2)),NA())</f>
        <v>#VALUE!</v>
      </c>
      <c r="K28" s="321" t="e">
        <f>IF(ROUND(VALUE(SUBSTITUTE(連結実質赤字比率に係る赤字・黒字の構成分析!J$42,"▲","-")),2)&gt;=0,ABS(ROUND(VALUE(SUBSTITUTE(連結実質赤字比率に係る赤字・黒字の構成分析!J$42,"▲","-")),2)),NA())</f>
        <v>#VALUE!</v>
      </c>
    </row>
    <row r="29" spans="1:11" x14ac:dyDescent="0.15">
      <c r="A29" s="321" t="e">
        <f>IF(連結実質赤字比率に係る赤字・黒字の構成分析!C$41="",NA(),連結実質赤字比率に係る赤字・黒字の構成分析!C$41)</f>
        <v>#N/A</v>
      </c>
      <c r="B29" s="321" t="e">
        <f>IF(ROUND(VALUE(SUBSTITUTE(連結実質赤字比率に係る赤字・黒字の構成分析!F$41,"▲","-")),2)&lt;0,ABS(ROUND(VALUE(SUBSTITUTE(連結実質赤字比率に係る赤字・黒字の構成分析!F$41,"▲","-")),2)),NA())</f>
        <v>#VALUE!</v>
      </c>
      <c r="C29" s="321" t="e">
        <f>IF(ROUND(VALUE(SUBSTITUTE(連結実質赤字比率に係る赤字・黒字の構成分析!F$41,"▲","-")),2)&gt;=0,ABS(ROUND(VALUE(SUBSTITUTE(連結実質赤字比率に係る赤字・黒字の構成分析!F$41,"▲","-")),2)),NA())</f>
        <v>#VALUE!</v>
      </c>
      <c r="D29" s="321" t="e">
        <f>IF(ROUND(VALUE(SUBSTITUTE(連結実質赤字比率に係る赤字・黒字の構成分析!G$41,"▲","-")),2)&lt;0,ABS(ROUND(VALUE(SUBSTITUTE(連結実質赤字比率に係る赤字・黒字の構成分析!G$41,"▲","-")),2)),NA())</f>
        <v>#VALUE!</v>
      </c>
      <c r="E29" s="321" t="e">
        <f>IF(ROUND(VALUE(SUBSTITUTE(連結実質赤字比率に係る赤字・黒字の構成分析!G$41,"▲","-")),2)&gt;=0,ABS(ROUND(VALUE(SUBSTITUTE(連結実質赤字比率に係る赤字・黒字の構成分析!G$41,"▲","-")),2)),NA())</f>
        <v>#VALUE!</v>
      </c>
      <c r="F29" s="321" t="e">
        <f>IF(ROUND(VALUE(SUBSTITUTE(連結実質赤字比率に係る赤字・黒字の構成分析!H$41,"▲","-")),2)&lt;0,ABS(ROUND(VALUE(SUBSTITUTE(連結実質赤字比率に係る赤字・黒字の構成分析!H$41,"▲","-")),2)),NA())</f>
        <v>#VALUE!</v>
      </c>
      <c r="G29" s="321" t="e">
        <f>IF(ROUND(VALUE(SUBSTITUTE(連結実質赤字比率に係る赤字・黒字の構成分析!H$41,"▲","-")),2)&gt;=0,ABS(ROUND(VALUE(SUBSTITUTE(連結実質赤字比率に係る赤字・黒字の構成分析!H$41,"▲","-")),2)),NA())</f>
        <v>#VALUE!</v>
      </c>
      <c r="H29" s="321" t="e">
        <f>IF(ROUND(VALUE(SUBSTITUTE(連結実質赤字比率に係る赤字・黒字の構成分析!I$41,"▲","-")),2)&lt;0,ABS(ROUND(VALUE(SUBSTITUTE(連結実質赤字比率に係る赤字・黒字の構成分析!I$41,"▲","-")),2)),NA())</f>
        <v>#VALUE!</v>
      </c>
      <c r="I29" s="321" t="e">
        <f>IF(ROUND(VALUE(SUBSTITUTE(連結実質赤字比率に係る赤字・黒字の構成分析!I$41,"▲","-")),2)&gt;=0,ABS(ROUND(VALUE(SUBSTITUTE(連結実質赤字比率に係る赤字・黒字の構成分析!I$41,"▲","-")),2)),NA())</f>
        <v>#VALUE!</v>
      </c>
      <c r="J29" s="321" t="e">
        <f>IF(ROUND(VALUE(SUBSTITUTE(連結実質赤字比率に係る赤字・黒字の構成分析!J$41,"▲","-")),2)&lt;0,ABS(ROUND(VALUE(SUBSTITUTE(連結実質赤字比率に係る赤字・黒字の構成分析!J$41,"▲","-")),2)),NA())</f>
        <v>#VALUE!</v>
      </c>
      <c r="K29" s="321" t="e">
        <f>IF(ROUND(VALUE(SUBSTITUTE(連結実質赤字比率に係る赤字・黒字の構成分析!J$41,"▲","-")),2)&gt;=0,ABS(ROUND(VALUE(SUBSTITUTE(連結実質赤字比率に係る赤字・黒字の構成分析!J$41,"▲","-")),2)),NA())</f>
        <v>#VALUE!</v>
      </c>
    </row>
    <row r="30" spans="1:11" x14ac:dyDescent="0.15">
      <c r="A30" s="321" t="str">
        <f>IF(連結実質赤字比率に係る赤字・黒字の構成分析!C$40="",NA(),連結実質赤字比率に係る赤字・黒字の構成分析!C$40)</f>
        <v>津野町生活環境施設整備特別会計</v>
      </c>
      <c r="B30" s="321" t="e">
        <f>IF(ROUND(VALUE(SUBSTITUTE(連結実質赤字比率に係る赤字・黒字の構成分析!F$40,"▲","-")),2)&lt;0,ABS(ROUND(VALUE(SUBSTITUTE(連結実質赤字比率に係る赤字・黒字の構成分析!F$40,"▲","-")),2)),NA())</f>
        <v>#N/A</v>
      </c>
      <c r="C30" s="321">
        <f>IF(ROUND(VALUE(SUBSTITUTE(連結実質赤字比率に係る赤字・黒字の構成分析!F$40,"▲","-")),2)&gt;=0,ABS(ROUND(VALUE(SUBSTITUTE(連結実質赤字比率に係る赤字・黒字の構成分析!F$40,"▲","-")),2)),NA())</f>
        <v>0</v>
      </c>
      <c r="D30" s="321" t="e">
        <f>IF(ROUND(VALUE(SUBSTITUTE(連結実質赤字比率に係る赤字・黒字の構成分析!G$40,"▲","-")),2)&lt;0,ABS(ROUND(VALUE(SUBSTITUTE(連結実質赤字比率に係る赤字・黒字の構成分析!G$40,"▲","-")),2)),NA())</f>
        <v>#N/A</v>
      </c>
      <c r="E30" s="321">
        <f>IF(ROUND(VALUE(SUBSTITUTE(連結実質赤字比率に係る赤字・黒字の構成分析!G$40,"▲","-")),2)&gt;=0,ABS(ROUND(VALUE(SUBSTITUTE(連結実質赤字比率に係る赤字・黒字の構成分析!G$40,"▲","-")),2)),NA())</f>
        <v>0</v>
      </c>
      <c r="F30" s="321" t="e">
        <f>IF(ROUND(VALUE(SUBSTITUTE(連結実質赤字比率に係る赤字・黒字の構成分析!H$40,"▲","-")),2)&lt;0,ABS(ROUND(VALUE(SUBSTITUTE(連結実質赤字比率に係る赤字・黒字の構成分析!H$40,"▲","-")),2)),NA())</f>
        <v>#N/A</v>
      </c>
      <c r="G30" s="321">
        <f>IF(ROUND(VALUE(SUBSTITUTE(連結実質赤字比率に係る赤字・黒字の構成分析!H$40,"▲","-")),2)&gt;=0,ABS(ROUND(VALUE(SUBSTITUTE(連結実質赤字比率に係る赤字・黒字の構成分析!H$40,"▲","-")),2)),NA())</f>
        <v>0</v>
      </c>
      <c r="H30" s="321" t="e">
        <f>IF(ROUND(VALUE(SUBSTITUTE(連結実質赤字比率に係る赤字・黒字の構成分析!I$40,"▲","-")),2)&lt;0,ABS(ROUND(VALUE(SUBSTITUTE(連結実質赤字比率に係る赤字・黒字の構成分析!I$40,"▲","-")),2)),NA())</f>
        <v>#N/A</v>
      </c>
      <c r="I30" s="321">
        <f>IF(ROUND(VALUE(SUBSTITUTE(連結実質赤字比率に係る赤字・黒字の構成分析!I$40,"▲","-")),2)&gt;=0,ABS(ROUND(VALUE(SUBSTITUTE(連結実質赤字比率に係る赤字・黒字の構成分析!I$40,"▲","-")),2)),NA())</f>
        <v>0</v>
      </c>
      <c r="J30" s="321" t="e">
        <f>IF(ROUND(VALUE(SUBSTITUTE(連結実質赤字比率に係る赤字・黒字の構成分析!J$40,"▲","-")),2)&lt;0,ABS(ROUND(VALUE(SUBSTITUTE(連結実質赤字比率に係る赤字・黒字の構成分析!J$40,"▲","-")),2)),NA())</f>
        <v>#N/A</v>
      </c>
      <c r="K30" s="321">
        <f>IF(ROUND(VALUE(SUBSTITUTE(連結実質赤字比率に係る赤字・黒字の構成分析!J$40,"▲","-")),2)&gt;=0,ABS(ROUND(VALUE(SUBSTITUTE(連結実質赤字比率に係る赤字・黒字の構成分析!J$40,"▲","-")),2)),NA())</f>
        <v>0</v>
      </c>
    </row>
    <row r="31" spans="1:11" x14ac:dyDescent="0.15">
      <c r="A31" s="321" t="str">
        <f>IF(連結実質赤字比率に係る赤字・黒字の構成分析!C$39="",NA(),連結実質赤字比率に係る赤字・黒字の構成分析!C$39)</f>
        <v>津野町簡易水道事業特別会計</v>
      </c>
      <c r="B31" s="321" t="e">
        <f>IF(ROUND(VALUE(SUBSTITUTE(連結実質赤字比率に係る赤字・黒字の構成分析!F$39,"▲","-")),2)&lt;0,ABS(ROUND(VALUE(SUBSTITUTE(連結実質赤字比率に係る赤字・黒字の構成分析!F$39,"▲","-")),2)),NA())</f>
        <v>#N/A</v>
      </c>
      <c r="C31" s="321">
        <f>IF(ROUND(VALUE(SUBSTITUTE(連結実質赤字比率に係る赤字・黒字の構成分析!F$39,"▲","-")),2)&gt;=0,ABS(ROUND(VALUE(SUBSTITUTE(連結実質赤字比率に係る赤字・黒字の構成分析!F$39,"▲","-")),2)),NA())</f>
        <v>0</v>
      </c>
      <c r="D31" s="321" t="e">
        <f>IF(ROUND(VALUE(SUBSTITUTE(連結実質赤字比率に係る赤字・黒字の構成分析!G$39,"▲","-")),2)&lt;0,ABS(ROUND(VALUE(SUBSTITUTE(連結実質赤字比率に係る赤字・黒字の構成分析!G$39,"▲","-")),2)),NA())</f>
        <v>#N/A</v>
      </c>
      <c r="E31" s="321">
        <f>IF(ROUND(VALUE(SUBSTITUTE(連結実質赤字比率に係る赤字・黒字の構成分析!G$39,"▲","-")),2)&gt;=0,ABS(ROUND(VALUE(SUBSTITUTE(連結実質赤字比率に係る赤字・黒字の構成分析!G$39,"▲","-")),2)),NA())</f>
        <v>0</v>
      </c>
      <c r="F31" s="321" t="e">
        <f>IF(ROUND(VALUE(SUBSTITUTE(連結実質赤字比率に係る赤字・黒字の構成分析!H$39,"▲","-")),2)&lt;0,ABS(ROUND(VALUE(SUBSTITUTE(連結実質赤字比率に係る赤字・黒字の構成分析!H$39,"▲","-")),2)),NA())</f>
        <v>#N/A</v>
      </c>
      <c r="G31" s="321">
        <f>IF(ROUND(VALUE(SUBSTITUTE(連結実質赤字比率に係る赤字・黒字の構成分析!H$39,"▲","-")),2)&gt;=0,ABS(ROUND(VALUE(SUBSTITUTE(連結実質赤字比率に係る赤字・黒字の構成分析!H$39,"▲","-")),2)),NA())</f>
        <v>0</v>
      </c>
      <c r="H31" s="321" t="e">
        <f>IF(ROUND(VALUE(SUBSTITUTE(連結実質赤字比率に係る赤字・黒字の構成分析!I$39,"▲","-")),2)&lt;0,ABS(ROUND(VALUE(SUBSTITUTE(連結実質赤字比率に係る赤字・黒字の構成分析!I$39,"▲","-")),2)),NA())</f>
        <v>#N/A</v>
      </c>
      <c r="I31" s="321">
        <f>IF(ROUND(VALUE(SUBSTITUTE(連結実質赤字比率に係る赤字・黒字の構成分析!I$39,"▲","-")),2)&gt;=0,ABS(ROUND(VALUE(SUBSTITUTE(連結実質赤字比率に係る赤字・黒字の構成分析!I$39,"▲","-")),2)),NA())</f>
        <v>0</v>
      </c>
      <c r="J31" s="321" t="e">
        <f>IF(ROUND(VALUE(SUBSTITUTE(連結実質赤字比率に係る赤字・黒字の構成分析!J$39,"▲","-")),2)&lt;0,ABS(ROUND(VALUE(SUBSTITUTE(連結実質赤字比率に係る赤字・黒字の構成分析!J$39,"▲","-")),2)),NA())</f>
        <v>#N/A</v>
      </c>
      <c r="K31" s="321">
        <f>IF(ROUND(VALUE(SUBSTITUTE(連結実質赤字比率に係る赤字・黒字の構成分析!J$39,"▲","-")),2)&gt;=0,ABS(ROUND(VALUE(SUBSTITUTE(連結実質赤字比率に係る赤字・黒字の構成分析!J$39,"▲","-")),2)),NA())</f>
        <v>0</v>
      </c>
    </row>
    <row r="32" spans="1:11" x14ac:dyDescent="0.15">
      <c r="A32" s="321" t="str">
        <f>IF(連結実質赤字比率に係る赤字・黒字の構成分析!C$38="",NA(),連結実質赤字比率に係る赤字・黒字の構成分析!C$38)</f>
        <v>津野町国民健康保険事業特別会計（直営診療施設勘定）</v>
      </c>
      <c r="B32" s="321" t="e">
        <f>IF(ROUND(VALUE(SUBSTITUTE(連結実質赤字比率に係る赤字・黒字の構成分析!F$38,"▲","-")),2)&lt;0,ABS(ROUND(VALUE(SUBSTITUTE(連結実質赤字比率に係る赤字・黒字の構成分析!F$38,"▲","-")),2)),NA())</f>
        <v>#N/A</v>
      </c>
      <c r="C32" s="321">
        <f>IF(ROUND(VALUE(SUBSTITUTE(連結実質赤字比率に係る赤字・黒字の構成分析!F$38,"▲","-")),2)&gt;=0,ABS(ROUND(VALUE(SUBSTITUTE(連結実質赤字比率に係る赤字・黒字の構成分析!F$38,"▲","-")),2)),NA())</f>
        <v>0.12</v>
      </c>
      <c r="D32" s="321" t="e">
        <f>IF(ROUND(VALUE(SUBSTITUTE(連結実質赤字比率に係る赤字・黒字の構成分析!G$38,"▲","-")),2)&lt;0,ABS(ROUND(VALUE(SUBSTITUTE(連結実質赤字比率に係る赤字・黒字の構成分析!G$38,"▲","-")),2)),NA())</f>
        <v>#N/A</v>
      </c>
      <c r="E32" s="321">
        <f>IF(ROUND(VALUE(SUBSTITUTE(連結実質赤字比率に係る赤字・黒字の構成分析!G$38,"▲","-")),2)&gt;=0,ABS(ROUND(VALUE(SUBSTITUTE(連結実質赤字比率に係る赤字・黒字の構成分析!G$38,"▲","-")),2)),NA())</f>
        <v>0</v>
      </c>
      <c r="F32" s="321" t="e">
        <f>IF(ROUND(VALUE(SUBSTITUTE(連結実質赤字比率に係る赤字・黒字の構成分析!H$38,"▲","-")),2)&lt;0,ABS(ROUND(VALUE(SUBSTITUTE(連結実質赤字比率に係る赤字・黒字の構成分析!H$38,"▲","-")),2)),NA())</f>
        <v>#N/A</v>
      </c>
      <c r="G32" s="321">
        <f>IF(ROUND(VALUE(SUBSTITUTE(連結実質赤字比率に係る赤字・黒字の構成分析!H$38,"▲","-")),2)&gt;=0,ABS(ROUND(VALUE(SUBSTITUTE(連結実質赤字比率に係る赤字・黒字の構成分析!H$38,"▲","-")),2)),NA())</f>
        <v>0</v>
      </c>
      <c r="H32" s="321" t="e">
        <f>IF(ROUND(VALUE(SUBSTITUTE(連結実質赤字比率に係る赤字・黒字の構成分析!I$38,"▲","-")),2)&lt;0,ABS(ROUND(VALUE(SUBSTITUTE(連結実質赤字比率に係る赤字・黒字の構成分析!I$38,"▲","-")),2)),NA())</f>
        <v>#N/A</v>
      </c>
      <c r="I32" s="321">
        <f>IF(ROUND(VALUE(SUBSTITUTE(連結実質赤字比率に係る赤字・黒字の構成分析!I$38,"▲","-")),2)&gt;=0,ABS(ROUND(VALUE(SUBSTITUTE(連結実質赤字比率に係る赤字・黒字の構成分析!I$38,"▲","-")),2)),NA())</f>
        <v>0</v>
      </c>
      <c r="J32" s="321" t="e">
        <f>IF(ROUND(VALUE(SUBSTITUTE(連結実質赤字比率に係る赤字・黒字の構成分析!J$38,"▲","-")),2)&lt;0,ABS(ROUND(VALUE(SUBSTITUTE(連結実質赤字比率に係る赤字・黒字の構成分析!J$38,"▲","-")),2)),NA())</f>
        <v>#N/A</v>
      </c>
      <c r="K32" s="321">
        <f>IF(ROUND(VALUE(SUBSTITUTE(連結実質赤字比率に係る赤字・黒字の構成分析!J$38,"▲","-")),2)&gt;=0,ABS(ROUND(VALUE(SUBSTITUTE(連結実質赤字比率に係る赤字・黒字の構成分析!J$38,"▲","-")),2)),NA())</f>
        <v>0</v>
      </c>
    </row>
    <row r="33" spans="1:16" x14ac:dyDescent="0.15">
      <c r="A33" s="321" t="str">
        <f>IF(連結実質赤字比率に係る赤字・黒字の構成分析!C$37="",NA(),連結実質赤字比率に係る赤字・黒字の構成分析!C$37)</f>
        <v>津野町後期高齢者医療特別会計</v>
      </c>
      <c r="B33" s="321" t="e">
        <f>IF(ROUND(VALUE(SUBSTITUTE(連結実質赤字比率に係る赤字・黒字の構成分析!F$37,"▲","-")),2)&lt;0,ABS(ROUND(VALUE(SUBSTITUTE(連結実質赤字比率に係る赤字・黒字の構成分析!F$37,"▲","-")),2)),NA())</f>
        <v>#N/A</v>
      </c>
      <c r="C33" s="321">
        <f>IF(ROUND(VALUE(SUBSTITUTE(連結実質赤字比率に係る赤字・黒字の構成分析!F$37,"▲","-")),2)&gt;=0,ABS(ROUND(VALUE(SUBSTITUTE(連結実質赤字比率に係る赤字・黒字の構成分析!F$37,"▲","-")),2)),NA())</f>
        <v>0.02</v>
      </c>
      <c r="D33" s="321" t="e">
        <f>IF(ROUND(VALUE(SUBSTITUTE(連結実質赤字比率に係る赤字・黒字の構成分析!G$37,"▲","-")),2)&lt;0,ABS(ROUND(VALUE(SUBSTITUTE(連結実質赤字比率に係る赤字・黒字の構成分析!G$37,"▲","-")),2)),NA())</f>
        <v>#N/A</v>
      </c>
      <c r="E33" s="321">
        <f>IF(ROUND(VALUE(SUBSTITUTE(連結実質赤字比率に係る赤字・黒字の構成分析!G$37,"▲","-")),2)&gt;=0,ABS(ROUND(VALUE(SUBSTITUTE(連結実質赤字比率に係る赤字・黒字の構成分析!G$37,"▲","-")),2)),NA())</f>
        <v>0.02</v>
      </c>
      <c r="F33" s="321" t="e">
        <f>IF(ROUND(VALUE(SUBSTITUTE(連結実質赤字比率に係る赤字・黒字の構成分析!H$37,"▲","-")),2)&lt;0,ABS(ROUND(VALUE(SUBSTITUTE(連結実質赤字比率に係る赤字・黒字の構成分析!H$37,"▲","-")),2)),NA())</f>
        <v>#N/A</v>
      </c>
      <c r="G33" s="321">
        <f>IF(ROUND(VALUE(SUBSTITUTE(連結実質赤字比率に係る赤字・黒字の構成分析!H$37,"▲","-")),2)&gt;=0,ABS(ROUND(VALUE(SUBSTITUTE(連結実質赤字比率に係る赤字・黒字の構成分析!H$37,"▲","-")),2)),NA())</f>
        <v>0.01</v>
      </c>
      <c r="H33" s="321" t="e">
        <f>IF(ROUND(VALUE(SUBSTITUTE(連結実質赤字比率に係る赤字・黒字の構成分析!I$37,"▲","-")),2)&lt;0,ABS(ROUND(VALUE(SUBSTITUTE(連結実質赤字比率に係る赤字・黒字の構成分析!I$37,"▲","-")),2)),NA())</f>
        <v>#N/A</v>
      </c>
      <c r="I33" s="321">
        <f>IF(ROUND(VALUE(SUBSTITUTE(連結実質赤字比率に係る赤字・黒字の構成分析!I$37,"▲","-")),2)&gt;=0,ABS(ROUND(VALUE(SUBSTITUTE(連結実質赤字比率に係る赤字・黒字の構成分析!I$37,"▲","-")),2)),NA())</f>
        <v>0.02</v>
      </c>
      <c r="J33" s="321" t="e">
        <f>IF(ROUND(VALUE(SUBSTITUTE(連結実質赤字比率に係る赤字・黒字の構成分析!J$37,"▲","-")),2)&lt;0,ABS(ROUND(VALUE(SUBSTITUTE(連結実質赤字比率に係る赤字・黒字の構成分析!J$37,"▲","-")),2)),NA())</f>
        <v>#N/A</v>
      </c>
      <c r="K33" s="321">
        <f>IF(ROUND(VALUE(SUBSTITUTE(連結実質赤字比率に係る赤字・黒字の構成分析!J$37,"▲","-")),2)&gt;=0,ABS(ROUND(VALUE(SUBSTITUTE(連結実質赤字比率に係る赤字・黒字の構成分析!J$37,"▲","-")),2)),NA())</f>
        <v>0.02</v>
      </c>
    </row>
    <row r="34" spans="1:16" x14ac:dyDescent="0.15">
      <c r="A34" s="321" t="str">
        <f>IF(連結実質赤字比率に係る赤字・黒字の構成分析!C$36="",NA(),連結実質赤字比率に係る赤字・黒字の構成分析!C$36)</f>
        <v>津野町介護保険事業特別会計</v>
      </c>
      <c r="B34" s="321" t="e">
        <f>IF(ROUND(VALUE(SUBSTITUTE(連結実質赤字比率に係る赤字・黒字の構成分析!F$36,"▲","-")),2)&lt;0,ABS(ROUND(VALUE(SUBSTITUTE(連結実質赤字比率に係る赤字・黒字の構成分析!F$36,"▲","-")),2)),NA())</f>
        <v>#N/A</v>
      </c>
      <c r="C34" s="321">
        <f>IF(ROUND(VALUE(SUBSTITUTE(連結実質赤字比率に係る赤字・黒字の構成分析!F$36,"▲","-")),2)&gt;=0,ABS(ROUND(VALUE(SUBSTITUTE(連結実質赤字比率に係る赤字・黒字の構成分析!F$36,"▲","-")),2)),NA())</f>
        <v>0.21</v>
      </c>
      <c r="D34" s="321" t="e">
        <f>IF(ROUND(VALUE(SUBSTITUTE(連結実質赤字比率に係る赤字・黒字の構成分析!G$36,"▲","-")),2)&lt;0,ABS(ROUND(VALUE(SUBSTITUTE(連結実質赤字比率に係る赤字・黒字の構成分析!G$36,"▲","-")),2)),NA())</f>
        <v>#N/A</v>
      </c>
      <c r="E34" s="321">
        <f>IF(ROUND(VALUE(SUBSTITUTE(連結実質赤字比率に係る赤字・黒字の構成分析!G$36,"▲","-")),2)&gt;=0,ABS(ROUND(VALUE(SUBSTITUTE(連結実質赤字比率に係る赤字・黒字の構成分析!G$36,"▲","-")),2)),NA())</f>
        <v>0.2</v>
      </c>
      <c r="F34" s="321" t="e">
        <f>IF(ROUND(VALUE(SUBSTITUTE(連結実質赤字比率に係る赤字・黒字の構成分析!H$36,"▲","-")),2)&lt;0,ABS(ROUND(VALUE(SUBSTITUTE(連結実質赤字比率に係る赤字・黒字の構成分析!H$36,"▲","-")),2)),NA())</f>
        <v>#N/A</v>
      </c>
      <c r="G34" s="321">
        <f>IF(ROUND(VALUE(SUBSTITUTE(連結実質赤字比率に係る赤字・黒字の構成分析!H$36,"▲","-")),2)&gt;=0,ABS(ROUND(VALUE(SUBSTITUTE(連結実質赤字比率に係る赤字・黒字の構成分析!H$36,"▲","-")),2)),NA())</f>
        <v>0.25</v>
      </c>
      <c r="H34" s="321" t="e">
        <f>IF(ROUND(VALUE(SUBSTITUTE(連結実質赤字比率に係る赤字・黒字の構成分析!I$36,"▲","-")),2)&lt;0,ABS(ROUND(VALUE(SUBSTITUTE(連結実質赤字比率に係る赤字・黒字の構成分析!I$36,"▲","-")),2)),NA())</f>
        <v>#N/A</v>
      </c>
      <c r="I34" s="321">
        <f>IF(ROUND(VALUE(SUBSTITUTE(連結実質赤字比率に係る赤字・黒字の構成分析!I$36,"▲","-")),2)&gt;=0,ABS(ROUND(VALUE(SUBSTITUTE(連結実質赤字比率に係る赤字・黒字の構成分析!I$36,"▲","-")),2)),NA())</f>
        <v>0.02</v>
      </c>
      <c r="J34" s="321" t="e">
        <f>IF(ROUND(VALUE(SUBSTITUTE(連結実質赤字比率に係る赤字・黒字の構成分析!J$36,"▲","-")),2)&lt;0,ABS(ROUND(VALUE(SUBSTITUTE(連結実質赤字比率に係る赤字・黒字の構成分析!J$36,"▲","-")),2)),NA())</f>
        <v>#N/A</v>
      </c>
      <c r="K34" s="321">
        <f>IF(ROUND(VALUE(SUBSTITUTE(連結実質赤字比率に係る赤字・黒字の構成分析!J$36,"▲","-")),2)&gt;=0,ABS(ROUND(VALUE(SUBSTITUTE(連結実質赤字比率に係る赤字・黒字の構成分析!J$36,"▲","-")),2)),NA())</f>
        <v>0.32</v>
      </c>
    </row>
    <row r="35" spans="1:16" x14ac:dyDescent="0.15">
      <c r="A35" s="321" t="str">
        <f>IF(連結実質赤字比率に係る赤字・黒字の構成分析!C$35="",NA(),連結実質赤字比率に係る赤字・黒字の構成分析!C$35)</f>
        <v>津野町国民健康保険事業特別会計（事業勘定）</v>
      </c>
      <c r="B35" s="321" t="e">
        <f>IF(ROUND(VALUE(SUBSTITUTE(連結実質赤字比率に係る赤字・黒字の構成分析!F$35,"▲","-")),2)&lt;0,ABS(ROUND(VALUE(SUBSTITUTE(連結実質赤字比率に係る赤字・黒字の構成分析!F$35,"▲","-")),2)),NA())</f>
        <v>#N/A</v>
      </c>
      <c r="C35" s="321">
        <f>IF(ROUND(VALUE(SUBSTITUTE(連結実質赤字比率に係る赤字・黒字の構成分析!F$35,"▲","-")),2)&gt;=0,ABS(ROUND(VALUE(SUBSTITUTE(連結実質赤字比率に係る赤字・黒字の構成分析!F$35,"▲","-")),2)),NA())</f>
        <v>0.22</v>
      </c>
      <c r="D35" s="321" t="e">
        <f>IF(ROUND(VALUE(SUBSTITUTE(連結実質赤字比率に係る赤字・黒字の構成分析!G$35,"▲","-")),2)&lt;0,ABS(ROUND(VALUE(SUBSTITUTE(連結実質赤字比率に係る赤字・黒字の構成分析!G$35,"▲","-")),2)),NA())</f>
        <v>#N/A</v>
      </c>
      <c r="E35" s="321">
        <f>IF(ROUND(VALUE(SUBSTITUTE(連結実質赤字比率に係る赤字・黒字の構成分析!G$35,"▲","-")),2)&gt;=0,ABS(ROUND(VALUE(SUBSTITUTE(連結実質赤字比率に係る赤字・黒字の構成分析!G$35,"▲","-")),2)),NA())</f>
        <v>0.02</v>
      </c>
      <c r="F35" s="321" t="e">
        <f>IF(ROUND(VALUE(SUBSTITUTE(連結実質赤字比率に係る赤字・黒字の構成分析!H$35,"▲","-")),2)&lt;0,ABS(ROUND(VALUE(SUBSTITUTE(連結実質赤字比率に係る赤字・黒字の構成分析!H$35,"▲","-")),2)),NA())</f>
        <v>#N/A</v>
      </c>
      <c r="G35" s="321">
        <f>IF(ROUND(VALUE(SUBSTITUTE(連結実質赤字比率に係る赤字・黒字の構成分析!H$35,"▲","-")),2)&gt;=0,ABS(ROUND(VALUE(SUBSTITUTE(連結実質赤字比率に係る赤字・黒字の構成分析!H$35,"▲","-")),2)),NA())</f>
        <v>0.55000000000000004</v>
      </c>
      <c r="H35" s="321" t="e">
        <f>IF(ROUND(VALUE(SUBSTITUTE(連結実質赤字比率に係る赤字・黒字の構成分析!I$35,"▲","-")),2)&lt;0,ABS(ROUND(VALUE(SUBSTITUTE(連結実質赤字比率に係る赤字・黒字の構成分析!I$35,"▲","-")),2)),NA())</f>
        <v>#N/A</v>
      </c>
      <c r="I35" s="321">
        <f>IF(ROUND(VALUE(SUBSTITUTE(連結実質赤字比率に係る赤字・黒字の構成分析!I$35,"▲","-")),2)&gt;=0,ABS(ROUND(VALUE(SUBSTITUTE(連結実質赤字比率に係る赤字・黒字の構成分析!I$35,"▲","-")),2)),NA())</f>
        <v>0.61</v>
      </c>
      <c r="J35" s="321" t="e">
        <f>IF(ROUND(VALUE(SUBSTITUTE(連結実質赤字比率に係る赤字・黒字の構成分析!J$35,"▲","-")),2)&lt;0,ABS(ROUND(VALUE(SUBSTITUTE(連結実質赤字比率に係る赤字・黒字の構成分析!J$35,"▲","-")),2)),NA())</f>
        <v>#N/A</v>
      </c>
      <c r="K35" s="321">
        <f>IF(ROUND(VALUE(SUBSTITUTE(連結実質赤字比率に係る赤字・黒字の構成分析!J$35,"▲","-")),2)&gt;=0,ABS(ROUND(VALUE(SUBSTITUTE(連結実質赤字比率に係る赤字・黒字の構成分析!J$35,"▲","-")),2)),NA())</f>
        <v>0.95</v>
      </c>
    </row>
    <row r="36" spans="1:16" x14ac:dyDescent="0.15">
      <c r="A36" s="321" t="str">
        <f>IF(連結実質赤字比率に係る赤字・黒字の構成分析!C$34="",NA(),連結実質赤字比率に係る赤字・黒字の構成分析!C$34)</f>
        <v>一般会計</v>
      </c>
      <c r="B36" s="321" t="e">
        <f>IF(ROUND(VALUE(SUBSTITUTE(連結実質赤字比率に係る赤字・黒字の構成分析!F$34,"▲","-")),2)&lt;0,ABS(ROUND(VALUE(SUBSTITUTE(連結実質赤字比率に係る赤字・黒字の構成分析!F$34,"▲","-")),2)),NA())</f>
        <v>#N/A</v>
      </c>
      <c r="C36" s="321">
        <f>IF(ROUND(VALUE(SUBSTITUTE(連結実質赤字比率に係る赤字・黒字の構成分析!F$34,"▲","-")),2)&gt;=0,ABS(ROUND(VALUE(SUBSTITUTE(連結実質赤字比率に係る赤字・黒字の構成分析!F$34,"▲","-")),2)),NA())</f>
        <v>6.28</v>
      </c>
      <c r="D36" s="321" t="e">
        <f>IF(ROUND(VALUE(SUBSTITUTE(連結実質赤字比率に係る赤字・黒字の構成分析!G$34,"▲","-")),2)&lt;0,ABS(ROUND(VALUE(SUBSTITUTE(連結実質赤字比率に係る赤字・黒字の構成分析!G$34,"▲","-")),2)),NA())</f>
        <v>#N/A</v>
      </c>
      <c r="E36" s="321">
        <f>IF(ROUND(VALUE(SUBSTITUTE(連結実質赤字比率に係る赤字・黒字の構成分析!G$34,"▲","-")),2)&gt;=0,ABS(ROUND(VALUE(SUBSTITUTE(連結実質赤字比率に係る赤字・黒字の構成分析!G$34,"▲","-")),2)),NA())</f>
        <v>3.87</v>
      </c>
      <c r="F36" s="321" t="e">
        <f>IF(ROUND(VALUE(SUBSTITUTE(連結実質赤字比率に係る赤字・黒字の構成分析!H$34,"▲","-")),2)&lt;0,ABS(ROUND(VALUE(SUBSTITUTE(連結実質赤字比率に係る赤字・黒字の構成分析!H$34,"▲","-")),2)),NA())</f>
        <v>#N/A</v>
      </c>
      <c r="G36" s="321">
        <f>IF(ROUND(VALUE(SUBSTITUTE(連結実質赤字比率に係る赤字・黒字の構成分析!H$34,"▲","-")),2)&gt;=0,ABS(ROUND(VALUE(SUBSTITUTE(連結実質赤字比率に係る赤字・黒字の構成分析!H$34,"▲","-")),2)),NA())</f>
        <v>5.03</v>
      </c>
      <c r="H36" s="321" t="e">
        <f>IF(ROUND(VALUE(SUBSTITUTE(連結実質赤字比率に係る赤字・黒字の構成分析!I$34,"▲","-")),2)&lt;0,ABS(ROUND(VALUE(SUBSTITUTE(連結実質赤字比率に係る赤字・黒字の構成分析!I$34,"▲","-")),2)),NA())</f>
        <v>#N/A</v>
      </c>
      <c r="I36" s="321">
        <f>IF(ROUND(VALUE(SUBSTITUTE(連結実質赤字比率に係る赤字・黒字の構成分析!I$34,"▲","-")),2)&gt;=0,ABS(ROUND(VALUE(SUBSTITUTE(連結実質赤字比率に係る赤字・黒字の構成分析!I$34,"▲","-")),2)),NA())</f>
        <v>4.3099999999999996</v>
      </c>
      <c r="J36" s="321" t="e">
        <f>IF(ROUND(VALUE(SUBSTITUTE(連結実質赤字比率に係る赤字・黒字の構成分析!J$34,"▲","-")),2)&lt;0,ABS(ROUND(VALUE(SUBSTITUTE(連結実質赤字比率に係る赤字・黒字の構成分析!J$34,"▲","-")),2)),NA())</f>
        <v>#N/A</v>
      </c>
      <c r="K36" s="321">
        <f>IF(ROUND(VALUE(SUBSTITUTE(連結実質赤字比率に係る赤字・黒字の構成分析!J$34,"▲","-")),2)&gt;=0,ABS(ROUND(VALUE(SUBSTITUTE(連結実質赤字比率に係る赤字・黒字の構成分析!J$34,"▲","-")),2)),NA())</f>
        <v>3.67</v>
      </c>
    </row>
    <row r="39" spans="1:16" x14ac:dyDescent="0.15">
      <c r="A39" s="319" t="s">
        <v>10</v>
      </c>
    </row>
    <row r="40" spans="1:16" x14ac:dyDescent="0.15">
      <c r="A40" s="322"/>
      <c r="B40" s="322" t="str">
        <f>'実質公債費比率（分子）の構造'!K$44</f>
        <v>H30</v>
      </c>
      <c r="C40" s="322"/>
      <c r="D40" s="322"/>
      <c r="E40" s="322" t="str">
        <f>'実質公債費比率（分子）の構造'!L$44</f>
        <v>R01</v>
      </c>
      <c r="F40" s="322"/>
      <c r="G40" s="322"/>
      <c r="H40" s="322" t="str">
        <f>'実質公債費比率（分子）の構造'!M$44</f>
        <v>R02</v>
      </c>
      <c r="I40" s="322"/>
      <c r="J40" s="322"/>
      <c r="K40" s="322" t="str">
        <f>'実質公債費比率（分子）の構造'!N$44</f>
        <v>R03</v>
      </c>
      <c r="L40" s="322"/>
      <c r="M40" s="322"/>
      <c r="N40" s="322" t="str">
        <f>'実質公債費比率（分子）の構造'!O$44</f>
        <v>R04</v>
      </c>
      <c r="O40" s="322"/>
      <c r="P40" s="322"/>
    </row>
    <row r="41" spans="1:16" x14ac:dyDescent="0.15">
      <c r="A41" s="322"/>
      <c r="B41" s="322" t="s">
        <v>111</v>
      </c>
      <c r="C41" s="322"/>
      <c r="D41" s="322" t="s">
        <v>113</v>
      </c>
      <c r="E41" s="322" t="s">
        <v>111</v>
      </c>
      <c r="F41" s="322"/>
      <c r="G41" s="322" t="s">
        <v>113</v>
      </c>
      <c r="H41" s="322" t="s">
        <v>111</v>
      </c>
      <c r="I41" s="322"/>
      <c r="J41" s="322" t="s">
        <v>113</v>
      </c>
      <c r="K41" s="322" t="s">
        <v>111</v>
      </c>
      <c r="L41" s="322"/>
      <c r="M41" s="322" t="s">
        <v>113</v>
      </c>
      <c r="N41" s="322" t="s">
        <v>111</v>
      </c>
      <c r="O41" s="322"/>
      <c r="P41" s="322" t="s">
        <v>113</v>
      </c>
    </row>
    <row r="42" spans="1:16" x14ac:dyDescent="0.15">
      <c r="A42" s="322" t="s">
        <v>115</v>
      </c>
      <c r="B42" s="322"/>
      <c r="C42" s="322"/>
      <c r="D42" s="322">
        <f>'実質公債費比率（分子）の構造'!K$52</f>
        <v>849</v>
      </c>
      <c r="E42" s="322"/>
      <c r="F42" s="322"/>
      <c r="G42" s="322">
        <f>'実質公債費比率（分子）の構造'!L$52</f>
        <v>872</v>
      </c>
      <c r="H42" s="322"/>
      <c r="I42" s="322"/>
      <c r="J42" s="322">
        <f>'実質公債費比率（分子）の構造'!M$52</f>
        <v>928</v>
      </c>
      <c r="K42" s="322"/>
      <c r="L42" s="322"/>
      <c r="M42" s="322">
        <f>'実質公債費比率（分子）の構造'!N$52</f>
        <v>980</v>
      </c>
      <c r="N42" s="322"/>
      <c r="O42" s="322"/>
      <c r="P42" s="322">
        <f>'実質公債費比率（分子）の構造'!O$52</f>
        <v>1008</v>
      </c>
    </row>
    <row r="43" spans="1:16" x14ac:dyDescent="0.15">
      <c r="A43" s="322" t="s">
        <v>46</v>
      </c>
      <c r="B43" s="322">
        <f>'実質公債費比率（分子）の構造'!K$51</f>
        <v>0</v>
      </c>
      <c r="C43" s="322"/>
      <c r="D43" s="322"/>
      <c r="E43" s="322">
        <f>'実質公債費比率（分子）の構造'!L$51</f>
        <v>0</v>
      </c>
      <c r="F43" s="322"/>
      <c r="G43" s="322"/>
      <c r="H43" s="322">
        <f>'実質公債費比率（分子）の構造'!M$51</f>
        <v>2</v>
      </c>
      <c r="I43" s="322"/>
      <c r="J43" s="322"/>
      <c r="K43" s="322">
        <f>'実質公債費比率（分子）の構造'!N$51</f>
        <v>0</v>
      </c>
      <c r="L43" s="322"/>
      <c r="M43" s="322"/>
      <c r="N43" s="322">
        <f>'実質公債費比率（分子）の構造'!O$51</f>
        <v>0</v>
      </c>
      <c r="O43" s="322"/>
      <c r="P43" s="322"/>
    </row>
    <row r="44" spans="1:16" x14ac:dyDescent="0.15">
      <c r="A44" s="322" t="s">
        <v>42</v>
      </c>
      <c r="B44" s="322" t="str">
        <f>'実質公債費比率（分子）の構造'!K$50</f>
        <v>-</v>
      </c>
      <c r="C44" s="322"/>
      <c r="D44" s="322"/>
      <c r="E44" s="322" t="str">
        <f>'実質公債費比率（分子）の構造'!L$50</f>
        <v>-</v>
      </c>
      <c r="F44" s="322"/>
      <c r="G44" s="322"/>
      <c r="H44" s="322" t="str">
        <f>'実質公債費比率（分子）の構造'!M$50</f>
        <v>-</v>
      </c>
      <c r="I44" s="322"/>
      <c r="J44" s="322"/>
      <c r="K44" s="322" t="str">
        <f>'実質公債費比率（分子）の構造'!N$50</f>
        <v>-</v>
      </c>
      <c r="L44" s="322"/>
      <c r="M44" s="322"/>
      <c r="N44" s="322" t="str">
        <f>'実質公債費比率（分子）の構造'!O$50</f>
        <v>-</v>
      </c>
      <c r="O44" s="322"/>
      <c r="P44" s="322"/>
    </row>
    <row r="45" spans="1:16" x14ac:dyDescent="0.15">
      <c r="A45" s="322" t="s">
        <v>0</v>
      </c>
      <c r="B45" s="322">
        <f>'実質公債費比率（分子）の構造'!K$49</f>
        <v>3</v>
      </c>
      <c r="C45" s="322"/>
      <c r="D45" s="322"/>
      <c r="E45" s="322">
        <f>'実質公債費比率（分子）の構造'!L$49</f>
        <v>3</v>
      </c>
      <c r="F45" s="322"/>
      <c r="G45" s="322"/>
      <c r="H45" s="322">
        <f>'実質公債費比率（分子）の構造'!M$49</f>
        <v>3</v>
      </c>
      <c r="I45" s="322"/>
      <c r="J45" s="322"/>
      <c r="K45" s="322">
        <f>'実質公債費比率（分子）の構造'!N$49</f>
        <v>3</v>
      </c>
      <c r="L45" s="322"/>
      <c r="M45" s="322"/>
      <c r="N45" s="322">
        <f>'実質公債費比率（分子）の構造'!O$49</f>
        <v>3</v>
      </c>
      <c r="O45" s="322"/>
      <c r="P45" s="322"/>
    </row>
    <row r="46" spans="1:16" x14ac:dyDescent="0.15">
      <c r="A46" s="322" t="s">
        <v>40</v>
      </c>
      <c r="B46" s="322">
        <f>'実質公債費比率（分子）の構造'!K$48</f>
        <v>61</v>
      </c>
      <c r="C46" s="322"/>
      <c r="D46" s="322"/>
      <c r="E46" s="322">
        <f>'実質公債費比率（分子）の構造'!L$48</f>
        <v>65</v>
      </c>
      <c r="F46" s="322"/>
      <c r="G46" s="322"/>
      <c r="H46" s="322">
        <f>'実質公債費比率（分子）の構造'!M$48</f>
        <v>61</v>
      </c>
      <c r="I46" s="322"/>
      <c r="J46" s="322"/>
      <c r="K46" s="322">
        <f>'実質公債費比率（分子）の構造'!N$48</f>
        <v>63</v>
      </c>
      <c r="L46" s="322"/>
      <c r="M46" s="322"/>
      <c r="N46" s="322">
        <f>'実質公債費比率（分子）の構造'!O$48</f>
        <v>87</v>
      </c>
      <c r="O46" s="322"/>
      <c r="P46" s="322"/>
    </row>
    <row r="47" spans="1:16" x14ac:dyDescent="0.15">
      <c r="A47" s="322" t="s">
        <v>34</v>
      </c>
      <c r="B47" s="322" t="str">
        <f>'実質公債費比率（分子）の構造'!K$47</f>
        <v>-</v>
      </c>
      <c r="C47" s="322"/>
      <c r="D47" s="322"/>
      <c r="E47" s="322" t="str">
        <f>'実質公債費比率（分子）の構造'!L$47</f>
        <v>-</v>
      </c>
      <c r="F47" s="322"/>
      <c r="G47" s="322"/>
      <c r="H47" s="322" t="str">
        <f>'実質公債費比率（分子）の構造'!M$47</f>
        <v>-</v>
      </c>
      <c r="I47" s="322"/>
      <c r="J47" s="322"/>
      <c r="K47" s="322" t="str">
        <f>'実質公債費比率（分子）の構造'!N$47</f>
        <v>-</v>
      </c>
      <c r="L47" s="322"/>
      <c r="M47" s="322"/>
      <c r="N47" s="322" t="str">
        <f>'実質公債費比率（分子）の構造'!O$47</f>
        <v>-</v>
      </c>
      <c r="O47" s="322"/>
      <c r="P47" s="322"/>
    </row>
    <row r="48" spans="1:16" x14ac:dyDescent="0.15">
      <c r="A48" s="322" t="s">
        <v>29</v>
      </c>
      <c r="B48" s="322" t="str">
        <f>'実質公債費比率（分子）の構造'!K$46</f>
        <v>-</v>
      </c>
      <c r="C48" s="322"/>
      <c r="D48" s="322"/>
      <c r="E48" s="322" t="str">
        <f>'実質公債費比率（分子）の構造'!L$46</f>
        <v>-</v>
      </c>
      <c r="F48" s="322"/>
      <c r="G48" s="322"/>
      <c r="H48" s="322" t="str">
        <f>'実質公債費比率（分子）の構造'!M$46</f>
        <v>-</v>
      </c>
      <c r="I48" s="322"/>
      <c r="J48" s="322"/>
      <c r="K48" s="322" t="str">
        <f>'実質公債費比率（分子）の構造'!N$46</f>
        <v>-</v>
      </c>
      <c r="L48" s="322"/>
      <c r="M48" s="322"/>
      <c r="N48" s="322" t="str">
        <f>'実質公債費比率（分子）の構造'!O$46</f>
        <v>-</v>
      </c>
      <c r="O48" s="322"/>
      <c r="P48" s="322"/>
    </row>
    <row r="49" spans="1:16" x14ac:dyDescent="0.15">
      <c r="A49" s="322" t="s">
        <v>26</v>
      </c>
      <c r="B49" s="322">
        <f>'実質公債費比率（分子）の構造'!K$45</f>
        <v>546</v>
      </c>
      <c r="C49" s="322"/>
      <c r="D49" s="322"/>
      <c r="E49" s="322">
        <f>'実質公債費比率（分子）の構造'!L$45</f>
        <v>597</v>
      </c>
      <c r="F49" s="322"/>
      <c r="G49" s="322"/>
      <c r="H49" s="322">
        <f>'実質公債費比率（分子）の構造'!M$45</f>
        <v>661</v>
      </c>
      <c r="I49" s="322"/>
      <c r="J49" s="322"/>
      <c r="K49" s="322">
        <f>'実質公債費比率（分子）の構造'!N$45</f>
        <v>704</v>
      </c>
      <c r="L49" s="322"/>
      <c r="M49" s="322"/>
      <c r="N49" s="322">
        <f>'実質公債費比率（分子）の構造'!O$45</f>
        <v>723</v>
      </c>
      <c r="O49" s="322"/>
      <c r="P49" s="322"/>
    </row>
    <row r="50" spans="1:16" x14ac:dyDescent="0.15">
      <c r="A50" s="322" t="s">
        <v>53</v>
      </c>
      <c r="B50" s="322" t="e">
        <f>NA()</f>
        <v>#N/A</v>
      </c>
      <c r="C50" s="322">
        <f>IF(ISNUMBER('実質公債費比率（分子）の構造'!K$53),'実質公債費比率（分子）の構造'!K$53,NA())</f>
        <v>-239</v>
      </c>
      <c r="D50" s="322" t="e">
        <f>NA()</f>
        <v>#N/A</v>
      </c>
      <c r="E50" s="322" t="e">
        <f>NA()</f>
        <v>#N/A</v>
      </c>
      <c r="F50" s="322">
        <f>IF(ISNUMBER('実質公債費比率（分子）の構造'!L$53),'実質公債費比率（分子）の構造'!L$53,NA())</f>
        <v>-207</v>
      </c>
      <c r="G50" s="322" t="e">
        <f>NA()</f>
        <v>#N/A</v>
      </c>
      <c r="H50" s="322" t="e">
        <f>NA()</f>
        <v>#N/A</v>
      </c>
      <c r="I50" s="322">
        <f>IF(ISNUMBER('実質公債費比率（分子）の構造'!M$53),'実質公債費比率（分子）の構造'!M$53,NA())</f>
        <v>-201</v>
      </c>
      <c r="J50" s="322" t="e">
        <f>NA()</f>
        <v>#N/A</v>
      </c>
      <c r="K50" s="322" t="e">
        <f>NA()</f>
        <v>#N/A</v>
      </c>
      <c r="L50" s="322">
        <f>IF(ISNUMBER('実質公債費比率（分子）の構造'!N$53),'実質公債費比率（分子）の構造'!N$53,NA())</f>
        <v>-210</v>
      </c>
      <c r="M50" s="322" t="e">
        <f>NA()</f>
        <v>#N/A</v>
      </c>
      <c r="N50" s="322" t="e">
        <f>NA()</f>
        <v>#N/A</v>
      </c>
      <c r="O50" s="322">
        <f>IF(ISNUMBER('実質公債費比率（分子）の構造'!O$53),'実質公債費比率（分子）の構造'!O$53,NA())</f>
        <v>-195</v>
      </c>
      <c r="P50" s="322" t="e">
        <f>NA()</f>
        <v>#N/A</v>
      </c>
    </row>
    <row r="53" spans="1:16" x14ac:dyDescent="0.15">
      <c r="A53" s="319" t="s">
        <v>116</v>
      </c>
    </row>
    <row r="54" spans="1:16" x14ac:dyDescent="0.15">
      <c r="A54" s="321"/>
      <c r="B54" s="321" t="str">
        <f>'将来負担比率（分子）の構造'!I$40</f>
        <v>H30</v>
      </c>
      <c r="C54" s="321"/>
      <c r="D54" s="321"/>
      <c r="E54" s="321" t="str">
        <f>'将来負担比率（分子）の構造'!J$40</f>
        <v>R01</v>
      </c>
      <c r="F54" s="321"/>
      <c r="G54" s="321"/>
      <c r="H54" s="321" t="str">
        <f>'将来負担比率（分子）の構造'!K$40</f>
        <v>R02</v>
      </c>
      <c r="I54" s="321"/>
      <c r="J54" s="321"/>
      <c r="K54" s="321" t="str">
        <f>'将来負担比率（分子）の構造'!L$40</f>
        <v>R03</v>
      </c>
      <c r="L54" s="321"/>
      <c r="M54" s="321"/>
      <c r="N54" s="321" t="str">
        <f>'将来負担比率（分子）の構造'!M$40</f>
        <v>R04</v>
      </c>
      <c r="O54" s="321"/>
      <c r="P54" s="321"/>
    </row>
    <row r="55" spans="1:16" x14ac:dyDescent="0.15">
      <c r="A55" s="321"/>
      <c r="B55" s="321" t="s">
        <v>121</v>
      </c>
      <c r="C55" s="321"/>
      <c r="D55" s="321" t="s">
        <v>124</v>
      </c>
      <c r="E55" s="321" t="s">
        <v>121</v>
      </c>
      <c r="F55" s="321"/>
      <c r="G55" s="321" t="s">
        <v>124</v>
      </c>
      <c r="H55" s="321" t="s">
        <v>121</v>
      </c>
      <c r="I55" s="321"/>
      <c r="J55" s="321" t="s">
        <v>124</v>
      </c>
      <c r="K55" s="321" t="s">
        <v>121</v>
      </c>
      <c r="L55" s="321"/>
      <c r="M55" s="321" t="s">
        <v>124</v>
      </c>
      <c r="N55" s="321" t="s">
        <v>121</v>
      </c>
      <c r="O55" s="321"/>
      <c r="P55" s="321" t="s">
        <v>124</v>
      </c>
    </row>
    <row r="56" spans="1:16" x14ac:dyDescent="0.15">
      <c r="A56" s="321" t="s">
        <v>44</v>
      </c>
      <c r="B56" s="321"/>
      <c r="C56" s="321"/>
      <c r="D56" s="321">
        <f>'将来負担比率（分子）の構造'!I$52</f>
        <v>7446</v>
      </c>
      <c r="E56" s="321"/>
      <c r="F56" s="321"/>
      <c r="G56" s="321">
        <f>'将来負担比率（分子）の構造'!J$52</f>
        <v>7014</v>
      </c>
      <c r="H56" s="321"/>
      <c r="I56" s="321"/>
      <c r="J56" s="321">
        <f>'将来負担比率（分子）の構造'!K$52</f>
        <v>7847</v>
      </c>
      <c r="K56" s="321"/>
      <c r="L56" s="321"/>
      <c r="M56" s="321">
        <f>'将来負担比率（分子）の構造'!L$52</f>
        <v>7904</v>
      </c>
      <c r="N56" s="321"/>
      <c r="O56" s="321"/>
      <c r="P56" s="321">
        <f>'将来負担比率（分子）の構造'!M$52</f>
        <v>7662</v>
      </c>
    </row>
    <row r="57" spans="1:16" x14ac:dyDescent="0.15">
      <c r="A57" s="321" t="s">
        <v>94</v>
      </c>
      <c r="B57" s="321"/>
      <c r="C57" s="321"/>
      <c r="D57" s="321">
        <f>'将来負担比率（分子）の構造'!I$51</f>
        <v>9</v>
      </c>
      <c r="E57" s="321"/>
      <c r="F57" s="321"/>
      <c r="G57" s="321">
        <f>'将来負担比率（分子）の構造'!J$51</f>
        <v>12</v>
      </c>
      <c r="H57" s="321"/>
      <c r="I57" s="321"/>
      <c r="J57" s="321">
        <f>'将来負担比率（分子）の構造'!K$51</f>
        <v>10</v>
      </c>
      <c r="K57" s="321"/>
      <c r="L57" s="321"/>
      <c r="M57" s="321">
        <f>'将来負担比率（分子）の構造'!L$51</f>
        <v>9</v>
      </c>
      <c r="N57" s="321"/>
      <c r="O57" s="321"/>
      <c r="P57" s="321">
        <f>'将来負担比率（分子）の構造'!M$51</f>
        <v>8</v>
      </c>
    </row>
    <row r="58" spans="1:16" x14ac:dyDescent="0.15">
      <c r="A58" s="321" t="s">
        <v>91</v>
      </c>
      <c r="B58" s="321"/>
      <c r="C58" s="321"/>
      <c r="D58" s="321">
        <f>'将来負担比率（分子）の構造'!I$50</f>
        <v>8266</v>
      </c>
      <c r="E58" s="321"/>
      <c r="F58" s="321"/>
      <c r="G58" s="321">
        <f>'将来負担比率（分子）の構造'!J$50</f>
        <v>8227</v>
      </c>
      <c r="H58" s="321"/>
      <c r="I58" s="321"/>
      <c r="J58" s="321">
        <f>'将来負担比率（分子）の構造'!K$50</f>
        <v>8309</v>
      </c>
      <c r="K58" s="321"/>
      <c r="L58" s="321"/>
      <c r="M58" s="321">
        <f>'将来負担比率（分子）の構造'!L$50</f>
        <v>8433</v>
      </c>
      <c r="N58" s="321"/>
      <c r="O58" s="321"/>
      <c r="P58" s="321">
        <f>'将来負担比率（分子）の構造'!M$50</f>
        <v>8518</v>
      </c>
    </row>
    <row r="59" spans="1:16" x14ac:dyDescent="0.15">
      <c r="A59" s="321" t="s">
        <v>87</v>
      </c>
      <c r="B59" s="321" t="str">
        <f>'将来負担比率（分子）の構造'!I$49</f>
        <v>-</v>
      </c>
      <c r="C59" s="321"/>
      <c r="D59" s="321"/>
      <c r="E59" s="321" t="str">
        <f>'将来負担比率（分子）の構造'!J$49</f>
        <v>-</v>
      </c>
      <c r="F59" s="321"/>
      <c r="G59" s="321"/>
      <c r="H59" s="321" t="str">
        <f>'将来負担比率（分子）の構造'!K$49</f>
        <v>-</v>
      </c>
      <c r="I59" s="321"/>
      <c r="J59" s="321"/>
      <c r="K59" s="321" t="str">
        <f>'将来負担比率（分子）の構造'!L$49</f>
        <v>-</v>
      </c>
      <c r="L59" s="321"/>
      <c r="M59" s="321"/>
      <c r="N59" s="321" t="str">
        <f>'将来負担比率（分子）の構造'!M$49</f>
        <v>-</v>
      </c>
      <c r="O59" s="321"/>
      <c r="P59" s="321"/>
    </row>
    <row r="60" spans="1:16" x14ac:dyDescent="0.15">
      <c r="A60" s="321" t="s">
        <v>58</v>
      </c>
      <c r="B60" s="321" t="str">
        <f>'将来負担比率（分子）の構造'!I$48</f>
        <v>-</v>
      </c>
      <c r="C60" s="321"/>
      <c r="D60" s="321"/>
      <c r="E60" s="321" t="str">
        <f>'将来負担比率（分子）の構造'!J$48</f>
        <v>-</v>
      </c>
      <c r="F60" s="321"/>
      <c r="G60" s="321"/>
      <c r="H60" s="321" t="str">
        <f>'将来負担比率（分子）の構造'!K$48</f>
        <v>-</v>
      </c>
      <c r="I60" s="321"/>
      <c r="J60" s="321"/>
      <c r="K60" s="321" t="str">
        <f>'将来負担比率（分子）の構造'!L$48</f>
        <v>-</v>
      </c>
      <c r="L60" s="321"/>
      <c r="M60" s="321"/>
      <c r="N60" s="321" t="str">
        <f>'将来負担比率（分子）の構造'!M$48</f>
        <v>-</v>
      </c>
      <c r="O60" s="321"/>
      <c r="P60" s="321"/>
    </row>
    <row r="61" spans="1:16" x14ac:dyDescent="0.15">
      <c r="A61" s="321" t="s">
        <v>80</v>
      </c>
      <c r="B61" s="321" t="str">
        <f>'将来負担比率（分子）の構造'!I$46</f>
        <v>-</v>
      </c>
      <c r="C61" s="321"/>
      <c r="D61" s="321"/>
      <c r="E61" s="321" t="str">
        <f>'将来負担比率（分子）の構造'!J$46</f>
        <v>-</v>
      </c>
      <c r="F61" s="321"/>
      <c r="G61" s="321"/>
      <c r="H61" s="321" t="str">
        <f>'将来負担比率（分子）の構造'!K$46</f>
        <v>-</v>
      </c>
      <c r="I61" s="321"/>
      <c r="J61" s="321"/>
      <c r="K61" s="321" t="str">
        <f>'将来負担比率（分子）の構造'!L$46</f>
        <v>-</v>
      </c>
      <c r="L61" s="321"/>
      <c r="M61" s="321"/>
      <c r="N61" s="321" t="str">
        <f>'将来負担比率（分子）の構造'!M$46</f>
        <v>-</v>
      </c>
      <c r="O61" s="321"/>
      <c r="P61" s="321"/>
    </row>
    <row r="62" spans="1:16" x14ac:dyDescent="0.15">
      <c r="A62" s="321" t="s">
        <v>81</v>
      </c>
      <c r="B62" s="321">
        <f>'将来負担比率（分子）の構造'!I$45</f>
        <v>541</v>
      </c>
      <c r="C62" s="321"/>
      <c r="D62" s="321"/>
      <c r="E62" s="321">
        <f>'将来負担比率（分子）の構造'!J$45</f>
        <v>515</v>
      </c>
      <c r="F62" s="321"/>
      <c r="G62" s="321"/>
      <c r="H62" s="321">
        <f>'将来負担比率（分子）の構造'!K$45</f>
        <v>587</v>
      </c>
      <c r="I62" s="321"/>
      <c r="J62" s="321"/>
      <c r="K62" s="321">
        <f>'将来負担比率（分子）の構造'!L$45</f>
        <v>454</v>
      </c>
      <c r="L62" s="321"/>
      <c r="M62" s="321"/>
      <c r="N62" s="321">
        <f>'将来負担比率（分子）の構造'!M$45</f>
        <v>471</v>
      </c>
      <c r="O62" s="321"/>
      <c r="P62" s="321"/>
    </row>
    <row r="63" spans="1:16" x14ac:dyDescent="0.15">
      <c r="A63" s="321" t="s">
        <v>17</v>
      </c>
      <c r="B63" s="321">
        <f>'将来負担比率（分子）の構造'!I$44</f>
        <v>17</v>
      </c>
      <c r="C63" s="321"/>
      <c r="D63" s="321"/>
      <c r="E63" s="321">
        <f>'将来負担比率（分子）の構造'!J$44</f>
        <v>14</v>
      </c>
      <c r="F63" s="321"/>
      <c r="G63" s="321"/>
      <c r="H63" s="321">
        <f>'将来負担比率（分子）の構造'!K$44</f>
        <v>12</v>
      </c>
      <c r="I63" s="321"/>
      <c r="J63" s="321"/>
      <c r="K63" s="321">
        <f>'将来負担比率（分子）の構造'!L$44</f>
        <v>9</v>
      </c>
      <c r="L63" s="321"/>
      <c r="M63" s="321"/>
      <c r="N63" s="321">
        <f>'将来負担比率（分子）の構造'!M$44</f>
        <v>6</v>
      </c>
      <c r="O63" s="321"/>
      <c r="P63" s="321"/>
    </row>
    <row r="64" spans="1:16" x14ac:dyDescent="0.15">
      <c r="A64" s="321" t="s">
        <v>78</v>
      </c>
      <c r="B64" s="321">
        <f>'将来負担比率（分子）の構造'!I$43</f>
        <v>1094</v>
      </c>
      <c r="C64" s="321"/>
      <c r="D64" s="321"/>
      <c r="E64" s="321">
        <f>'将来負担比率（分子）の構造'!J$43</f>
        <v>1036</v>
      </c>
      <c r="F64" s="321"/>
      <c r="G64" s="321"/>
      <c r="H64" s="321">
        <f>'将来負担比率（分子）の構造'!K$43</f>
        <v>1097</v>
      </c>
      <c r="I64" s="321"/>
      <c r="J64" s="321"/>
      <c r="K64" s="321">
        <f>'将来負担比率（分子）の構造'!L$43</f>
        <v>1192</v>
      </c>
      <c r="L64" s="321"/>
      <c r="M64" s="321"/>
      <c r="N64" s="321">
        <f>'将来負担比率（分子）の構造'!M$43</f>
        <v>1249</v>
      </c>
      <c r="O64" s="321"/>
      <c r="P64" s="321"/>
    </row>
    <row r="65" spans="1:16" x14ac:dyDescent="0.15">
      <c r="A65" s="321" t="s">
        <v>77</v>
      </c>
      <c r="B65" s="321" t="str">
        <f>'将来負担比率（分子）の構造'!I$42</f>
        <v>-</v>
      </c>
      <c r="C65" s="321"/>
      <c r="D65" s="321"/>
      <c r="E65" s="321" t="str">
        <f>'将来負担比率（分子）の構造'!J$42</f>
        <v>-</v>
      </c>
      <c r="F65" s="321"/>
      <c r="G65" s="321"/>
      <c r="H65" s="321">
        <f>'将来負担比率（分子）の構造'!K$42</f>
        <v>206</v>
      </c>
      <c r="I65" s="321"/>
      <c r="J65" s="321"/>
      <c r="K65" s="321">
        <f>'将来負担比率（分子）の構造'!L$42</f>
        <v>140</v>
      </c>
      <c r="L65" s="321"/>
      <c r="M65" s="321"/>
      <c r="N65" s="321">
        <f>'将来負担比率（分子）の構造'!M$42</f>
        <v>116</v>
      </c>
      <c r="O65" s="321"/>
      <c r="P65" s="321"/>
    </row>
    <row r="66" spans="1:16" x14ac:dyDescent="0.15">
      <c r="A66" s="321" t="s">
        <v>69</v>
      </c>
      <c r="B66" s="321">
        <f>'将来負担比率（分子）の構造'!I$41</f>
        <v>6900</v>
      </c>
      <c r="C66" s="321"/>
      <c r="D66" s="321"/>
      <c r="E66" s="321">
        <f>'将来負担比率（分子）の構造'!J$41</f>
        <v>6377</v>
      </c>
      <c r="F66" s="321"/>
      <c r="G66" s="321"/>
      <c r="H66" s="321">
        <f>'将来負担比率（分子）の構造'!K$41</f>
        <v>6968</v>
      </c>
      <c r="I66" s="321"/>
      <c r="J66" s="321"/>
      <c r="K66" s="321">
        <f>'将来負担比率（分子）の構造'!L$41</f>
        <v>7102</v>
      </c>
      <c r="L66" s="321"/>
      <c r="M66" s="321"/>
      <c r="N66" s="321">
        <f>'将来負担比率（分子）の構造'!M$41</f>
        <v>6186</v>
      </c>
      <c r="O66" s="321"/>
      <c r="P66" s="321"/>
    </row>
    <row r="67" spans="1:16" x14ac:dyDescent="0.15">
      <c r="A67" s="321" t="s">
        <v>96</v>
      </c>
      <c r="B67" s="321" t="e">
        <f>NA()</f>
        <v>#N/A</v>
      </c>
      <c r="C67" s="321">
        <f>IF(ISNUMBER('将来負担比率（分子）の構造'!I$53),IF('将来負担比率（分子）の構造'!I$53&lt;0,0,'将来負担比率（分子）の構造'!I$53),NA())</f>
        <v>0</v>
      </c>
      <c r="D67" s="321" t="e">
        <f>NA()</f>
        <v>#N/A</v>
      </c>
      <c r="E67" s="321" t="e">
        <f>NA()</f>
        <v>#N/A</v>
      </c>
      <c r="F67" s="321">
        <f>IF(ISNUMBER('将来負担比率（分子）の構造'!J$53),IF('将来負担比率（分子）の構造'!J$53&lt;0,0,'将来負担比率（分子）の構造'!J$53),NA())</f>
        <v>0</v>
      </c>
      <c r="G67" s="321" t="e">
        <f>NA()</f>
        <v>#N/A</v>
      </c>
      <c r="H67" s="321" t="e">
        <f>NA()</f>
        <v>#N/A</v>
      </c>
      <c r="I67" s="321">
        <f>IF(ISNUMBER('将来負担比率（分子）の構造'!K$53),IF('将来負担比率（分子）の構造'!K$53&lt;0,0,'将来負担比率（分子）の構造'!K$53),NA())</f>
        <v>0</v>
      </c>
      <c r="J67" s="321" t="e">
        <f>NA()</f>
        <v>#N/A</v>
      </c>
      <c r="K67" s="321" t="e">
        <f>NA()</f>
        <v>#N/A</v>
      </c>
      <c r="L67" s="321">
        <f>IF(ISNUMBER('将来負担比率（分子）の構造'!L$53),IF('将来負担比率（分子）の構造'!L$53&lt;0,0,'将来負担比率（分子）の構造'!L$53),NA())</f>
        <v>0</v>
      </c>
      <c r="M67" s="321" t="e">
        <f>NA()</f>
        <v>#N/A</v>
      </c>
      <c r="N67" s="321" t="e">
        <f>NA()</f>
        <v>#N/A</v>
      </c>
      <c r="O67" s="321">
        <f>IF(ISNUMBER('将来負担比率（分子）の構造'!M$53),IF('将来負担比率（分子）の構造'!M$53&lt;0,0,'将来負担比率（分子）の構造'!M$53),NA())</f>
        <v>0</v>
      </c>
      <c r="P67" s="321" t="e">
        <f>NA()</f>
        <v>#N/A</v>
      </c>
    </row>
    <row r="70" spans="1:16" x14ac:dyDescent="0.15">
      <c r="A70" s="324" t="s">
        <v>126</v>
      </c>
      <c r="B70" s="324"/>
      <c r="C70" s="324"/>
      <c r="D70" s="324"/>
      <c r="E70" s="324"/>
      <c r="F70" s="324"/>
    </row>
    <row r="71" spans="1:16" x14ac:dyDescent="0.15">
      <c r="A71" s="323"/>
      <c r="B71" s="323" t="str">
        <f>基金残高に係る経年分析!F54</f>
        <v>R02</v>
      </c>
      <c r="C71" s="323" t="str">
        <f>基金残高に係る経年分析!G54</f>
        <v>R03</v>
      </c>
      <c r="D71" s="323" t="str">
        <f>基金残高に係る経年分析!H54</f>
        <v>R04</v>
      </c>
    </row>
    <row r="72" spans="1:16" x14ac:dyDescent="0.15">
      <c r="A72" s="323" t="s">
        <v>128</v>
      </c>
      <c r="B72" s="325">
        <f>基金残高に係る経年分析!F55</f>
        <v>3785</v>
      </c>
      <c r="C72" s="325">
        <f>基金残高に係る経年分析!G55</f>
        <v>3883</v>
      </c>
      <c r="D72" s="325">
        <f>基金残高に係る経年分析!H55</f>
        <v>3973</v>
      </c>
    </row>
    <row r="73" spans="1:16" x14ac:dyDescent="0.15">
      <c r="A73" s="323" t="s">
        <v>129</v>
      </c>
      <c r="B73" s="325">
        <f>基金残高に係る経年分析!F56</f>
        <v>1576</v>
      </c>
      <c r="C73" s="325">
        <f>基金残高に係る経年分析!G56</f>
        <v>1577</v>
      </c>
      <c r="D73" s="325">
        <f>基金残高に係る経年分析!H56</f>
        <v>1595</v>
      </c>
    </row>
    <row r="74" spans="1:16" x14ac:dyDescent="0.15">
      <c r="A74" s="323" t="s">
        <v>131</v>
      </c>
      <c r="B74" s="325">
        <f>基金残高に係る経年分析!F57</f>
        <v>3670</v>
      </c>
      <c r="C74" s="325">
        <f>基金残高に係る経年分析!G57</f>
        <v>3678</v>
      </c>
      <c r="D74" s="325">
        <f>基金残高に係る経年分析!H57</f>
        <v>3751</v>
      </c>
    </row>
  </sheetData>
  <sheetProtection algorithmName="SHA-512" hashValue="+23XWYcwTY/S3B0zHyrBAIHMmIuB6/41gNldLa6vLfJoBCvj3bx+3XUP3bkY5AdDi5lI/a78m+IpxdbqO+XB/A==" saltValue="EUIanmmqnDC3orLMFb/Rb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2024-03-12T01:40:51Z</cp:lastPrinted>
  <dcterms:created xsi:type="dcterms:W3CDTF">2024-02-05T03:16:06Z</dcterms:created>
  <dcterms:modified xsi:type="dcterms:W3CDTF">2024-09-25T01:34:21Z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2024-09-12T07:31:44Z</vt:filetime>
  </property>
</Properties>
</file>