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7" activeTab="0"/>
  </bookViews>
  <sheets>
    <sheet name="総括表" sheetId="1" r:id="rId1"/>
    <sheet name="概要" sheetId="2" r:id="rId2"/>
  </sheets>
  <definedNames>
    <definedName name="_xlnm.Print_Area" localSheetId="0">'総括表'!$A$1:$N$29</definedName>
  </definedNames>
  <calcPr fullCalcOnLoad="1"/>
</workbook>
</file>

<file path=xl/sharedStrings.xml><?xml version="1.0" encoding="utf-8"?>
<sst xmlns="http://schemas.openxmlformats.org/spreadsheetml/2006/main" count="72" uniqueCount="42">
  <si>
    <t>差引増減額</t>
  </si>
  <si>
    <t>千円</t>
  </si>
  <si>
    <t>一般会計</t>
  </si>
  <si>
    <t>％</t>
  </si>
  <si>
    <t>対前年度比率</t>
  </si>
  <si>
    <t>県営林事業特別会計</t>
  </si>
  <si>
    <t>林業・木材産業改善資金助成事業特別会計</t>
  </si>
  <si>
    <t>林業改革課</t>
  </si>
  <si>
    <t>森づくり推進課</t>
  </si>
  <si>
    <t>治山林道課</t>
  </si>
  <si>
    <t>木材産業課</t>
  </si>
  <si>
    <t>（単位：千円、％）</t>
  </si>
  <si>
    <t>区        分</t>
  </si>
  <si>
    <t>対前年度比</t>
  </si>
  <si>
    <t>１　一般会計</t>
  </si>
  <si>
    <t>森林整備（間伐＋作業道＋機械）</t>
  </si>
  <si>
    <t>治　　　山</t>
  </si>
  <si>
    <t>林　　　道</t>
  </si>
  <si>
    <t>その他の事業等</t>
  </si>
  <si>
    <t>一般会計合計</t>
  </si>
  <si>
    <t>２　特別会計</t>
  </si>
  <si>
    <t>県営林事業</t>
  </si>
  <si>
    <t>林業・木材産業改善資金</t>
  </si>
  <si>
    <t>助成事業</t>
  </si>
  <si>
    <t>特別会計合計</t>
  </si>
  <si>
    <t>合　　　 　計</t>
  </si>
  <si>
    <t>１　総括表（人件費を除く）</t>
  </si>
  <si>
    <t>林業環境政策課</t>
  </si>
  <si>
    <t>環境共生課</t>
  </si>
  <si>
    <t>環境対策課</t>
  </si>
  <si>
    <t>２　課別内訳（一般会計）</t>
  </si>
  <si>
    <t>課名</t>
  </si>
  <si>
    <t>土地取得事業</t>
  </si>
  <si>
    <t>林業振興・環境部予算合計</t>
  </si>
  <si>
    <t>土地取得事業特別会計</t>
  </si>
  <si>
    <t>平成２２年度当初予算の概要（林業振興・環境部）</t>
  </si>
  <si>
    <t>平成２２年度当初予算額</t>
  </si>
  <si>
    <t>平成２１年度当初予算額</t>
  </si>
  <si>
    <t>平成２２年度林業振興・環境部予算見積総括表</t>
  </si>
  <si>
    <t>　　※人件費を除く</t>
  </si>
  <si>
    <t>平成２２年度予算見積額</t>
  </si>
  <si>
    <t>平成２１年度当初予算額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</si>
</sst>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#,##0_);\(#,##0\)"/>
    <numFmt numFmtId="179" formatCode="#,##0_);[Red]\(#,##0\)"/>
    <numFmt numFmtId="180" formatCode="0.0%"/>
    <numFmt numFmtId="181" formatCode="&quot;(&quot;#,##0&quot;)&quot;"/>
    <numFmt numFmtId="182" formatCode="#,##0.0;\-#,##0.0"/>
    <numFmt numFmtId="183" formatCode="\(#,##0\);\(\-#,##0\)"/>
    <numFmt numFmtId="184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14" xfId="49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/>
    </xf>
    <xf numFmtId="38" fontId="0" fillId="0" borderId="13" xfId="49" applyBorder="1" applyAlignment="1">
      <alignment/>
    </xf>
    <xf numFmtId="38" fontId="0" fillId="0" borderId="0" xfId="49" applyBorder="1" applyAlignment="1">
      <alignment/>
    </xf>
    <xf numFmtId="38" fontId="0" fillId="0" borderId="14" xfId="49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14" xfId="49" applyBorder="1" applyAlignment="1">
      <alignment horizontal="left" vertical="center"/>
    </xf>
    <xf numFmtId="38" fontId="0" fillId="0" borderId="0" xfId="49" applyBorder="1" applyAlignment="1">
      <alignment horizontal="left" vertical="center"/>
    </xf>
    <xf numFmtId="38" fontId="0" fillId="0" borderId="0" xfId="49" applyBorder="1" applyAlignment="1">
      <alignment horizontal="right" vertical="center"/>
    </xf>
    <xf numFmtId="38" fontId="0" fillId="0" borderId="13" xfId="49" applyBorder="1" applyAlignment="1">
      <alignment horizontal="left" vertical="center"/>
    </xf>
    <xf numFmtId="180" fontId="0" fillId="0" borderId="0" xfId="49" applyNumberFormat="1" applyBorder="1" applyAlignment="1">
      <alignment vertical="center"/>
    </xf>
    <xf numFmtId="180" fontId="0" fillId="0" borderId="14" xfId="49" applyNumberFormat="1" applyBorder="1" applyAlignment="1">
      <alignment vertical="center"/>
    </xf>
    <xf numFmtId="38" fontId="0" fillId="0" borderId="0" xfId="49" applyBorder="1" applyAlignment="1">
      <alignment horizontal="right"/>
    </xf>
    <xf numFmtId="38" fontId="0" fillId="0" borderId="14" xfId="49" applyBorder="1" applyAlignment="1">
      <alignment horizontal="right"/>
    </xf>
    <xf numFmtId="38" fontId="0" fillId="0" borderId="13" xfId="49" applyBorder="1" applyAlignment="1">
      <alignment horizontal="right"/>
    </xf>
    <xf numFmtId="180" fontId="0" fillId="0" borderId="0" xfId="49" applyNumberFormat="1" applyBorder="1" applyAlignment="1">
      <alignment/>
    </xf>
    <xf numFmtId="180" fontId="0" fillId="0" borderId="14" xfId="49" applyNumberFormat="1" applyBorder="1" applyAlignment="1">
      <alignment/>
    </xf>
    <xf numFmtId="38" fontId="0" fillId="0" borderId="0" xfId="49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10" xfId="49" applyBorder="1" applyAlignment="1">
      <alignment/>
    </xf>
    <xf numFmtId="38" fontId="0" fillId="0" borderId="0" xfId="0" applyNumberFormat="1" applyBorder="1" applyAlignment="1">
      <alignment vertical="center"/>
    </xf>
    <xf numFmtId="38" fontId="0" fillId="0" borderId="14" xfId="49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13" xfId="49" applyBorder="1" applyAlignment="1">
      <alignment vertical="center"/>
    </xf>
    <xf numFmtId="38" fontId="0" fillId="0" borderId="17" xfId="49" applyBorder="1" applyAlignment="1">
      <alignment/>
    </xf>
    <xf numFmtId="38" fontId="0" fillId="0" borderId="16" xfId="49" applyBorder="1" applyAlignment="1">
      <alignment/>
    </xf>
    <xf numFmtId="38" fontId="0" fillId="0" borderId="15" xfId="49" applyBorder="1" applyAlignment="1">
      <alignment/>
    </xf>
    <xf numFmtId="38" fontId="0" fillId="0" borderId="0" xfId="49" applyAlignment="1">
      <alignment/>
    </xf>
    <xf numFmtId="38" fontId="0" fillId="0" borderId="0" xfId="49" applyAlignment="1">
      <alignment horizontal="right" vertical="center"/>
    </xf>
    <xf numFmtId="38" fontId="0" fillId="0" borderId="13" xfId="49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0" fillId="0" borderId="16" xfId="49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5" xfId="49" applyBorder="1" applyAlignment="1">
      <alignment vertical="center"/>
    </xf>
    <xf numFmtId="180" fontId="0" fillId="0" borderId="16" xfId="49" applyNumberFormat="1" applyBorder="1" applyAlignment="1">
      <alignment vertical="center"/>
    </xf>
    <xf numFmtId="180" fontId="0" fillId="0" borderId="17" xfId="49" applyNumberFormat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38" fontId="3" fillId="0" borderId="0" xfId="49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38" fontId="0" fillId="0" borderId="0" xfId="49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14" xfId="49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/>
    </xf>
    <xf numFmtId="184" fontId="3" fillId="0" borderId="0" xfId="49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view="pageBreakPreview" zoomScale="60" zoomScalePageLayoutView="0" workbookViewId="0" topLeftCell="A1">
      <selection activeCell="J26" sqref="J26:K26"/>
    </sheetView>
  </sheetViews>
  <sheetFormatPr defaultColWidth="9.00390625" defaultRowHeight="13.5"/>
  <cols>
    <col min="1" max="1" width="2.50390625" style="0" customWidth="1"/>
    <col min="2" max="2" width="8.75390625" style="0" customWidth="1"/>
    <col min="3" max="3" width="3.625" style="0" customWidth="1"/>
    <col min="4" max="4" width="15.00390625" style="0" customWidth="1"/>
    <col min="5" max="6" width="1.875" style="0" customWidth="1"/>
    <col min="7" max="7" width="22.75390625" style="0" customWidth="1"/>
    <col min="8" max="9" width="1.875" style="0" customWidth="1"/>
    <col min="10" max="10" width="10.00390625" style="0" customWidth="1"/>
    <col min="11" max="11" width="11.25390625" style="0" customWidth="1"/>
    <col min="12" max="13" width="1.875" style="0" customWidth="1"/>
    <col min="14" max="14" width="15.00390625" style="0" customWidth="1"/>
    <col min="15" max="15" width="1.875" style="0" customWidth="1"/>
  </cols>
  <sheetData>
    <row r="2" spans="1:15" ht="31.5" customHeight="1">
      <c r="A2" s="77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3:7" ht="24" customHeight="1">
      <c r="C4" s="6"/>
      <c r="D4" s="6"/>
      <c r="E4" s="6"/>
      <c r="F4" s="6"/>
      <c r="G4" s="6"/>
    </row>
    <row r="5" spans="3:7" ht="39" customHeight="1">
      <c r="C5" s="74" t="s">
        <v>2</v>
      </c>
      <c r="D5" s="75"/>
      <c r="E5" s="75"/>
      <c r="F5" s="75"/>
      <c r="G5" s="75"/>
    </row>
    <row r="6" spans="3:14" ht="27.75" customHeight="1">
      <c r="C6" s="6"/>
      <c r="D6" s="69" t="s">
        <v>40</v>
      </c>
      <c r="E6" s="70"/>
      <c r="F6" s="70"/>
      <c r="G6" s="70"/>
      <c r="H6" s="2"/>
      <c r="I6" s="2"/>
      <c r="J6" s="73">
        <f>'概要'!H22</f>
        <v>14672636</v>
      </c>
      <c r="K6" s="73"/>
      <c r="L6" s="5" t="s">
        <v>1</v>
      </c>
      <c r="M6" s="6"/>
      <c r="N6" s="6"/>
    </row>
    <row r="7" spans="3:14" ht="27.75" customHeight="1">
      <c r="C7" s="6"/>
      <c r="D7" s="69" t="s">
        <v>41</v>
      </c>
      <c r="E7" s="70"/>
      <c r="F7" s="70"/>
      <c r="G7" s="70"/>
      <c r="H7" s="2"/>
      <c r="I7" s="2"/>
      <c r="J7" s="73">
        <f>'概要'!M22</f>
        <v>12466870</v>
      </c>
      <c r="K7" s="73"/>
      <c r="L7" s="5" t="s">
        <v>1</v>
      </c>
      <c r="M7" s="6"/>
      <c r="N7" s="6"/>
    </row>
    <row r="8" spans="3:14" ht="27.75" customHeight="1">
      <c r="C8" s="6"/>
      <c r="D8" s="69" t="s">
        <v>0</v>
      </c>
      <c r="E8" s="70"/>
      <c r="F8" s="70"/>
      <c r="G8" s="70"/>
      <c r="H8" s="2"/>
      <c r="I8" s="2"/>
      <c r="J8" s="73">
        <f>J6-J7</f>
        <v>2205766</v>
      </c>
      <c r="K8" s="73"/>
      <c r="L8" s="5" t="s">
        <v>1</v>
      </c>
      <c r="M8" s="6"/>
      <c r="N8" s="6"/>
    </row>
    <row r="9" spans="3:14" ht="27.75" customHeight="1">
      <c r="C9" s="6"/>
      <c r="D9" s="69" t="s">
        <v>4</v>
      </c>
      <c r="E9" s="70"/>
      <c r="F9" s="70"/>
      <c r="G9" s="70"/>
      <c r="H9" s="2"/>
      <c r="I9" s="2"/>
      <c r="J9" s="71">
        <f>J6/J7*100</f>
        <v>117.6930215844073</v>
      </c>
      <c r="K9" s="72"/>
      <c r="L9" s="5" t="s">
        <v>3</v>
      </c>
      <c r="M9" s="6"/>
      <c r="N9" s="6"/>
    </row>
    <row r="10" spans="3:12" ht="48.75" customHeight="1">
      <c r="C10" s="6"/>
      <c r="D10" s="7"/>
      <c r="E10" s="5"/>
      <c r="F10" s="5"/>
      <c r="G10" s="5"/>
      <c r="H10" s="2"/>
      <c r="I10" s="2"/>
      <c r="J10" s="2"/>
      <c r="K10" s="1"/>
      <c r="L10" s="3"/>
    </row>
    <row r="11" spans="3:12" ht="33.75" customHeight="1">
      <c r="C11" s="74" t="s">
        <v>5</v>
      </c>
      <c r="D11" s="75"/>
      <c r="E11" s="75"/>
      <c r="F11" s="75"/>
      <c r="G11" s="75"/>
      <c r="H11" s="2"/>
      <c r="I11" s="2"/>
      <c r="J11" s="2"/>
      <c r="K11" s="1"/>
      <c r="L11" s="3"/>
    </row>
    <row r="12" spans="3:14" ht="27.75" customHeight="1">
      <c r="C12" s="6"/>
      <c r="D12" s="69" t="s">
        <v>40</v>
      </c>
      <c r="E12" s="70"/>
      <c r="F12" s="70"/>
      <c r="G12" s="70"/>
      <c r="H12" s="2"/>
      <c r="I12" s="2"/>
      <c r="J12" s="73">
        <f>'概要'!H26</f>
        <v>333036</v>
      </c>
      <c r="K12" s="73"/>
      <c r="L12" s="5" t="s">
        <v>1</v>
      </c>
      <c r="M12" s="6"/>
      <c r="N12" s="6"/>
    </row>
    <row r="13" spans="3:14" ht="27.75" customHeight="1">
      <c r="C13" s="6"/>
      <c r="D13" s="69" t="s">
        <v>41</v>
      </c>
      <c r="E13" s="70"/>
      <c r="F13" s="70"/>
      <c r="G13" s="70"/>
      <c r="H13" s="2"/>
      <c r="I13" s="2"/>
      <c r="J13" s="73">
        <f>'概要'!M26</f>
        <v>365887</v>
      </c>
      <c r="K13" s="73"/>
      <c r="L13" s="5" t="s">
        <v>1</v>
      </c>
      <c r="M13" s="6"/>
      <c r="N13" s="6"/>
    </row>
    <row r="14" spans="3:14" ht="27.75" customHeight="1">
      <c r="C14" s="6"/>
      <c r="D14" s="69" t="s">
        <v>0</v>
      </c>
      <c r="E14" s="70"/>
      <c r="F14" s="70"/>
      <c r="G14" s="70"/>
      <c r="H14" s="2"/>
      <c r="I14" s="2"/>
      <c r="J14" s="87">
        <f>J12-J13</f>
        <v>-32851</v>
      </c>
      <c r="K14" s="87"/>
      <c r="L14" s="5" t="s">
        <v>1</v>
      </c>
      <c r="M14" s="6"/>
      <c r="N14" s="6"/>
    </row>
    <row r="15" spans="3:14" ht="27.75" customHeight="1">
      <c r="C15" s="6"/>
      <c r="D15" s="69" t="s">
        <v>4</v>
      </c>
      <c r="E15" s="70"/>
      <c r="F15" s="70"/>
      <c r="G15" s="70"/>
      <c r="H15" s="2"/>
      <c r="I15" s="2"/>
      <c r="J15" s="71">
        <f>J12/J13*100</f>
        <v>91.02154490320783</v>
      </c>
      <c r="K15" s="72"/>
      <c r="L15" s="5" t="s">
        <v>3</v>
      </c>
      <c r="M15" s="6"/>
      <c r="N15" s="6"/>
    </row>
    <row r="16" ht="48.75" customHeight="1"/>
    <row r="17" spans="3:12" ht="33" customHeight="1">
      <c r="C17" s="74" t="s">
        <v>6</v>
      </c>
      <c r="D17" s="75"/>
      <c r="E17" s="75"/>
      <c r="F17" s="75"/>
      <c r="G17" s="75"/>
      <c r="H17" s="76"/>
      <c r="I17" s="76"/>
      <c r="J17" s="76"/>
      <c r="K17" s="76"/>
      <c r="L17" s="3"/>
    </row>
    <row r="18" spans="3:14" ht="27.75" customHeight="1">
      <c r="C18" s="6"/>
      <c r="D18" s="69" t="s">
        <v>40</v>
      </c>
      <c r="E18" s="70"/>
      <c r="F18" s="70"/>
      <c r="G18" s="70"/>
      <c r="H18" s="2"/>
      <c r="I18" s="2"/>
      <c r="J18" s="73">
        <f>'概要'!H28</f>
        <v>1830516</v>
      </c>
      <c r="K18" s="73"/>
      <c r="L18" s="5" t="s">
        <v>1</v>
      </c>
      <c r="M18" s="6"/>
      <c r="N18" s="6"/>
    </row>
    <row r="19" spans="3:14" ht="27.75" customHeight="1">
      <c r="C19" s="6"/>
      <c r="D19" s="69" t="s">
        <v>41</v>
      </c>
      <c r="E19" s="70"/>
      <c r="F19" s="70"/>
      <c r="G19" s="70"/>
      <c r="H19" s="2"/>
      <c r="I19" s="2"/>
      <c r="J19" s="73">
        <f>'概要'!M28</f>
        <v>1905972</v>
      </c>
      <c r="K19" s="73"/>
      <c r="L19" s="5" t="s">
        <v>1</v>
      </c>
      <c r="M19" s="6"/>
      <c r="N19" s="6"/>
    </row>
    <row r="20" spans="3:14" ht="27" customHeight="1">
      <c r="C20" s="6"/>
      <c r="D20" s="69" t="s">
        <v>0</v>
      </c>
      <c r="E20" s="70"/>
      <c r="F20" s="70"/>
      <c r="G20" s="70"/>
      <c r="H20" s="2"/>
      <c r="I20" s="2"/>
      <c r="J20" s="87">
        <f>J18-J19</f>
        <v>-75456</v>
      </c>
      <c r="K20" s="87"/>
      <c r="L20" s="5" t="s">
        <v>1</v>
      </c>
      <c r="M20" s="6"/>
      <c r="N20" s="6"/>
    </row>
    <row r="21" spans="3:14" ht="27.75" customHeight="1">
      <c r="C21" s="6"/>
      <c r="D21" s="69" t="s">
        <v>4</v>
      </c>
      <c r="E21" s="70"/>
      <c r="F21" s="70"/>
      <c r="G21" s="70"/>
      <c r="H21" s="2"/>
      <c r="I21" s="2"/>
      <c r="J21" s="71">
        <f>J18/J19*100</f>
        <v>96.04107510498581</v>
      </c>
      <c r="K21" s="72"/>
      <c r="L21" s="5" t="s">
        <v>3</v>
      </c>
      <c r="M21" s="6"/>
      <c r="N21" s="6"/>
    </row>
    <row r="22" spans="3:12" ht="48.75" customHeight="1">
      <c r="C22" s="6"/>
      <c r="D22" s="7"/>
      <c r="E22" s="5"/>
      <c r="F22" s="5"/>
      <c r="G22" s="5"/>
      <c r="H22" s="2"/>
      <c r="I22" s="2"/>
      <c r="J22" s="2"/>
      <c r="K22" s="1"/>
      <c r="L22" s="3"/>
    </row>
    <row r="23" spans="3:12" ht="33.75" customHeight="1">
      <c r="C23" s="74" t="s">
        <v>34</v>
      </c>
      <c r="D23" s="75"/>
      <c r="E23" s="75"/>
      <c r="F23" s="75"/>
      <c r="G23" s="75"/>
      <c r="H23" s="2"/>
      <c r="I23" s="2"/>
      <c r="J23" s="2"/>
      <c r="K23" s="1"/>
      <c r="L23" s="3"/>
    </row>
    <row r="24" spans="3:14" ht="27.75" customHeight="1">
      <c r="C24" s="6"/>
      <c r="D24" s="69" t="s">
        <v>40</v>
      </c>
      <c r="E24" s="70"/>
      <c r="F24" s="70"/>
      <c r="G24" s="70"/>
      <c r="H24" s="2"/>
      <c r="I24" s="2"/>
      <c r="J24" s="73">
        <f>'概要'!H31</f>
        <v>1120</v>
      </c>
      <c r="K24" s="73"/>
      <c r="L24" s="5" t="s">
        <v>1</v>
      </c>
      <c r="M24" s="6"/>
      <c r="N24" s="6"/>
    </row>
    <row r="25" spans="3:14" ht="27.75" customHeight="1">
      <c r="C25" s="6"/>
      <c r="D25" s="69" t="s">
        <v>41</v>
      </c>
      <c r="E25" s="70"/>
      <c r="F25" s="70"/>
      <c r="G25" s="70"/>
      <c r="H25" s="2"/>
      <c r="I25" s="2"/>
      <c r="J25" s="73">
        <f>'概要'!M31</f>
        <v>1126</v>
      </c>
      <c r="K25" s="73"/>
      <c r="L25" s="5" t="s">
        <v>1</v>
      </c>
      <c r="M25" s="6"/>
      <c r="N25" s="6"/>
    </row>
    <row r="26" spans="3:14" ht="27.75" customHeight="1">
      <c r="C26" s="6"/>
      <c r="D26" s="69" t="s">
        <v>0</v>
      </c>
      <c r="E26" s="70"/>
      <c r="F26" s="70"/>
      <c r="G26" s="70"/>
      <c r="H26" s="2"/>
      <c r="I26" s="2"/>
      <c r="J26" s="87">
        <f>J24-J25</f>
        <v>-6</v>
      </c>
      <c r="K26" s="87"/>
      <c r="L26" s="5" t="s">
        <v>1</v>
      </c>
      <c r="M26" s="6"/>
      <c r="N26" s="6"/>
    </row>
    <row r="27" spans="3:14" ht="27.75" customHeight="1">
      <c r="C27" s="6"/>
      <c r="D27" s="69" t="s">
        <v>4</v>
      </c>
      <c r="E27" s="70"/>
      <c r="F27" s="70"/>
      <c r="G27" s="70"/>
      <c r="H27" s="2"/>
      <c r="I27" s="2"/>
      <c r="J27" s="71">
        <f>J24/J25*100</f>
        <v>99.46714031971581</v>
      </c>
      <c r="K27" s="72"/>
      <c r="L27" s="5" t="s">
        <v>3</v>
      </c>
      <c r="M27" s="6"/>
      <c r="N27" s="6"/>
    </row>
    <row r="28" ht="30" customHeight="1"/>
    <row r="29" ht="21">
      <c r="K29" s="6" t="s">
        <v>39</v>
      </c>
    </row>
  </sheetData>
  <sheetProtection/>
  <mergeCells count="37">
    <mergeCell ref="D26:G26"/>
    <mergeCell ref="J26:K26"/>
    <mergeCell ref="D27:G27"/>
    <mergeCell ref="J27:K27"/>
    <mergeCell ref="C23:G23"/>
    <mergeCell ref="D24:G24"/>
    <mergeCell ref="J24:K24"/>
    <mergeCell ref="D25:G25"/>
    <mergeCell ref="J25:K25"/>
    <mergeCell ref="A2:O2"/>
    <mergeCell ref="C11:G11"/>
    <mergeCell ref="D12:G12"/>
    <mergeCell ref="D13:G13"/>
    <mergeCell ref="C5:G5"/>
    <mergeCell ref="D6:G6"/>
    <mergeCell ref="D7:G7"/>
    <mergeCell ref="J6:K6"/>
    <mergeCell ref="J7:K7"/>
    <mergeCell ref="D8:G8"/>
    <mergeCell ref="J8:K8"/>
    <mergeCell ref="D9:G9"/>
    <mergeCell ref="J9:K9"/>
    <mergeCell ref="C17:K17"/>
    <mergeCell ref="J12:K12"/>
    <mergeCell ref="J13:K13"/>
    <mergeCell ref="J14:K14"/>
    <mergeCell ref="J15:K15"/>
    <mergeCell ref="D15:G15"/>
    <mergeCell ref="D14:G14"/>
    <mergeCell ref="D21:G21"/>
    <mergeCell ref="J21:K21"/>
    <mergeCell ref="D18:G18"/>
    <mergeCell ref="J18:K18"/>
    <mergeCell ref="D19:G19"/>
    <mergeCell ref="J19:K19"/>
    <mergeCell ref="D20:G20"/>
    <mergeCell ref="J20:K20"/>
  </mergeCells>
  <printOptions/>
  <pageMargins left="0.7480314960629921" right="0.4724409448818898" top="0.9448818897637796" bottom="0.4330708661417323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3.5"/>
  <cols>
    <col min="1" max="1" width="3.75390625" style="0" customWidth="1"/>
    <col min="2" max="2" width="2.625" style="0" customWidth="1"/>
    <col min="3" max="3" width="3.75390625" style="0" customWidth="1"/>
    <col min="5" max="5" width="13.25390625" style="0" customWidth="1"/>
    <col min="6" max="6" width="4.25390625" style="0" customWidth="1"/>
    <col min="7" max="7" width="1.75390625" style="0" customWidth="1"/>
    <col min="8" max="8" width="11.50390625" style="0" customWidth="1"/>
    <col min="9" max="9" width="1.625" style="0" customWidth="1"/>
    <col min="10" max="10" width="3.50390625" style="0" customWidth="1"/>
    <col min="11" max="11" width="3.875" style="0" customWidth="1"/>
    <col min="12" max="12" width="1.625" style="0" customWidth="1"/>
    <col min="13" max="13" width="10.875" style="0" customWidth="1"/>
    <col min="14" max="14" width="1.4921875" style="0" customWidth="1"/>
    <col min="15" max="15" width="3.875" style="0" customWidth="1"/>
    <col min="16" max="16" width="3.25390625" style="0" customWidth="1"/>
    <col min="17" max="17" width="8.375" style="0" customWidth="1"/>
    <col min="18" max="18" width="1.75390625" style="0" customWidth="1"/>
  </cols>
  <sheetData>
    <row r="1" spans="1:18" ht="18.7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"/>
    </row>
    <row r="3" spans="1:18" ht="21" customHeight="1">
      <c r="A3" s="9" t="s">
        <v>26</v>
      </c>
      <c r="O3" s="85" t="s">
        <v>11</v>
      </c>
      <c r="P3" s="85"/>
      <c r="Q3" s="85"/>
      <c r="R3" s="10"/>
    </row>
    <row r="4" spans="1:18" ht="13.5">
      <c r="A4" s="11"/>
      <c r="B4" s="12"/>
      <c r="C4" s="12"/>
      <c r="D4" s="12"/>
      <c r="E4" s="12"/>
      <c r="F4" s="11"/>
      <c r="G4" s="12"/>
      <c r="H4" s="12"/>
      <c r="I4" s="12"/>
      <c r="J4" s="13"/>
      <c r="K4" s="12"/>
      <c r="L4" s="12"/>
      <c r="M4" s="12"/>
      <c r="N4" s="12"/>
      <c r="O4" s="12"/>
      <c r="P4" s="11"/>
      <c r="Q4" s="12"/>
      <c r="R4" s="13"/>
    </row>
    <row r="5" spans="1:18" ht="13.5">
      <c r="A5" s="79" t="s">
        <v>12</v>
      </c>
      <c r="B5" s="80"/>
      <c r="C5" s="80"/>
      <c r="D5" s="80"/>
      <c r="E5" s="80"/>
      <c r="F5" s="81" t="s">
        <v>36</v>
      </c>
      <c r="G5" s="82"/>
      <c r="H5" s="82"/>
      <c r="I5" s="82"/>
      <c r="J5" s="83"/>
      <c r="K5" s="81" t="s">
        <v>37</v>
      </c>
      <c r="L5" s="82"/>
      <c r="M5" s="82"/>
      <c r="N5" s="82"/>
      <c r="O5" s="82"/>
      <c r="P5" s="79" t="s">
        <v>13</v>
      </c>
      <c r="Q5" s="80"/>
      <c r="R5" s="86"/>
    </row>
    <row r="6" spans="1:18" ht="13.5">
      <c r="A6" s="18"/>
      <c r="B6" s="19"/>
      <c r="C6" s="19"/>
      <c r="D6" s="19"/>
      <c r="E6" s="19"/>
      <c r="F6" s="18"/>
      <c r="G6" s="19"/>
      <c r="H6" s="19"/>
      <c r="I6" s="19"/>
      <c r="J6" s="20"/>
      <c r="K6" s="19"/>
      <c r="L6" s="19"/>
      <c r="M6" s="19"/>
      <c r="N6" s="19"/>
      <c r="O6" s="19"/>
      <c r="P6" s="18"/>
      <c r="Q6" s="19"/>
      <c r="R6" s="20"/>
    </row>
    <row r="7" spans="1:18" ht="24" customHeight="1">
      <c r="A7" s="21" t="s">
        <v>14</v>
      </c>
      <c r="B7" s="12"/>
      <c r="C7" s="12"/>
      <c r="D7" s="12"/>
      <c r="E7" s="12"/>
      <c r="F7" s="11"/>
      <c r="G7" s="12"/>
      <c r="H7" s="12"/>
      <c r="I7" s="12"/>
      <c r="J7" s="22"/>
      <c r="K7" s="23"/>
      <c r="L7" s="23"/>
      <c r="M7" s="23"/>
      <c r="N7" s="23"/>
      <c r="O7" s="23"/>
      <c r="P7" s="24"/>
      <c r="Q7" s="25"/>
      <c r="R7" s="26"/>
    </row>
    <row r="8" spans="1:18" ht="19.5" customHeight="1">
      <c r="A8" s="27"/>
      <c r="B8" s="28"/>
      <c r="C8" s="28"/>
      <c r="D8" s="28"/>
      <c r="E8" s="28"/>
      <c r="F8" s="27"/>
      <c r="G8" s="28"/>
      <c r="H8" s="28"/>
      <c r="I8" s="28"/>
      <c r="J8" s="26"/>
      <c r="K8" s="25"/>
      <c r="L8" s="25"/>
      <c r="M8" s="25"/>
      <c r="N8" s="25"/>
      <c r="O8" s="25"/>
      <c r="P8" s="24"/>
      <c r="Q8" s="25"/>
      <c r="R8" s="26"/>
    </row>
    <row r="9" spans="1:18" ht="18" customHeight="1">
      <c r="A9" s="27"/>
      <c r="B9" s="29" t="s">
        <v>15</v>
      </c>
      <c r="C9" s="29"/>
      <c r="D9" s="29"/>
      <c r="E9" s="29"/>
      <c r="F9" s="30"/>
      <c r="G9" s="29"/>
      <c r="H9" s="31">
        <v>3613713</v>
      </c>
      <c r="I9" s="32"/>
      <c r="J9" s="33"/>
      <c r="K9" s="30"/>
      <c r="L9" s="29"/>
      <c r="M9" s="31">
        <v>1967644</v>
      </c>
      <c r="N9" s="35"/>
      <c r="O9" s="34"/>
      <c r="P9" s="36"/>
      <c r="Q9" s="37">
        <f>H9/M9</f>
        <v>1.8365685052783938</v>
      </c>
      <c r="R9" s="38"/>
    </row>
    <row r="10" spans="1:18" ht="13.5">
      <c r="A10" s="27"/>
      <c r="B10" s="28"/>
      <c r="C10" s="28"/>
      <c r="D10" s="28"/>
      <c r="E10" s="28"/>
      <c r="F10" s="27"/>
      <c r="G10" s="28"/>
      <c r="H10" s="39"/>
      <c r="I10" s="39"/>
      <c r="J10" s="40"/>
      <c r="K10" s="39"/>
      <c r="L10" s="39"/>
      <c r="M10" s="39"/>
      <c r="N10" s="39"/>
      <c r="O10" s="39"/>
      <c r="P10" s="41"/>
      <c r="Q10" s="42"/>
      <c r="R10" s="43"/>
    </row>
    <row r="11" spans="1:18" ht="13.5">
      <c r="A11" s="27"/>
      <c r="B11" s="28"/>
      <c r="C11" s="28"/>
      <c r="D11" s="28"/>
      <c r="E11" s="28"/>
      <c r="F11" s="27"/>
      <c r="G11" s="28"/>
      <c r="H11" s="39"/>
      <c r="I11" s="39"/>
      <c r="J11" s="40"/>
      <c r="K11" s="39"/>
      <c r="L11" s="39"/>
      <c r="M11" s="39"/>
      <c r="N11" s="39"/>
      <c r="O11" s="39"/>
      <c r="P11" s="41"/>
      <c r="Q11" s="42"/>
      <c r="R11" s="43"/>
    </row>
    <row r="12" spans="1:18" ht="16.5" customHeight="1">
      <c r="A12" s="27"/>
      <c r="B12" s="29" t="s">
        <v>16</v>
      </c>
      <c r="C12" s="29"/>
      <c r="D12" s="29"/>
      <c r="E12" s="28"/>
      <c r="F12" s="27"/>
      <c r="G12" s="28"/>
      <c r="H12" s="44">
        <v>3479729</v>
      </c>
      <c r="I12" s="39"/>
      <c r="J12" s="40"/>
      <c r="K12" s="39"/>
      <c r="L12" s="39"/>
      <c r="M12" s="44">
        <v>4024242</v>
      </c>
      <c r="N12" s="39"/>
      <c r="O12" s="39"/>
      <c r="P12" s="41"/>
      <c r="Q12" s="37">
        <f>H12/M12</f>
        <v>0.864691785434375</v>
      </c>
      <c r="R12" s="38"/>
    </row>
    <row r="13" spans="1:18" ht="13.5">
      <c r="A13" s="27"/>
      <c r="B13" s="28"/>
      <c r="C13" s="28"/>
      <c r="D13" s="28"/>
      <c r="E13" s="28"/>
      <c r="F13" s="27"/>
      <c r="G13" s="28"/>
      <c r="H13" s="28"/>
      <c r="I13" s="28"/>
      <c r="J13" s="26"/>
      <c r="K13" s="25"/>
      <c r="L13" s="25"/>
      <c r="M13" s="28"/>
      <c r="N13" s="25"/>
      <c r="O13" s="25"/>
      <c r="P13" s="24"/>
      <c r="Q13" s="42"/>
      <c r="R13" s="43"/>
    </row>
    <row r="14" spans="1:18" ht="13.5">
      <c r="A14" s="27"/>
      <c r="B14" s="28"/>
      <c r="C14" s="28"/>
      <c r="D14" s="28"/>
      <c r="E14" s="28"/>
      <c r="F14" s="27"/>
      <c r="G14" s="28"/>
      <c r="H14" s="39"/>
      <c r="I14" s="39"/>
      <c r="J14" s="40"/>
      <c r="K14" s="39"/>
      <c r="L14" s="39"/>
      <c r="M14" s="39"/>
      <c r="N14" s="39"/>
      <c r="O14" s="39"/>
      <c r="P14" s="41"/>
      <c r="Q14" s="42"/>
      <c r="R14" s="43"/>
    </row>
    <row r="15" spans="1:18" ht="16.5" customHeight="1">
      <c r="A15" s="27"/>
      <c r="B15" s="29" t="s">
        <v>17</v>
      </c>
      <c r="C15" s="29"/>
      <c r="D15" s="29"/>
      <c r="E15" s="28"/>
      <c r="F15" s="27"/>
      <c r="G15" s="28"/>
      <c r="H15" s="39">
        <v>2620135</v>
      </c>
      <c r="I15" s="39"/>
      <c r="J15" s="40"/>
      <c r="K15" s="39"/>
      <c r="L15" s="39"/>
      <c r="M15" s="39">
        <v>3138529</v>
      </c>
      <c r="N15" s="39"/>
      <c r="O15" s="39"/>
      <c r="P15" s="41"/>
      <c r="Q15" s="37">
        <f>H15/M15</f>
        <v>0.8348289915434906</v>
      </c>
      <c r="R15" s="38"/>
    </row>
    <row r="16" spans="1:18" ht="13.5">
      <c r="A16" s="27"/>
      <c r="B16" s="28"/>
      <c r="C16" s="28"/>
      <c r="D16" s="28"/>
      <c r="E16" s="28"/>
      <c r="F16" s="27"/>
      <c r="G16" s="28"/>
      <c r="H16" s="39"/>
      <c r="I16" s="39"/>
      <c r="J16" s="40"/>
      <c r="K16" s="39"/>
      <c r="L16" s="39"/>
      <c r="M16" s="39"/>
      <c r="N16" s="39"/>
      <c r="O16" s="39"/>
      <c r="P16" s="41"/>
      <c r="Q16" s="42"/>
      <c r="R16" s="43"/>
    </row>
    <row r="17" spans="1:18" ht="11.25" customHeight="1">
      <c r="A17" s="27"/>
      <c r="B17" s="28"/>
      <c r="C17" s="28"/>
      <c r="D17" s="28"/>
      <c r="E17" s="28"/>
      <c r="F17" s="27"/>
      <c r="G17" s="28"/>
      <c r="H17" s="28"/>
      <c r="I17" s="28"/>
      <c r="J17" s="26"/>
      <c r="K17" s="25"/>
      <c r="L17" s="25"/>
      <c r="M17" s="28"/>
      <c r="N17" s="25"/>
      <c r="O17" s="25"/>
      <c r="P17" s="24"/>
      <c r="Q17" s="25"/>
      <c r="R17" s="26"/>
    </row>
    <row r="18" spans="1:18" ht="16.5" customHeight="1">
      <c r="A18" s="27"/>
      <c r="B18" s="29" t="s">
        <v>18</v>
      </c>
      <c r="C18" s="29"/>
      <c r="D18" s="29"/>
      <c r="E18" s="28"/>
      <c r="F18" s="27"/>
      <c r="G18" s="28"/>
      <c r="H18" s="45">
        <f>H22-H9-H12-H15</f>
        <v>4959059</v>
      </c>
      <c r="I18" s="46"/>
      <c r="J18" s="26"/>
      <c r="K18" s="25"/>
      <c r="L18" s="25"/>
      <c r="M18" s="45">
        <f>M22-M9-M12-M15</f>
        <v>3336455</v>
      </c>
      <c r="N18" s="46"/>
      <c r="O18" s="25"/>
      <c r="P18" s="24"/>
      <c r="Q18" s="42">
        <f>H18/M18</f>
        <v>1.486325755929572</v>
      </c>
      <c r="R18" s="43"/>
    </row>
    <row r="19" spans="1:18" ht="13.5">
      <c r="A19" s="27"/>
      <c r="B19" s="28"/>
      <c r="C19" s="28"/>
      <c r="D19" s="28"/>
      <c r="E19" s="28"/>
      <c r="F19" s="27"/>
      <c r="G19" s="28"/>
      <c r="H19" s="46"/>
      <c r="I19" s="46"/>
      <c r="J19" s="26"/>
      <c r="K19" s="25"/>
      <c r="L19" s="25"/>
      <c r="M19" s="46"/>
      <c r="N19" s="46"/>
      <c r="O19" s="25"/>
      <c r="P19" s="24"/>
      <c r="Q19" s="42"/>
      <c r="R19" s="43"/>
    </row>
    <row r="20" spans="1:18" ht="13.5">
      <c r="A20" s="27"/>
      <c r="B20" s="28"/>
      <c r="C20" s="28"/>
      <c r="D20" s="28"/>
      <c r="E20" s="28"/>
      <c r="F20" s="27"/>
      <c r="G20" s="28"/>
      <c r="H20" s="28"/>
      <c r="I20" s="28"/>
      <c r="J20" s="26"/>
      <c r="K20" s="25"/>
      <c r="L20" s="25"/>
      <c r="M20" s="28"/>
      <c r="N20" s="25"/>
      <c r="O20" s="25"/>
      <c r="P20" s="24"/>
      <c r="Q20" s="25"/>
      <c r="R20" s="26"/>
    </row>
    <row r="21" spans="1:18" ht="9" customHeight="1">
      <c r="A21" s="11"/>
      <c r="B21" s="12"/>
      <c r="C21" s="12"/>
      <c r="D21" s="12"/>
      <c r="E21" s="12"/>
      <c r="F21" s="11"/>
      <c r="G21" s="12"/>
      <c r="H21" s="12"/>
      <c r="I21" s="12"/>
      <c r="J21" s="22"/>
      <c r="K21" s="23"/>
      <c r="L21" s="23"/>
      <c r="M21" s="12"/>
      <c r="N21" s="23"/>
      <c r="O21" s="23"/>
      <c r="P21" s="47"/>
      <c r="Q21" s="23"/>
      <c r="R21" s="22"/>
    </row>
    <row r="22" spans="1:18" ht="18" customHeight="1">
      <c r="A22" s="30"/>
      <c r="B22" s="29" t="s">
        <v>19</v>
      </c>
      <c r="C22" s="29"/>
      <c r="D22" s="29"/>
      <c r="E22" s="29"/>
      <c r="F22" s="30"/>
      <c r="G22" s="29"/>
      <c r="H22" s="48">
        <f>H52</f>
        <v>14672636</v>
      </c>
      <c r="I22" s="48"/>
      <c r="J22" s="49"/>
      <c r="K22" s="50"/>
      <c r="L22" s="50"/>
      <c r="M22" s="48">
        <f>M52</f>
        <v>12466870</v>
      </c>
      <c r="N22" s="48"/>
      <c r="O22" s="50"/>
      <c r="P22" s="51"/>
      <c r="Q22" s="37">
        <f>H22/M22</f>
        <v>1.176930215844073</v>
      </c>
      <c r="R22" s="38"/>
    </row>
    <row r="23" spans="1:18" ht="9" customHeight="1">
      <c r="A23" s="18"/>
      <c r="B23" s="19"/>
      <c r="C23" s="19"/>
      <c r="D23" s="19"/>
      <c r="E23" s="19"/>
      <c r="F23" s="18"/>
      <c r="G23" s="19"/>
      <c r="H23" s="19"/>
      <c r="I23" s="19"/>
      <c r="J23" s="52"/>
      <c r="K23" s="53"/>
      <c r="L23" s="53"/>
      <c r="M23" s="53"/>
      <c r="N23" s="53"/>
      <c r="O23" s="53"/>
      <c r="P23" s="54"/>
      <c r="Q23" s="53"/>
      <c r="R23" s="52"/>
    </row>
    <row r="24" spans="1:18" ht="24" customHeight="1">
      <c r="A24" s="21" t="s">
        <v>20</v>
      </c>
      <c r="B24" s="12"/>
      <c r="C24" s="12"/>
      <c r="D24" s="12"/>
      <c r="E24" s="12"/>
      <c r="F24" s="11"/>
      <c r="G24" s="12"/>
      <c r="H24" s="12"/>
      <c r="I24" s="12"/>
      <c r="J24" s="22"/>
      <c r="K24" s="23"/>
      <c r="L24" s="23"/>
      <c r="M24" s="23"/>
      <c r="N24" s="23"/>
      <c r="O24" s="23"/>
      <c r="P24" s="24"/>
      <c r="Q24" s="25"/>
      <c r="R24" s="26"/>
    </row>
    <row r="25" spans="1:18" ht="18" customHeight="1">
      <c r="A25" s="27"/>
      <c r="B25" s="28"/>
      <c r="C25" s="28"/>
      <c r="D25" s="28"/>
      <c r="E25" s="28"/>
      <c r="F25" s="27"/>
      <c r="G25" s="28"/>
      <c r="H25" s="28"/>
      <c r="I25" s="28"/>
      <c r="J25" s="26"/>
      <c r="K25" s="25"/>
      <c r="L25" s="25"/>
      <c r="M25" s="25"/>
      <c r="N25" s="25"/>
      <c r="O25" s="25"/>
      <c r="P25" s="24"/>
      <c r="Q25" s="25"/>
      <c r="R25" s="26"/>
    </row>
    <row r="26" spans="1:18" ht="13.5">
      <c r="A26" s="27"/>
      <c r="B26" s="28" t="s">
        <v>21</v>
      </c>
      <c r="C26" s="28"/>
      <c r="D26" s="28"/>
      <c r="E26" s="28"/>
      <c r="F26" s="27"/>
      <c r="G26" s="28"/>
      <c r="H26" s="25">
        <v>333036</v>
      </c>
      <c r="I26" s="25"/>
      <c r="J26" s="26"/>
      <c r="K26" s="25"/>
      <c r="L26" s="25"/>
      <c r="M26" s="25">
        <v>365887</v>
      </c>
      <c r="N26" s="25"/>
      <c r="O26" s="25"/>
      <c r="P26" s="24"/>
      <c r="Q26" s="42">
        <f>H26/M26</f>
        <v>0.9102154490320782</v>
      </c>
      <c r="R26" s="43"/>
    </row>
    <row r="27" spans="1:18" ht="18" customHeight="1">
      <c r="A27" s="27"/>
      <c r="B27" s="28"/>
      <c r="C27" s="28"/>
      <c r="D27" s="28"/>
      <c r="E27" s="28"/>
      <c r="F27" s="27"/>
      <c r="G27" s="28"/>
      <c r="H27" s="25"/>
      <c r="I27" s="25"/>
      <c r="J27" s="26"/>
      <c r="K27" s="25"/>
      <c r="L27" s="25"/>
      <c r="M27" s="25"/>
      <c r="N27" s="25"/>
      <c r="O27" s="25"/>
      <c r="P27" s="24"/>
      <c r="Q27" s="25"/>
      <c r="R27" s="26"/>
    </row>
    <row r="28" spans="1:18" ht="13.5">
      <c r="A28" s="27"/>
      <c r="B28" s="28" t="s">
        <v>22</v>
      </c>
      <c r="C28" s="28"/>
      <c r="D28" s="28"/>
      <c r="E28" s="28"/>
      <c r="F28" s="27"/>
      <c r="G28" s="28"/>
      <c r="H28" s="25">
        <v>1830516</v>
      </c>
      <c r="I28" s="25"/>
      <c r="J28" s="26"/>
      <c r="K28" s="25"/>
      <c r="L28" s="25"/>
      <c r="M28" s="25">
        <v>1905972</v>
      </c>
      <c r="N28" s="25"/>
      <c r="O28" s="25"/>
      <c r="P28" s="24"/>
      <c r="Q28" s="42">
        <f>H28/M28</f>
        <v>0.9604107510498581</v>
      </c>
      <c r="R28" s="43"/>
    </row>
    <row r="29" spans="1:18" ht="13.5">
      <c r="A29" s="27"/>
      <c r="B29" s="28" t="s">
        <v>23</v>
      </c>
      <c r="C29" s="28"/>
      <c r="D29" s="28"/>
      <c r="E29" s="28"/>
      <c r="F29" s="27"/>
      <c r="G29" s="28"/>
      <c r="H29" s="28"/>
      <c r="I29" s="28"/>
      <c r="J29" s="26"/>
      <c r="K29" s="25"/>
      <c r="L29" s="25"/>
      <c r="M29" s="28"/>
      <c r="N29" s="25"/>
      <c r="O29" s="25"/>
      <c r="P29" s="24"/>
      <c r="Q29" s="25"/>
      <c r="R29" s="26"/>
    </row>
    <row r="30" spans="1:18" ht="18" customHeight="1">
      <c r="A30" s="27"/>
      <c r="B30" s="28"/>
      <c r="C30" s="28"/>
      <c r="D30" s="28"/>
      <c r="E30" s="28"/>
      <c r="F30" s="27"/>
      <c r="G30" s="28"/>
      <c r="H30" s="28"/>
      <c r="I30" s="28"/>
      <c r="J30" s="26"/>
      <c r="K30" s="25"/>
      <c r="L30" s="25"/>
      <c r="M30" s="28"/>
      <c r="N30" s="25"/>
      <c r="O30" s="25"/>
      <c r="P30" s="24"/>
      <c r="Q30" s="25"/>
      <c r="R30" s="26"/>
    </row>
    <row r="31" spans="1:18" ht="13.5">
      <c r="A31" s="27"/>
      <c r="B31" s="28" t="s">
        <v>32</v>
      </c>
      <c r="C31" s="28"/>
      <c r="D31" s="28"/>
      <c r="E31" s="28"/>
      <c r="F31" s="27"/>
      <c r="G31" s="28"/>
      <c r="H31" s="25">
        <v>1120</v>
      </c>
      <c r="I31" s="25"/>
      <c r="J31" s="26"/>
      <c r="K31" s="25"/>
      <c r="L31" s="25"/>
      <c r="M31" s="25">
        <v>1126</v>
      </c>
      <c r="N31" s="25"/>
      <c r="O31" s="25"/>
      <c r="P31" s="24"/>
      <c r="Q31" s="42">
        <f>H31/M31</f>
        <v>0.9946714031971581</v>
      </c>
      <c r="R31" s="43"/>
    </row>
    <row r="32" spans="1:18" ht="18.75" customHeight="1">
      <c r="A32" s="18"/>
      <c r="B32" s="19"/>
      <c r="C32" s="19"/>
      <c r="D32" s="19"/>
      <c r="E32" s="19"/>
      <c r="F32" s="18"/>
      <c r="G32" s="19"/>
      <c r="H32" s="19"/>
      <c r="I32" s="19"/>
      <c r="J32" s="52"/>
      <c r="K32" s="53"/>
      <c r="L32" s="53"/>
      <c r="M32" s="19"/>
      <c r="N32" s="53"/>
      <c r="O32" s="53"/>
      <c r="P32" s="24"/>
      <c r="Q32" s="25"/>
      <c r="R32" s="26"/>
    </row>
    <row r="33" spans="1:18" ht="9" customHeight="1">
      <c r="A33" s="11"/>
      <c r="B33" s="12"/>
      <c r="C33" s="12"/>
      <c r="D33" s="12"/>
      <c r="E33" s="12"/>
      <c r="F33" s="11"/>
      <c r="G33" s="12"/>
      <c r="H33" s="12"/>
      <c r="I33" s="12"/>
      <c r="J33" s="22"/>
      <c r="K33" s="23"/>
      <c r="L33" s="23"/>
      <c r="M33" s="12"/>
      <c r="N33" s="23"/>
      <c r="O33" s="23"/>
      <c r="P33" s="47"/>
      <c r="Q33" s="23"/>
      <c r="R33" s="22"/>
    </row>
    <row r="34" spans="1:18" ht="18" customHeight="1">
      <c r="A34" s="30"/>
      <c r="B34" s="29" t="s">
        <v>24</v>
      </c>
      <c r="C34" s="29"/>
      <c r="D34" s="29"/>
      <c r="E34" s="29"/>
      <c r="F34" s="30"/>
      <c r="G34" s="29"/>
      <c r="H34" s="48">
        <f>H26+H28+H31</f>
        <v>2164672</v>
      </c>
      <c r="I34" s="48"/>
      <c r="J34" s="49"/>
      <c r="K34" s="50"/>
      <c r="L34" s="50"/>
      <c r="M34" s="48">
        <f>M26+M28+M31</f>
        <v>2272985</v>
      </c>
      <c r="N34" s="48"/>
      <c r="O34" s="50"/>
      <c r="P34" s="51"/>
      <c r="Q34" s="37">
        <f>H34/M34</f>
        <v>0.9523476837726602</v>
      </c>
      <c r="R34" s="38"/>
    </row>
    <row r="35" spans="1:18" ht="9" customHeight="1">
      <c r="A35" s="18"/>
      <c r="B35" s="19"/>
      <c r="C35" s="19"/>
      <c r="D35" s="19"/>
      <c r="E35" s="19"/>
      <c r="F35" s="18"/>
      <c r="G35" s="19"/>
      <c r="H35" s="19"/>
      <c r="I35" s="19"/>
      <c r="J35" s="52"/>
      <c r="K35" s="53"/>
      <c r="L35" s="53"/>
      <c r="M35" s="19"/>
      <c r="N35" s="53"/>
      <c r="O35" s="53"/>
      <c r="P35" s="54"/>
      <c r="Q35" s="53"/>
      <c r="R35" s="52"/>
    </row>
    <row r="36" spans="1:18" ht="13.5">
      <c r="A36" s="11"/>
      <c r="B36" s="12"/>
      <c r="C36" s="12"/>
      <c r="D36" s="12"/>
      <c r="E36" s="12"/>
      <c r="F36" s="11"/>
      <c r="G36" s="12"/>
      <c r="H36" s="12"/>
      <c r="I36" s="12"/>
      <c r="J36" s="22"/>
      <c r="K36" s="23"/>
      <c r="L36" s="23"/>
      <c r="M36" s="12"/>
      <c r="N36" s="23"/>
      <c r="O36" s="23"/>
      <c r="P36" s="24"/>
      <c r="Q36" s="25"/>
      <c r="R36" s="26"/>
    </row>
    <row r="37" spans="1:18" ht="13.5">
      <c r="A37" s="27"/>
      <c r="B37" s="28" t="s">
        <v>33</v>
      </c>
      <c r="C37" s="28"/>
      <c r="D37" s="28"/>
      <c r="E37" s="28"/>
      <c r="F37" s="27"/>
      <c r="G37" s="28"/>
      <c r="H37" s="46">
        <f>H22+H34</f>
        <v>16837308</v>
      </c>
      <c r="I37" s="46"/>
      <c r="J37" s="26"/>
      <c r="K37" s="25"/>
      <c r="L37" s="25"/>
      <c r="M37" s="46">
        <f>M22+M34</f>
        <v>14739855</v>
      </c>
      <c r="N37" s="46"/>
      <c r="O37" s="25"/>
      <c r="P37" s="24"/>
      <c r="Q37" s="42">
        <f>H37/M37</f>
        <v>1.1422980755238095</v>
      </c>
      <c r="R37" s="43"/>
    </row>
    <row r="38" spans="1:18" ht="13.5">
      <c r="A38" s="18"/>
      <c r="B38" s="19"/>
      <c r="C38" s="19"/>
      <c r="D38" s="19"/>
      <c r="E38" s="19"/>
      <c r="F38" s="18"/>
      <c r="G38" s="19"/>
      <c r="H38" s="19"/>
      <c r="I38" s="19"/>
      <c r="J38" s="52"/>
      <c r="K38" s="53"/>
      <c r="L38" s="53"/>
      <c r="M38" s="53"/>
      <c r="N38" s="53"/>
      <c r="O38" s="53"/>
      <c r="P38" s="54"/>
      <c r="Q38" s="53"/>
      <c r="R38" s="52"/>
    </row>
    <row r="39" spans="6:18" ht="13.5">
      <c r="F39" s="12"/>
      <c r="G39" s="28"/>
      <c r="J39" s="55"/>
      <c r="K39" s="55"/>
      <c r="L39" s="55"/>
      <c r="M39" s="25"/>
      <c r="N39" s="25"/>
      <c r="O39" s="25"/>
      <c r="P39" s="25"/>
      <c r="Q39" s="25"/>
      <c r="R39" s="55"/>
    </row>
    <row r="40" spans="6:18" ht="13.5">
      <c r="F40" s="28"/>
      <c r="G40" s="28"/>
      <c r="J40" s="55"/>
      <c r="K40" s="55"/>
      <c r="L40" s="55"/>
      <c r="M40" s="25"/>
      <c r="N40" s="25"/>
      <c r="O40" s="25"/>
      <c r="P40" s="25"/>
      <c r="Q40" s="25"/>
      <c r="R40" s="55"/>
    </row>
    <row r="41" spans="1:18" ht="21" customHeight="1">
      <c r="A41" s="9" t="s">
        <v>30</v>
      </c>
      <c r="F41" s="19"/>
      <c r="G41" s="28"/>
      <c r="J41" s="55"/>
      <c r="K41" s="55"/>
      <c r="L41" s="55"/>
      <c r="M41" s="25"/>
      <c r="N41" s="25"/>
      <c r="O41" s="78" t="s">
        <v>11</v>
      </c>
      <c r="P41" s="78"/>
      <c r="Q41" s="78"/>
      <c r="R41" s="56"/>
    </row>
    <row r="42" spans="1:18" ht="13.5">
      <c r="A42" s="11"/>
      <c r="B42" s="12"/>
      <c r="C42" s="12"/>
      <c r="D42" s="12"/>
      <c r="E42" s="12"/>
      <c r="F42" s="11"/>
      <c r="G42" s="12"/>
      <c r="H42" s="12"/>
      <c r="I42" s="12"/>
      <c r="J42" s="22"/>
      <c r="K42" s="23"/>
      <c r="L42" s="23"/>
      <c r="M42" s="23"/>
      <c r="N42" s="23"/>
      <c r="O42" s="23"/>
      <c r="P42" s="47"/>
      <c r="Q42" s="23"/>
      <c r="R42" s="22"/>
    </row>
    <row r="43" spans="1:18" ht="13.5">
      <c r="A43" s="79" t="s">
        <v>31</v>
      </c>
      <c r="B43" s="80"/>
      <c r="C43" s="80"/>
      <c r="D43" s="80"/>
      <c r="E43" s="80"/>
      <c r="F43" s="81" t="s">
        <v>36</v>
      </c>
      <c r="G43" s="82"/>
      <c r="H43" s="82"/>
      <c r="I43" s="82"/>
      <c r="J43" s="83"/>
      <c r="K43" s="81" t="s">
        <v>37</v>
      </c>
      <c r="L43" s="82"/>
      <c r="M43" s="82"/>
      <c r="N43" s="82"/>
      <c r="O43" s="82"/>
      <c r="P43" s="57"/>
      <c r="Q43" s="16" t="s">
        <v>13</v>
      </c>
      <c r="R43" s="17"/>
    </row>
    <row r="44" spans="1:18" ht="13.5">
      <c r="A44" s="18"/>
      <c r="B44" s="19"/>
      <c r="C44" s="19"/>
      <c r="D44" s="19"/>
      <c r="E44" s="19"/>
      <c r="F44" s="18"/>
      <c r="G44" s="19"/>
      <c r="H44" s="19"/>
      <c r="I44" s="19"/>
      <c r="J44" s="52"/>
      <c r="K44" s="53"/>
      <c r="L44" s="53"/>
      <c r="M44" s="53"/>
      <c r="N44" s="53"/>
      <c r="O44" s="53"/>
      <c r="P44" s="54"/>
      <c r="Q44" s="53"/>
      <c r="R44" s="52"/>
    </row>
    <row r="45" spans="1:18" ht="21.75" customHeight="1">
      <c r="A45" s="58"/>
      <c r="B45" s="59"/>
      <c r="C45" s="60" t="s">
        <v>27</v>
      </c>
      <c r="D45" s="60"/>
      <c r="E45" s="59"/>
      <c r="F45" s="14"/>
      <c r="G45" s="15"/>
      <c r="H45" s="35">
        <v>383418</v>
      </c>
      <c r="I45" s="35"/>
      <c r="J45" s="49"/>
      <c r="K45" s="50"/>
      <c r="L45" s="50"/>
      <c r="M45" s="35">
        <v>339776</v>
      </c>
      <c r="N45" s="50"/>
      <c r="O45" s="50"/>
      <c r="P45" s="51"/>
      <c r="Q45" s="37">
        <f aca="true" t="shared" si="0" ref="Q45:Q52">H45/M45</f>
        <v>1.128443445093238</v>
      </c>
      <c r="R45" s="43"/>
    </row>
    <row r="46" spans="1:18" ht="21.75" customHeight="1">
      <c r="A46" s="61"/>
      <c r="B46" s="15"/>
      <c r="C46" s="62" t="s">
        <v>8</v>
      </c>
      <c r="D46" s="62"/>
      <c r="E46" s="15"/>
      <c r="F46" s="14"/>
      <c r="G46" s="15"/>
      <c r="H46" s="35">
        <v>1881041</v>
      </c>
      <c r="I46" s="35"/>
      <c r="J46" s="49"/>
      <c r="K46" s="50"/>
      <c r="L46" s="50"/>
      <c r="M46" s="35">
        <v>1365875</v>
      </c>
      <c r="N46" s="50"/>
      <c r="O46" s="50"/>
      <c r="P46" s="51"/>
      <c r="Q46" s="37">
        <f t="shared" si="0"/>
        <v>1.3771692138738905</v>
      </c>
      <c r="R46" s="43"/>
    </row>
    <row r="47" spans="1:18" ht="21.75" customHeight="1">
      <c r="A47" s="61"/>
      <c r="B47" s="15"/>
      <c r="C47" s="62" t="s">
        <v>7</v>
      </c>
      <c r="D47" s="62"/>
      <c r="E47" s="15"/>
      <c r="F47" s="14"/>
      <c r="G47" s="15"/>
      <c r="H47" s="35">
        <v>3613008</v>
      </c>
      <c r="I47" s="35"/>
      <c r="J47" s="49"/>
      <c r="K47" s="50"/>
      <c r="L47" s="50"/>
      <c r="M47" s="35">
        <v>1928038</v>
      </c>
      <c r="N47" s="50"/>
      <c r="O47" s="50"/>
      <c r="P47" s="51"/>
      <c r="Q47" s="37">
        <f t="shared" si="0"/>
        <v>1.8739298706768228</v>
      </c>
      <c r="R47" s="43"/>
    </row>
    <row r="48" spans="1:18" ht="21.75" customHeight="1">
      <c r="A48" s="61"/>
      <c r="B48" s="15"/>
      <c r="C48" s="62" t="s">
        <v>10</v>
      </c>
      <c r="D48" s="62"/>
      <c r="E48" s="15"/>
      <c r="F48" s="14"/>
      <c r="G48" s="15"/>
      <c r="H48" s="35">
        <v>1100547</v>
      </c>
      <c r="I48" s="35"/>
      <c r="J48" s="49"/>
      <c r="K48" s="50"/>
      <c r="L48" s="50"/>
      <c r="M48" s="35">
        <v>663188</v>
      </c>
      <c r="N48" s="50"/>
      <c r="O48" s="50"/>
      <c r="P48" s="51"/>
      <c r="Q48" s="37">
        <f t="shared" si="0"/>
        <v>1.6594796648914034</v>
      </c>
      <c r="R48" s="43"/>
    </row>
    <row r="49" spans="1:18" ht="21.75" customHeight="1">
      <c r="A49" s="27"/>
      <c r="B49" s="28"/>
      <c r="C49" s="62" t="s">
        <v>9</v>
      </c>
      <c r="D49" s="62"/>
      <c r="E49" s="28"/>
      <c r="F49" s="27"/>
      <c r="G49" s="28"/>
      <c r="H49" s="50">
        <v>6279510</v>
      </c>
      <c r="I49" s="50"/>
      <c r="J49" s="49"/>
      <c r="K49" s="50"/>
      <c r="L49" s="50"/>
      <c r="M49" s="50">
        <v>7335727</v>
      </c>
      <c r="N49" s="50"/>
      <c r="O49" s="50"/>
      <c r="P49" s="51"/>
      <c r="Q49" s="37">
        <f t="shared" si="0"/>
        <v>0.8560174063184194</v>
      </c>
      <c r="R49" s="43"/>
    </row>
    <row r="50" spans="1:18" ht="21.75" customHeight="1">
      <c r="A50" s="27"/>
      <c r="B50" s="28"/>
      <c r="C50" s="62" t="s">
        <v>28</v>
      </c>
      <c r="D50" s="62"/>
      <c r="E50" s="28"/>
      <c r="F50" s="27"/>
      <c r="G50" s="28"/>
      <c r="H50" s="50">
        <v>676299</v>
      </c>
      <c r="I50" s="50"/>
      <c r="J50" s="49"/>
      <c r="K50" s="50"/>
      <c r="L50" s="50"/>
      <c r="M50" s="50">
        <v>411296</v>
      </c>
      <c r="N50" s="50"/>
      <c r="O50" s="50"/>
      <c r="P50" s="51"/>
      <c r="Q50" s="37">
        <f t="shared" si="0"/>
        <v>1.644312125573796</v>
      </c>
      <c r="R50" s="43"/>
    </row>
    <row r="51" spans="1:18" ht="21.75" customHeight="1">
      <c r="A51" s="27"/>
      <c r="B51" s="28"/>
      <c r="C51" s="62" t="s">
        <v>29</v>
      </c>
      <c r="D51" s="62"/>
      <c r="E51" s="28"/>
      <c r="F51" s="27"/>
      <c r="G51" s="28"/>
      <c r="H51" s="50">
        <v>738813</v>
      </c>
      <c r="I51" s="50"/>
      <c r="J51" s="49"/>
      <c r="K51" s="50"/>
      <c r="L51" s="50"/>
      <c r="M51" s="50">
        <v>422970</v>
      </c>
      <c r="N51" s="50"/>
      <c r="O51" s="50"/>
      <c r="P51" s="51"/>
      <c r="Q51" s="37">
        <f t="shared" si="0"/>
        <v>1.746726718206965</v>
      </c>
      <c r="R51" s="43"/>
    </row>
    <row r="52" spans="1:18" ht="21.75" customHeight="1">
      <c r="A52" s="18"/>
      <c r="B52" s="19"/>
      <c r="C52" s="63" t="s">
        <v>25</v>
      </c>
      <c r="D52" s="63"/>
      <c r="E52" s="19"/>
      <c r="F52" s="18"/>
      <c r="G52" s="19"/>
      <c r="H52" s="64">
        <f>SUM(H45:H51)</f>
        <v>14672636</v>
      </c>
      <c r="I52" s="64"/>
      <c r="J52" s="65"/>
      <c r="K52" s="64"/>
      <c r="L52" s="64"/>
      <c r="M52" s="64">
        <f>SUM(M45:M51)</f>
        <v>12466870</v>
      </c>
      <c r="N52" s="64"/>
      <c r="O52" s="64"/>
      <c r="P52" s="66"/>
      <c r="Q52" s="67">
        <f t="shared" si="0"/>
        <v>1.176930215844073</v>
      </c>
      <c r="R52" s="68"/>
    </row>
    <row r="53" spans="8:16" ht="9.75" customHeight="1">
      <c r="H53" s="28"/>
      <c r="I53" s="28"/>
      <c r="J53" s="28"/>
      <c r="K53" s="28"/>
      <c r="L53" s="28"/>
      <c r="M53" s="28"/>
      <c r="N53" s="28"/>
      <c r="O53" s="28"/>
      <c r="P53" s="28"/>
    </row>
  </sheetData>
  <sheetProtection/>
  <mergeCells count="10">
    <mergeCell ref="O41:Q41"/>
    <mergeCell ref="A43:E43"/>
    <mergeCell ref="F43:J43"/>
    <mergeCell ref="K43:O43"/>
    <mergeCell ref="A1:Q1"/>
    <mergeCell ref="O3:Q3"/>
    <mergeCell ref="A5:E5"/>
    <mergeCell ref="F5:J5"/>
    <mergeCell ref="K5:O5"/>
    <mergeCell ref="P5:R5"/>
  </mergeCells>
  <printOptions/>
  <pageMargins left="0.7874015748031497" right="0.7874015748031497" top="0.8661417322834646" bottom="0.6692913385826772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2009-11-29T07:23:47Z</cp:lastPrinted>
  <dcterms:created xsi:type="dcterms:W3CDTF">2003-10-28T23:34:46Z</dcterms:created>
  <dcterms:modified xsi:type="dcterms:W3CDTF">2009-11-29T07:24:40Z</dcterms:modified>
  <cp:category/>
  <cp:version/>
  <cp:contentType/>
  <cp:contentStatus/>
</cp:coreProperties>
</file>