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8AD3" lockStructure="1"/>
  <bookViews>
    <workbookView xWindow="-120" yWindow="-120" windowWidth="29040" windowHeight="15840"/>
  </bookViews>
  <sheets>
    <sheet name="基礎データ" sheetId="2" r:id="rId1"/>
    <sheet name="試算表（２番）" sheetId="3" r:id="rId2"/>
  </sheets>
  <definedNames>
    <definedName name="_xlnm.Print_Area" localSheetId="1">'試算表（２番）'!$A$1:$BC$37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<sst xmlns="http://schemas.openxmlformats.org/spreadsheetml/2006/main" xmlns:r="http://schemas.openxmlformats.org/officeDocument/2006/relationships" count="99" uniqueCount="99">
  <si>
    <t>(６)</t>
  </si>
  <si>
    <t>（国）事業復活支援金支給相当額の上限額（１か月相当）</t>
    <rPh sb="1" eb="2">
      <t>くに</t>
    </rPh>
    <rPh sb="3" eb="5">
      <t>じぎょう</t>
    </rPh>
    <rPh sb="5" eb="7">
      <t>ふっかつ</t>
    </rPh>
    <rPh sb="7" eb="10">
      <t>しえんきん</t>
    </rPh>
    <rPh sb="10" eb="12">
      <t>しきゅう</t>
    </rPh>
    <rPh sb="12" eb="15">
      <t>そうとうがく</t>
    </rPh>
    <rPh sb="16" eb="19">
      <t>じょうげんがく</t>
    </rPh>
    <rPh sb="22" eb="23">
      <t>げつ</t>
    </rPh>
    <rPh sb="23" eb="25">
      <t>そうとう</t>
    </rPh>
    <phoneticPr fontId="1" type="Hiragana"/>
  </si>
  <si>
    <t>（２）</t>
  </si>
  <si>
    <t>50％以上</t>
    <rPh sb="3" eb="5">
      <t>いじょう</t>
    </rPh>
    <phoneticPr fontId="1" type="Hiragana"/>
  </si>
  <si>
    <t>日</t>
    <rPh sb="0" eb="1">
      <t>にち</t>
    </rPh>
    <phoneticPr fontId="1" type="Hiragana"/>
  </si>
  <si>
    <t>×</t>
  </si>
  <si>
    <t>※75万円を超える場合は
750,000円(最大75万円)</t>
    <rPh sb="22" eb="24">
      <t>さいだい</t>
    </rPh>
    <rPh sb="26" eb="28">
      <t>まんえん</t>
    </rPh>
    <phoneticPr fontId="1" type="Hiragana"/>
  </si>
  <si>
    <t>（３）</t>
  </si>
  <si>
    <t>÷</t>
  </si>
  <si>
    <t>組織形態</t>
    <rPh sb="0" eb="2">
      <t>そしき</t>
    </rPh>
    <rPh sb="2" eb="4">
      <t>けいたい</t>
    </rPh>
    <phoneticPr fontId="1" type="Hiragana"/>
  </si>
  <si>
    <t>円</t>
    <rPh sb="0" eb="1">
      <t>えん</t>
    </rPh>
    <phoneticPr fontId="1" type="Hiragana"/>
  </si>
  <si>
    <t>様式３の（Ｅ）欄の営業日数</t>
    <rPh sb="0" eb="2">
      <t>ようしき</t>
    </rPh>
    <rPh sb="7" eb="8">
      <t>らん</t>
    </rPh>
    <rPh sb="9" eb="11">
      <t>えいぎょう</t>
    </rPh>
    <rPh sb="11" eb="13">
      <t>にっすう</t>
    </rPh>
    <phoneticPr fontId="1" type="Hiragana"/>
  </si>
  <si>
    <t>【　給 付 額 試 算 表　】</t>
    <rPh sb="2" eb="3">
      <t>きゅう</t>
    </rPh>
    <rPh sb="4" eb="5">
      <t>つき</t>
    </rPh>
    <rPh sb="6" eb="7">
      <t>がく</t>
    </rPh>
    <rPh sb="8" eb="9">
      <t>こころみ</t>
    </rPh>
    <rPh sb="10" eb="11">
      <t>さん</t>
    </rPh>
    <rPh sb="12" eb="13">
      <t>ひょう</t>
    </rPh>
    <phoneticPr fontId="1" type="Hiragana"/>
  </si>
  <si>
    <t>※この用紙は申請書類ではございませんので提出は不要です。上記のとおりの算出方法で計算し審査を行い給付いたします。
　なお、給付決定通知書にて給付額の算定根拠をお知らせします。</t>
    <rPh sb="3" eb="5">
      <t>ようし</t>
    </rPh>
    <rPh sb="6" eb="8">
      <t>しんせい</t>
    </rPh>
    <rPh sb="8" eb="10">
      <t>しょるい</t>
    </rPh>
    <rPh sb="20" eb="22">
      <t>ていしゅつ</t>
    </rPh>
    <rPh sb="23" eb="25">
      <t>ふよう</t>
    </rPh>
    <rPh sb="28" eb="30">
      <t>じょうき</t>
    </rPh>
    <rPh sb="35" eb="37">
      <t>さんしゅつ</t>
    </rPh>
    <rPh sb="37" eb="39">
      <t>ほうほう</t>
    </rPh>
    <rPh sb="40" eb="42">
      <t>けいさん</t>
    </rPh>
    <rPh sb="43" eb="45">
      <t>しんさ</t>
    </rPh>
    <rPh sb="46" eb="47">
      <t>おこな</t>
    </rPh>
    <rPh sb="48" eb="50">
      <t>きゅうふ</t>
    </rPh>
    <rPh sb="61" eb="65">
      <t>きゅうふけってい</t>
    </rPh>
    <rPh sb="65" eb="68">
      <t>つうちしょ</t>
    </rPh>
    <rPh sb="70" eb="72">
      <t>きゅうふ</t>
    </rPh>
    <rPh sb="72" eb="73">
      <t>がく</t>
    </rPh>
    <rPh sb="74" eb="76">
      <t>さんてい</t>
    </rPh>
    <rPh sb="76" eb="78">
      <t>こんきょ</t>
    </rPh>
    <rPh sb="80" eb="81">
      <t>し</t>
    </rPh>
    <phoneticPr fontId="1" type="Hiragana"/>
  </si>
  <si>
    <t>上記（１）と（２）のいずれか低い額</t>
    <rPh sb="0" eb="2">
      <t>じょうき</t>
    </rPh>
    <rPh sb="14" eb="15">
      <t>ひく</t>
    </rPh>
    <rPh sb="16" eb="17">
      <t>がく</t>
    </rPh>
    <phoneticPr fontId="1" type="Hiragana"/>
  </si>
  <si>
    <t xml:space="preserve">
円</t>
    <rPh sb="1" eb="2">
      <t>えん</t>
    </rPh>
    <phoneticPr fontId="1" type="Hiragana"/>
  </si>
  <si>
    <t>※１円未満の端数切り捨て</t>
  </si>
  <si>
    <t>選択式</t>
    <rPh sb="0" eb="2">
      <t>せんたく</t>
    </rPh>
    <rPh sb="2" eb="3">
      <t>しき</t>
    </rPh>
    <phoneticPr fontId="1" type="Hiragana"/>
  </si>
  <si>
    <t xml:space="preserve">（１）
</t>
  </si>
  <si>
    <t>様式３の（Ｂ）欄の金額</t>
  </si>
  <si>
    <t>１億円以下</t>
    <rPh sb="1" eb="3">
      <t>おくえん</t>
    </rPh>
    <rPh sb="3" eb="5">
      <t>いか</t>
    </rPh>
    <phoneticPr fontId="1" type="Hiragana"/>
  </si>
  <si>
    <t>（６）</t>
  </si>
  <si>
    <t xml:space="preserve">（２）
</t>
  </si>
  <si>
    <t>（Ａ）</t>
  </si>
  <si>
    <t>（Ｅ）</t>
  </si>
  <si>
    <t xml:space="preserve">（４）
</t>
  </si>
  <si>
    <t>＝</t>
  </si>
  <si>
    <t>30％以上</t>
    <rPh sb="3" eb="5">
      <t>いじょう</t>
    </rPh>
    <phoneticPr fontId="1" type="Hiragana"/>
  </si>
  <si>
    <t>売上高の減少額【自動計算】</t>
    <rPh sb="0" eb="3">
      <t>うりあげだか</t>
    </rPh>
    <rPh sb="4" eb="7">
      <t>げんしょうがく</t>
    </rPh>
    <rPh sb="8" eb="10">
      <t>じどう</t>
    </rPh>
    <rPh sb="10" eb="12">
      <t>けいさん</t>
    </rPh>
    <phoneticPr fontId="1" type="Hiragana"/>
  </si>
  <si>
    <r>
      <t xml:space="preserve">申請月の売上高減少額
</t>
    </r>
    <r>
      <rPr>
        <sz val="10"/>
        <color theme="1"/>
        <rFont val="游ゴシック"/>
      </rPr>
      <t>（</t>
    </r>
    <r>
      <rPr>
        <u/>
        <sz val="10"/>
        <color theme="1"/>
        <rFont val="游ゴシック"/>
      </rPr>
      <t>様式３の（Ｃ）欄の金額</t>
    </r>
    <r>
      <rPr>
        <sz val="10"/>
        <color theme="1"/>
        <rFont val="游ゴシック"/>
      </rPr>
      <t>）</t>
    </r>
    <rPh sb="0" eb="2">
      <t>しんせい</t>
    </rPh>
    <rPh sb="2" eb="3">
      <t>づき</t>
    </rPh>
    <rPh sb="4" eb="7">
      <t>うりあげだか</t>
    </rPh>
    <rPh sb="7" eb="10">
      <t>げんしょうがく</t>
    </rPh>
    <phoneticPr fontId="1" type="Hiragana"/>
  </si>
  <si>
    <r>
      <t xml:space="preserve">給付上限額
</t>
    </r>
    <r>
      <rPr>
        <sz val="10"/>
        <color theme="1"/>
        <rFont val="游ゴシック"/>
      </rPr>
      <t>（</t>
    </r>
    <r>
      <rPr>
        <u/>
        <sz val="10"/>
        <color theme="1"/>
        <rFont val="游ゴシック"/>
      </rPr>
      <t>様式３の（Ｂ）欄の金額×３÷様式３の（Ｅ）欄の営業日数</t>
    </r>
    <r>
      <rPr>
        <sz val="10"/>
        <color theme="1"/>
        <rFont val="游ゴシック"/>
      </rPr>
      <t>）</t>
    </r>
    <rPh sb="0" eb="2">
      <t>きゅうふ</t>
    </rPh>
    <rPh sb="2" eb="5">
      <t>じょうげんがく</t>
    </rPh>
    <phoneticPr fontId="1" type="Hiragana"/>
  </si>
  <si>
    <t>(１)</t>
  </si>
  <si>
    <t>(２)</t>
  </si>
  <si>
    <t>(３)</t>
  </si>
  <si>
    <t>※1 営業時間短縮要請の対象事業者の場合は、当給付金の申請月は令和４年２月のみ</t>
    <rPh sb="3" eb="5">
      <t>えいぎょう</t>
    </rPh>
    <rPh sb="5" eb="7">
      <t>じかん</t>
    </rPh>
    <rPh sb="7" eb="9">
      <t>たんしゅく</t>
    </rPh>
    <rPh sb="9" eb="11">
      <t>ようせい</t>
    </rPh>
    <rPh sb="12" eb="14">
      <t>たいしょう</t>
    </rPh>
    <rPh sb="14" eb="17">
      <t>じぎょうしゃ</t>
    </rPh>
    <rPh sb="18" eb="20">
      <t>ばあい</t>
    </rPh>
    <rPh sb="22" eb="23">
      <t>とう</t>
    </rPh>
    <rPh sb="23" eb="26">
      <t>きゅうふきん</t>
    </rPh>
    <rPh sb="27" eb="29">
      <t>しんせい</t>
    </rPh>
    <rPh sb="29" eb="30">
      <t>づき</t>
    </rPh>
    <rPh sb="31" eb="33">
      <t>れいわ</t>
    </rPh>
    <rPh sb="34" eb="35">
      <t>ねん</t>
    </rPh>
    <rPh sb="36" eb="37">
      <t>がつ</t>
    </rPh>
    <phoneticPr fontId="1" type="Hiragana"/>
  </si>
  <si>
    <t>(４)</t>
  </si>
  <si>
    <t>（Ｄ）</t>
  </si>
  <si>
    <r>
      <t>基礎データの結果、下記の給付（予定）額となります（算出方法は次のシートをご確認ください）</t>
    </r>
    <r>
      <rPr>
        <b/>
        <sz val="11"/>
        <color theme="1"/>
        <rFont val="游ゴシック"/>
      </rPr>
      <t>。</t>
    </r>
    <rPh sb="0" eb="2">
      <t>きそ</t>
    </rPh>
    <rPh sb="6" eb="8">
      <t>けっか</t>
    </rPh>
    <rPh sb="9" eb="11">
      <t>かき</t>
    </rPh>
    <rPh sb="12" eb="14">
      <t>きゅうふ</t>
    </rPh>
    <rPh sb="15" eb="17">
      <t>よてい</t>
    </rPh>
    <rPh sb="18" eb="19">
      <t>がく</t>
    </rPh>
    <rPh sb="25" eb="27">
      <t>さんしゅつ</t>
    </rPh>
    <rPh sb="27" eb="29">
      <t>ほうほう</t>
    </rPh>
    <rPh sb="30" eb="31">
      <t>つぎ</t>
    </rPh>
    <rPh sb="37" eb="39">
      <t>かくにん</t>
    </rPh>
    <phoneticPr fontId="1" type="Hiragana"/>
  </si>
  <si>
    <t>（Ｂ）</t>
  </si>
  <si>
    <t>(５)</t>
  </si>
  <si>
    <t>％</t>
  </si>
  <si>
    <t>試算結果：　給付(予定)額（※5）</t>
    <rPh sb="0" eb="2">
      <t>しさん</t>
    </rPh>
    <rPh sb="2" eb="4">
      <t>けっか</t>
    </rPh>
    <rPh sb="6" eb="8">
      <t>きゅうふ</t>
    </rPh>
    <rPh sb="9" eb="11">
      <t>よてい</t>
    </rPh>
    <rPh sb="12" eb="13">
      <t>がく</t>
    </rPh>
    <phoneticPr fontId="1" type="Hiragana"/>
  </si>
  <si>
    <t>個人</t>
    <rPh sb="0" eb="2">
      <t>こじん</t>
    </rPh>
    <phoneticPr fontId="1" type="Hiragana"/>
  </si>
  <si>
    <t>※２
支給想定額</t>
    <rPh sb="3" eb="5">
      <t>しきゅう</t>
    </rPh>
    <rPh sb="5" eb="8">
      <t>そうていがく</t>
    </rPh>
    <phoneticPr fontId="1" type="Hiragana"/>
  </si>
  <si>
    <t>□ 青色の箇所をクリックして、法人か個人事業主を選択してください。</t>
    <rPh sb="2" eb="4">
      <t>あおいろ</t>
    </rPh>
    <rPh sb="5" eb="7">
      <t>かしょ</t>
    </rPh>
    <rPh sb="15" eb="17">
      <t>ほうじん</t>
    </rPh>
    <rPh sb="18" eb="23">
      <t>こじんじぎょうぬし</t>
    </rPh>
    <rPh sb="24" eb="26">
      <t>せんたく</t>
    </rPh>
    <phoneticPr fontId="1" type="Hiragana"/>
  </si>
  <si>
    <t>１カ月の営業日数</t>
    <rPh sb="2" eb="3">
      <t>げつ</t>
    </rPh>
    <rPh sb="4" eb="6">
      <t>えいぎょう</t>
    </rPh>
    <rPh sb="6" eb="8">
      <t>にっすう</t>
    </rPh>
    <phoneticPr fontId="1" type="Hiragana"/>
  </si>
  <si>
    <t>売上高の減少比率
様式３の（Ｄ）
欄の数値</t>
    <rPh sb="0" eb="2">
      <t>うりあげ</t>
    </rPh>
    <rPh sb="2" eb="3">
      <t>だか</t>
    </rPh>
    <rPh sb="4" eb="6">
      <t>げんしょう</t>
    </rPh>
    <rPh sb="6" eb="8">
      <t>ひりつ</t>
    </rPh>
    <rPh sb="9" eb="11">
      <t>ようしき</t>
    </rPh>
    <rPh sb="17" eb="18">
      <t>らん</t>
    </rPh>
    <rPh sb="19" eb="21">
      <t>すうち</t>
    </rPh>
    <phoneticPr fontId="1" type="Hiragana"/>
  </si>
  <si>
    <t>（※１）創業特例・事業承継特例等の特例を活用して申請する方は、各特例毎に給付額の算定方法が異なります。</t>
    <rPh sb="4" eb="6">
      <t>そうぎょう</t>
    </rPh>
    <rPh sb="6" eb="8">
      <t>とくれい</t>
    </rPh>
    <rPh sb="9" eb="11">
      <t>じぎょう</t>
    </rPh>
    <rPh sb="11" eb="13">
      <t>しょうけい</t>
    </rPh>
    <rPh sb="13" eb="15">
      <t>とくれい</t>
    </rPh>
    <rPh sb="15" eb="16">
      <t>とう</t>
    </rPh>
    <rPh sb="17" eb="19">
      <t>とくれい</t>
    </rPh>
    <rPh sb="20" eb="22">
      <t>かつよう</t>
    </rPh>
    <rPh sb="24" eb="26">
      <t>しんせい</t>
    </rPh>
    <rPh sb="28" eb="29">
      <t>かた</t>
    </rPh>
    <rPh sb="31" eb="32">
      <t>かく</t>
    </rPh>
    <rPh sb="32" eb="34">
      <t>とくれい</t>
    </rPh>
    <rPh sb="34" eb="35">
      <t>ごと</t>
    </rPh>
    <rPh sb="36" eb="39">
      <t>きゅうふがく</t>
    </rPh>
    <rPh sb="40" eb="42">
      <t>さんてい</t>
    </rPh>
    <rPh sb="42" eb="44">
      <t>ほうほう</t>
    </rPh>
    <rPh sb="45" eb="46">
      <t>こと</t>
    </rPh>
    <phoneticPr fontId="1" type="Hiragana"/>
  </si>
  <si>
    <t>高知県新型コロナウイルス感染症対策臨時給付金　　　</t>
    <rPh sb="0" eb="3">
      <t>こうちけん</t>
    </rPh>
    <rPh sb="3" eb="5">
      <t>しんがた</t>
    </rPh>
    <rPh sb="12" eb="15">
      <t>かんせんしょう</t>
    </rPh>
    <rPh sb="15" eb="17">
      <t>たいさく</t>
    </rPh>
    <rPh sb="17" eb="19">
      <t>りんじ</t>
    </rPh>
    <rPh sb="19" eb="22">
      <t>きゅうふきん</t>
    </rPh>
    <phoneticPr fontId="1" type="Hiragana"/>
  </si>
  <si>
    <r>
      <t>（注）</t>
    </r>
    <r>
      <rPr>
        <u/>
        <sz val="9"/>
        <color theme="1"/>
        <rFont val="游ゴシック"/>
      </rPr>
      <t>給付額は、申請していただいた後に所定の審査の上で確定するため、本試算表はあくまで</t>
    </r>
    <r>
      <rPr>
        <b/>
        <u/>
        <sz val="9"/>
        <color theme="1"/>
        <rFont val="游ゴシック"/>
      </rPr>
      <t>参考</t>
    </r>
    <r>
      <rPr>
        <u/>
        <sz val="9"/>
        <color theme="1"/>
        <rFont val="游ゴシック"/>
      </rPr>
      <t>としてご利用ください。</t>
    </r>
    <rPh sb="1" eb="2">
      <t>ちゅう</t>
    </rPh>
    <phoneticPr fontId="1" type="Hiragana"/>
  </si>
  <si>
    <t>入力式</t>
    <rPh sb="0" eb="2">
      <t>にゅうりょく</t>
    </rPh>
    <rPh sb="2" eb="3">
      <t>しき</t>
    </rPh>
    <phoneticPr fontId="1" type="Hiragana"/>
  </si>
  <si>
    <t>□ 青色の箇所に、数値を入力してください。</t>
    <rPh sb="2" eb="4">
      <t>あおいろ</t>
    </rPh>
    <rPh sb="5" eb="7">
      <t>かしょ</t>
    </rPh>
    <rPh sb="9" eb="11">
      <t>すうち</t>
    </rPh>
    <rPh sb="12" eb="14">
      <t>にゅうりょく</t>
    </rPh>
    <phoneticPr fontId="1" type="Hiragana"/>
  </si>
  <si>
    <r>
      <rPr>
        <b/>
        <sz val="9"/>
        <color theme="1"/>
        <rFont val="游ゴシック"/>
      </rPr>
      <t>法人</t>
    </r>
    <r>
      <rPr>
        <sz val="9"/>
        <color theme="1"/>
        <rFont val="游ゴシック"/>
      </rPr>
      <t>　年間売上高　様式３の（Ｆ）の金額</t>
    </r>
    <rPh sb="0" eb="2">
      <t>ほうじん</t>
    </rPh>
    <rPh sb="3" eb="8">
      <t>ねんかんうりあげだか</t>
    </rPh>
    <phoneticPr fontId="1" type="Hiragana"/>
  </si>
  <si>
    <t>（イ）</t>
  </si>
  <si>
    <t>基礎データ表</t>
    <rPh sb="0" eb="2">
      <t>きそ</t>
    </rPh>
    <rPh sb="5" eb="6">
      <t>ひょう</t>
    </rPh>
    <phoneticPr fontId="1" type="Hiragana"/>
  </si>
  <si>
    <t>売上高減少率（※3）【自動計算】</t>
    <rPh sb="0" eb="3">
      <t>うりあげだか</t>
    </rPh>
    <rPh sb="3" eb="6">
      <t>げんしょうりつ</t>
    </rPh>
    <rPh sb="11" eb="13">
      <t>じどう</t>
    </rPh>
    <rPh sb="13" eb="15">
      <t>けいさん</t>
    </rPh>
    <phoneticPr fontId="1" type="Hiragana"/>
  </si>
  <si>
    <t>※4 個人事業者は入力不用です</t>
    <rPh sb="3" eb="5">
      <t>こじん</t>
    </rPh>
    <rPh sb="5" eb="8">
      <t>じぎょうしゃ</t>
    </rPh>
    <rPh sb="9" eb="11">
      <t>にゅうりょく</t>
    </rPh>
    <rPh sb="11" eb="13">
      <t>ふよう</t>
    </rPh>
    <phoneticPr fontId="1" type="Hiragana"/>
  </si>
  <si>
    <t>①</t>
  </si>
  <si>
    <t>※５．新型コロナウイルス感染症対策雇用維持臨時支援給付金を受給した事業者は、その受給額を算定し直したうえで、過支給分があるときは、その額を上記の「給付（予定）額」から控除します。</t>
    <rPh sb="73" eb="75">
      <t>きゅうふ</t>
    </rPh>
    <rPh sb="76" eb="78">
      <t>よてい</t>
    </rPh>
    <rPh sb="79" eb="80">
      <t>がく</t>
    </rPh>
    <phoneticPr fontId="1" type="Hiragana"/>
  </si>
  <si>
    <t>１億円超
５億円以下</t>
    <rPh sb="1" eb="3">
      <t>おくえん</t>
    </rPh>
    <rPh sb="3" eb="4">
      <t>ちょう</t>
    </rPh>
    <rPh sb="6" eb="8">
      <t>おくえん</t>
    </rPh>
    <rPh sb="8" eb="10">
      <t>いか</t>
    </rPh>
    <phoneticPr fontId="1" type="Hiragana"/>
  </si>
  <si>
    <t>入力不可</t>
    <rPh sb="0" eb="2">
      <t>にゅうりょく</t>
    </rPh>
    <rPh sb="2" eb="4">
      <t>ふか</t>
    </rPh>
    <phoneticPr fontId="1" type="Hiragana"/>
  </si>
  <si>
    <r>
      <t xml:space="preserve">（ </t>
    </r>
    <r>
      <rPr>
        <b/>
        <u/>
        <sz val="18"/>
        <color theme="0"/>
        <rFont val="游ゴシック"/>
      </rPr>
      <t>営業時間短縮要請の対象事業者用</t>
    </r>
    <r>
      <rPr>
        <b/>
        <sz val="18"/>
        <color theme="0"/>
        <rFont val="游ゴシック"/>
      </rPr>
      <t xml:space="preserve"> ）</t>
    </r>
  </si>
  <si>
    <t>（Ｆ）</t>
  </si>
  <si>
    <t>個人事業者</t>
  </si>
  <si>
    <r>
      <t>事業年度の売上高合計（</t>
    </r>
    <r>
      <rPr>
        <b/>
        <u/>
        <sz val="12"/>
        <color theme="1"/>
        <rFont val="游ゴシック"/>
      </rPr>
      <t>法人のみ(※4)</t>
    </r>
    <r>
      <rPr>
        <b/>
        <sz val="12"/>
        <color theme="1"/>
        <rFont val="游ゴシック"/>
      </rPr>
      <t>）</t>
    </r>
    <rPh sb="8" eb="10">
      <t>ごうけい</t>
    </rPh>
    <rPh sb="11" eb="13">
      <t>ほうじん</t>
    </rPh>
    <phoneticPr fontId="1" type="Hiragana"/>
  </si>
  <si>
    <r>
      <t>※給付額は、申請していただいた後に所定の審査の上で確定するため、
本試算表はあくまで</t>
    </r>
    <r>
      <rPr>
        <b/>
        <u/>
        <sz val="14"/>
        <color rgb="FFFF0000"/>
        <rFont val="游ゴシック"/>
      </rPr>
      <t>参考</t>
    </r>
    <r>
      <rPr>
        <b/>
        <u/>
        <sz val="11"/>
        <color rgb="FFFF0000"/>
        <rFont val="游ゴシック"/>
      </rPr>
      <t>としてご利用ください。</t>
    </r>
    <rPh sb="1" eb="4">
      <t>きゅうふがく</t>
    </rPh>
    <phoneticPr fontId="1" type="Hiragana"/>
  </si>
  <si>
    <t>（Ｃ）</t>
  </si>
  <si>
    <r>
      <t>※3 売上高減少率が30％を下回る場合は、申請要件を満たさないため「</t>
    </r>
    <r>
      <rPr>
        <b/>
        <sz val="11"/>
        <color rgb="FFFF0000"/>
        <rFont val="游ゴシック"/>
      </rPr>
      <t>対象外</t>
    </r>
    <r>
      <rPr>
        <sz val="11"/>
        <color theme="1"/>
        <rFont val="游ゴシック"/>
      </rPr>
      <t>」と表示されます</t>
    </r>
    <rPh sb="3" eb="6">
      <t>うりあげだか</t>
    </rPh>
    <rPh sb="6" eb="8">
      <t>げんしょう</t>
    </rPh>
    <rPh sb="8" eb="9">
      <t>りつ</t>
    </rPh>
    <rPh sb="14" eb="16">
      <t>したまわ</t>
    </rPh>
    <rPh sb="17" eb="19">
      <t>ばあい</t>
    </rPh>
    <rPh sb="21" eb="23">
      <t>しんせい</t>
    </rPh>
    <rPh sb="23" eb="25">
      <t>ようけん</t>
    </rPh>
    <rPh sb="26" eb="27">
      <t>み</t>
    </rPh>
    <rPh sb="34" eb="37">
      <t>たいしょうがい</t>
    </rPh>
    <rPh sb="39" eb="41">
      <t>ひょうじ</t>
    </rPh>
    <phoneticPr fontId="1" type="Hiragana"/>
  </si>
  <si>
    <t>下記の基礎データ表に
組織形態や売上高等を入力していただくと、給付（予定）額が試算されます。</t>
    <rPh sb="0" eb="2">
      <t>かき</t>
    </rPh>
    <rPh sb="3" eb="5">
      <t>きそ</t>
    </rPh>
    <rPh sb="8" eb="9">
      <t>ひょう</t>
    </rPh>
    <rPh sb="11" eb="13">
      <t>そしき</t>
    </rPh>
    <rPh sb="13" eb="15">
      <t>けいたい</t>
    </rPh>
    <rPh sb="16" eb="19">
      <t>うりあげだか</t>
    </rPh>
    <rPh sb="19" eb="20">
      <t>など</t>
    </rPh>
    <rPh sb="21" eb="23">
      <t>にゅうりょく</t>
    </rPh>
    <rPh sb="31" eb="33">
      <t>きゅうふ</t>
    </rPh>
    <rPh sb="34" eb="36">
      <t>よてい</t>
    </rPh>
    <rPh sb="37" eb="38">
      <t>がく</t>
    </rPh>
    <rPh sb="39" eb="41">
      <t>しさん</t>
    </rPh>
    <phoneticPr fontId="1" type="Hiragana"/>
  </si>
  <si>
    <r>
      <t>営業時間短縮要請協力金の受給（予定）額
（令和4年2月の</t>
    </r>
    <r>
      <rPr>
        <b/>
        <u/>
        <sz val="12"/>
        <color theme="1"/>
        <rFont val="游ゴシック"/>
      </rPr>
      <t>17日分</t>
    </r>
    <r>
      <rPr>
        <b/>
        <sz val="12"/>
        <color theme="1"/>
        <rFont val="游ゴシック"/>
      </rPr>
      <t>（※5））</t>
    </r>
    <rPh sb="0" eb="2">
      <t>えいぎょう</t>
    </rPh>
    <rPh sb="2" eb="4">
      <t>じかん</t>
    </rPh>
    <rPh sb="4" eb="6">
      <t>たんしゅく</t>
    </rPh>
    <rPh sb="6" eb="8">
      <t>ようせい</t>
    </rPh>
    <rPh sb="8" eb="11">
      <t>きょうりょくきん</t>
    </rPh>
    <rPh sb="12" eb="14">
      <t>じゅきゅう</t>
    </rPh>
    <rPh sb="15" eb="17">
      <t>よてい</t>
    </rPh>
    <rPh sb="18" eb="19">
      <t>がく</t>
    </rPh>
    <rPh sb="21" eb="23">
      <t>れいわ</t>
    </rPh>
    <rPh sb="24" eb="25">
      <t>ねん</t>
    </rPh>
    <rPh sb="26" eb="27">
      <t>がつ</t>
    </rPh>
    <rPh sb="30" eb="31">
      <t>にち</t>
    </rPh>
    <rPh sb="31" eb="32">
      <t>ぶん</t>
    </rPh>
    <phoneticPr fontId="1" type="Hiragana"/>
  </si>
  <si>
    <t>－</t>
  </si>
  <si>
    <t>※5 令和４年２月12日から28日までの期間に係る営業時間短縮要請協力金の受給額が控除の対象になります。</t>
    <rPh sb="3" eb="5">
      <t>れいわ</t>
    </rPh>
    <rPh sb="6" eb="7">
      <t>ねん</t>
    </rPh>
    <rPh sb="8" eb="9">
      <t>がつ</t>
    </rPh>
    <rPh sb="11" eb="12">
      <t>にち</t>
    </rPh>
    <rPh sb="16" eb="17">
      <t>にち</t>
    </rPh>
    <rPh sb="20" eb="22">
      <t>きかん</t>
    </rPh>
    <rPh sb="23" eb="24">
      <t>かか</t>
    </rPh>
    <rPh sb="25" eb="27">
      <t>えいぎょう</t>
    </rPh>
    <rPh sb="27" eb="29">
      <t>じかん</t>
    </rPh>
    <rPh sb="29" eb="31">
      <t>たんしゅく</t>
    </rPh>
    <rPh sb="31" eb="33">
      <t>ようせい</t>
    </rPh>
    <rPh sb="33" eb="36">
      <t>きょうりょくきん</t>
    </rPh>
    <rPh sb="37" eb="40">
      <t>じゅきゅうがく</t>
    </rPh>
    <rPh sb="41" eb="43">
      <t>こうじょ</t>
    </rPh>
    <rPh sb="44" eb="46">
      <t>たいしょう</t>
    </rPh>
    <phoneticPr fontId="1" type="Hiragana"/>
  </si>
  <si>
    <t>（ア）</t>
  </si>
  <si>
    <r>
      <t>（</t>
    </r>
    <r>
      <rPr>
        <b/>
        <u/>
        <sz val="12"/>
        <color theme="1"/>
        <rFont val="游ゴシック"/>
      </rPr>
      <t>営業時間短縮要請の対象事業者用</t>
    </r>
    <r>
      <rPr>
        <sz val="12"/>
        <color theme="1"/>
        <rFont val="游ゴシック"/>
      </rPr>
      <t>）</t>
    </r>
    <rPh sb="1" eb="3">
      <t>えいぎょう</t>
    </rPh>
    <rPh sb="3" eb="5">
      <t>じかん</t>
    </rPh>
    <rPh sb="5" eb="7">
      <t>たんしゅく</t>
    </rPh>
    <rPh sb="7" eb="9">
      <t>ようせい</t>
    </rPh>
    <rPh sb="10" eb="12">
      <t>たいしょう</t>
    </rPh>
    <rPh sb="12" eb="15">
      <t>じぎょうしゃ</t>
    </rPh>
    <rPh sb="15" eb="16">
      <t>よう</t>
    </rPh>
    <phoneticPr fontId="1" type="Hiragana"/>
  </si>
  <si>
    <r>
      <t>通常の申請（※１）については、下表にて</t>
    </r>
    <r>
      <rPr>
        <b/>
        <u/>
        <sz val="11"/>
        <color theme="1"/>
        <rFont val="游ゴシック"/>
      </rPr>
      <t>給付額の試算</t>
    </r>
    <r>
      <rPr>
        <b/>
        <sz val="11"/>
        <color theme="1"/>
        <rFont val="游ゴシック"/>
      </rPr>
      <t>を行うことができます。</t>
    </r>
    <rPh sb="0" eb="2">
      <t>つうじょう</t>
    </rPh>
    <rPh sb="3" eb="5">
      <t>しんせい</t>
    </rPh>
    <rPh sb="15" eb="17">
      <t>かひょう</t>
    </rPh>
    <rPh sb="19" eb="22">
      <t>きゅうふがく</t>
    </rPh>
    <rPh sb="23" eb="25">
      <t>しさん</t>
    </rPh>
    <rPh sb="26" eb="27">
      <t>おこな</t>
    </rPh>
    <phoneticPr fontId="1" type="Hiragana"/>
  </si>
  <si>
    <t xml:space="preserve">（５）
</t>
  </si>
  <si>
    <t>（７）</t>
  </si>
  <si>
    <r>
      <t xml:space="preserve">支給想定額の算出
</t>
    </r>
    <r>
      <rPr>
        <b/>
        <sz val="10"/>
        <color theme="1"/>
        <rFont val="游ゴシック"/>
      </rPr>
      <t>※給付金額に営業時間短縮要請協力金の受給額（令和４年２月分）を控除した額が支給額となります。</t>
    </r>
    <rPh sb="6" eb="8">
      <t>さんしゅつ</t>
    </rPh>
    <rPh sb="10" eb="12">
      <t>きゅうふ</t>
    </rPh>
    <phoneticPr fontId="1" type="Hiragana"/>
  </si>
  <si>
    <t>※２．新型コロナウイルス感染症対策雇用維持臨時支援給付金を受給した事業者は、その受給額を算定し直したうえで、
　　　過支給分があるときは、その額を上記の支給想定額から控除します。</t>
    <rPh sb="73" eb="75">
      <t>じょうき</t>
    </rPh>
    <rPh sb="76" eb="78">
      <t>しきゅう</t>
    </rPh>
    <rPh sb="78" eb="81">
      <t>そうていがく</t>
    </rPh>
    <phoneticPr fontId="1" type="Hiragana"/>
  </si>
  <si>
    <r>
      <t xml:space="preserve">事業復活支援金支給相当額に係る申請月の売上高減少額
</t>
    </r>
    <r>
      <rPr>
        <sz val="10"/>
        <color theme="1"/>
        <rFont val="游ゴシック"/>
      </rPr>
      <t>（</t>
    </r>
    <r>
      <rPr>
        <u/>
        <sz val="10"/>
        <color theme="1"/>
        <rFont val="游ゴシック"/>
      </rPr>
      <t>令和４年２月の事業収入に営業時間短縮要請協力金の受給額を加えて、売上高減少額を算出する（国の同支援金の取扱い同様）。</t>
    </r>
    <r>
      <rPr>
        <sz val="10"/>
        <color theme="1"/>
        <rFont val="游ゴシック"/>
      </rPr>
      <t>）</t>
    </r>
    <rPh sb="0" eb="2">
      <t>じぎょう</t>
    </rPh>
    <rPh sb="2" eb="4">
      <t>ふっかつ</t>
    </rPh>
    <rPh sb="4" eb="7">
      <t>しえんきん</t>
    </rPh>
    <rPh sb="7" eb="9">
      <t>しきゅう</t>
    </rPh>
    <rPh sb="9" eb="12">
      <t>そうとうがく</t>
    </rPh>
    <rPh sb="13" eb="14">
      <t>かか</t>
    </rPh>
    <rPh sb="15" eb="17">
      <t>しんせい</t>
    </rPh>
    <rPh sb="17" eb="18">
      <t>づき</t>
    </rPh>
    <rPh sb="19" eb="22">
      <t>うりあげだか</t>
    </rPh>
    <rPh sb="22" eb="25">
      <t>げんしょうがく</t>
    </rPh>
    <rPh sb="27" eb="29">
      <t>れいわ</t>
    </rPh>
    <rPh sb="30" eb="31">
      <t>ねん</t>
    </rPh>
    <rPh sb="32" eb="33">
      <t>がつ</t>
    </rPh>
    <rPh sb="34" eb="36">
      <t>じぎょう</t>
    </rPh>
    <rPh sb="36" eb="38">
      <t>しゅうにゅう</t>
    </rPh>
    <rPh sb="39" eb="41">
      <t>えいぎょう</t>
    </rPh>
    <rPh sb="41" eb="43">
      <t>じかん</t>
    </rPh>
    <rPh sb="43" eb="45">
      <t>たんしゅく</t>
    </rPh>
    <rPh sb="45" eb="47">
      <t>ようせい</t>
    </rPh>
    <rPh sb="47" eb="50">
      <t>きょうりょくきん</t>
    </rPh>
    <rPh sb="51" eb="54">
      <t>じゅきゅうがく</t>
    </rPh>
    <rPh sb="55" eb="56">
      <t>くわ</t>
    </rPh>
    <rPh sb="59" eb="62">
      <t>うりあげだか</t>
    </rPh>
    <rPh sb="62" eb="65">
      <t>げんしょうがく</t>
    </rPh>
    <rPh sb="66" eb="68">
      <t>さんしゅつ</t>
    </rPh>
    <rPh sb="71" eb="72">
      <t>くに</t>
    </rPh>
    <rPh sb="73" eb="74">
      <t>どう</t>
    </rPh>
    <rPh sb="74" eb="77">
      <t>しえんきん</t>
    </rPh>
    <rPh sb="78" eb="80">
      <t>とりあつか</t>
    </rPh>
    <rPh sb="81" eb="83">
      <t>どうよう</t>
    </rPh>
    <phoneticPr fontId="1" type="Hiragana"/>
  </si>
  <si>
    <t>上記（４）と（５）のいずれか低い額</t>
    <rPh sb="0" eb="2">
      <t>じょうき</t>
    </rPh>
    <rPh sb="14" eb="15">
      <t>ひく</t>
    </rPh>
    <rPh sb="16" eb="17">
      <t>がく</t>
    </rPh>
    <phoneticPr fontId="1" type="Hiragana"/>
  </si>
  <si>
    <r>
      <t>給付金額の算出</t>
    </r>
    <r>
      <rPr>
        <b/>
        <sz val="10"/>
        <color theme="1"/>
        <rFont val="游ゴシック"/>
      </rPr>
      <t xml:space="preserve">
※上記の【給付額試算表】の（３）から（６）を引いた額</t>
    </r>
    <rPh sb="0" eb="2">
      <t>きゅうふ</t>
    </rPh>
    <rPh sb="2" eb="4">
      <t>きんがく</t>
    </rPh>
    <rPh sb="5" eb="7">
      <t>さんしゅつ</t>
    </rPh>
    <rPh sb="13" eb="16">
      <t>きゅうふがく</t>
    </rPh>
    <rPh sb="16" eb="19">
      <t>しさんひょう</t>
    </rPh>
    <phoneticPr fontId="1" type="Hiragana"/>
  </si>
  <si>
    <t>令和４年２月の売上高
様式３の（Ａ）欄の金額</t>
    <rPh sb="0" eb="2">
      <t>れいわ</t>
    </rPh>
    <rPh sb="3" eb="4">
      <t>ねん</t>
    </rPh>
    <rPh sb="5" eb="6">
      <t>がつ</t>
    </rPh>
    <rPh sb="7" eb="10">
      <t>うりあげだか</t>
    </rPh>
    <phoneticPr fontId="1" type="Hiragana"/>
  </si>
  <si>
    <t>ー</t>
  </si>
  <si>
    <t>＋</t>
  </si>
  <si>
    <r>
      <t>営業時間短縮要請協力金の受給額（ア）
(</t>
    </r>
    <r>
      <rPr>
        <sz val="10"/>
        <color theme="1"/>
        <rFont val="游ゴシック"/>
      </rPr>
      <t>2/12から2/28まで)</t>
    </r>
    <r>
      <rPr>
        <sz val="9"/>
        <color theme="1"/>
        <rFont val="游ゴシック"/>
      </rPr>
      <t>※支給想定額でも可</t>
    </r>
    <rPh sb="0" eb="2">
      <t>えいぎょう</t>
    </rPh>
    <rPh sb="2" eb="4">
      <t>じかん</t>
    </rPh>
    <rPh sb="4" eb="6">
      <t>たんしゅく</t>
    </rPh>
    <rPh sb="6" eb="8">
      <t>ようせい</t>
    </rPh>
    <rPh sb="8" eb="11">
      <t>きょうりょくきん</t>
    </rPh>
    <rPh sb="12" eb="14">
      <t>じゅきゅう</t>
    </rPh>
    <rPh sb="14" eb="15">
      <t>がく</t>
    </rPh>
    <rPh sb="34" eb="36">
      <t>しきゅう</t>
    </rPh>
    <rPh sb="36" eb="39">
      <t>そうていがく</t>
    </rPh>
    <rPh sb="41" eb="42">
      <t>か</t>
    </rPh>
    <phoneticPr fontId="1" type="Hiragana"/>
  </si>
  <si>
    <t>上記（イ）の金額</t>
    <rPh sb="0" eb="2">
      <t>じょうき</t>
    </rPh>
    <rPh sb="6" eb="8">
      <t>きんがく</t>
    </rPh>
    <phoneticPr fontId="1" type="Hiragana"/>
  </si>
  <si>
    <t>５億円超</t>
    <rPh sb="1" eb="3">
      <t>おくえん</t>
    </rPh>
    <rPh sb="3" eb="4">
      <t>こ</t>
    </rPh>
    <phoneticPr fontId="1" type="Hiragana"/>
  </si>
  <si>
    <t>給付金額</t>
    <rPh sb="0" eb="2">
      <t>きゅうふ</t>
    </rPh>
    <rPh sb="2" eb="4">
      <t>きんがく</t>
    </rPh>
    <phoneticPr fontId="1" type="Hiragana"/>
  </si>
  <si>
    <t>(イ)</t>
  </si>
  <si>
    <t>（４）</t>
  </si>
  <si>
    <t>※０円を下回る場合は０円
※左記の計算方法で算出した（４）の金額を記入</t>
    <rPh sb="2" eb="3">
      <t>えん</t>
    </rPh>
    <rPh sb="4" eb="6">
      <t>したまわ</t>
    </rPh>
    <rPh sb="7" eb="9">
      <t>ばあい</t>
    </rPh>
    <rPh sb="11" eb="12">
      <t>えん</t>
    </rPh>
    <rPh sb="14" eb="16">
      <t>さき</t>
    </rPh>
    <rPh sb="17" eb="19">
      <t>けいさん</t>
    </rPh>
    <rPh sb="19" eb="21">
      <t>ほうほう</t>
    </rPh>
    <rPh sb="22" eb="24">
      <t>さんしゅつ</t>
    </rPh>
    <rPh sb="30" eb="32">
      <t>きんがく</t>
    </rPh>
    <rPh sb="33" eb="35">
      <t>きにゅう</t>
    </rPh>
    <phoneticPr fontId="1" type="Hiragana"/>
  </si>
  <si>
    <t>(７)</t>
  </si>
  <si>
    <t>給 付 額 試 算 表</t>
    <rPh sb="0" eb="1">
      <t>きゅう</t>
    </rPh>
    <rPh sb="2" eb="3">
      <t>つき</t>
    </rPh>
    <rPh sb="4" eb="5">
      <t>がく</t>
    </rPh>
    <rPh sb="6" eb="7">
      <t>こころみ</t>
    </rPh>
    <rPh sb="8" eb="9">
      <t>さん</t>
    </rPh>
    <rPh sb="10" eb="11">
      <t>ひょう</t>
    </rPh>
    <phoneticPr fontId="1" type="Hiragana"/>
  </si>
  <si>
    <r>
      <t>令和４年２月の</t>
    </r>
    <r>
      <rPr>
        <b/>
        <sz val="12"/>
        <color theme="1"/>
        <rFont val="游ゴシック"/>
      </rPr>
      <t>売上高合計</t>
    </r>
    <rPh sb="0" eb="2">
      <t>れいわ</t>
    </rPh>
    <rPh sb="3" eb="4">
      <t>ねん</t>
    </rPh>
    <rPh sb="5" eb="6">
      <t>がつ</t>
    </rPh>
    <rPh sb="7" eb="12">
      <t>うりあげだかごうけい</t>
    </rPh>
    <phoneticPr fontId="1" type="Hiragana"/>
  </si>
  <si>
    <r>
      <t>｢</t>
    </r>
    <r>
      <rPr>
        <b/>
        <u/>
        <sz val="12"/>
        <color theme="1"/>
        <rFont val="游ゴシック"/>
      </rPr>
      <t>１</t>
    </r>
    <r>
      <rPr>
        <u/>
        <sz val="12"/>
        <color theme="1"/>
        <rFont val="游ゴシック"/>
      </rPr>
      <t>｣と比較する２月(※2)の</t>
    </r>
    <r>
      <rPr>
        <b/>
        <sz val="12"/>
        <color theme="1"/>
        <rFont val="游ゴシック"/>
      </rPr>
      <t>売上高合計</t>
    </r>
    <rPh sb="4" eb="6">
      <t>ひかく</t>
    </rPh>
    <rPh sb="9" eb="10">
      <t>つき</t>
    </rPh>
    <rPh sb="15" eb="18">
      <t>うりあげだか</t>
    </rPh>
    <rPh sb="18" eb="20">
      <t>ごうけい</t>
    </rPh>
    <phoneticPr fontId="1" type="Hiragana"/>
  </si>
  <si>
    <t>※2 比較する月：令和３年、令和２年、平成31年のいずれかの２月</t>
    <rPh sb="3" eb="5">
      <t>ひかく</t>
    </rPh>
    <rPh sb="7" eb="8">
      <t>つき</t>
    </rPh>
    <rPh sb="9" eb="11">
      <t>れいわ</t>
    </rPh>
    <rPh sb="12" eb="13">
      <t>ねん</t>
    </rPh>
    <rPh sb="14" eb="16">
      <t>れいわ</t>
    </rPh>
    <rPh sb="17" eb="18">
      <t>ねん</t>
    </rPh>
    <rPh sb="19" eb="21">
      <t>へいせい</t>
    </rPh>
    <rPh sb="23" eb="24">
      <t>ねん</t>
    </rPh>
    <rPh sb="31" eb="32">
      <t>がつ</t>
    </rPh>
    <phoneticPr fontId="1" type="Hiragana"/>
  </si>
  <si>
    <r>
      <t>｢</t>
    </r>
    <r>
      <rPr>
        <b/>
        <u/>
        <sz val="11"/>
        <color theme="1"/>
        <rFont val="游ゴシック"/>
      </rPr>
      <t>２</t>
    </r>
    <r>
      <rPr>
        <u/>
        <sz val="11"/>
        <color theme="1"/>
        <rFont val="游ゴシック"/>
      </rPr>
      <t>｣で選択した比較する２月(※2)の</t>
    </r>
  </si>
  <si>
    <r>
      <t>｢</t>
    </r>
    <r>
      <rPr>
        <b/>
        <u/>
        <sz val="11"/>
        <color theme="1"/>
        <rFont val="游ゴシック"/>
      </rPr>
      <t>２</t>
    </r>
    <r>
      <rPr>
        <u/>
        <sz val="11"/>
        <color theme="1"/>
        <rFont val="游ゴシック"/>
      </rPr>
      <t>｣で選択した比較する２月(※2)を含む</t>
    </r>
    <rPh sb="19" eb="20">
      <t>ふく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</si>
</sst>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游ゴシック"/>
      <family val="3"/>
      <scheme val="minor"/>
    </font>
    <font>
      <sz val="6"/>
      <color auto="1"/>
      <name val="游ゴシック"/>
      <family val="3"/>
    </font>
    <font>
      <b/>
      <sz val="11"/>
      <color theme="1"/>
      <name val="游ゴシック"/>
      <family val="3"/>
      <scheme val="minor"/>
    </font>
    <font>
      <b/>
      <sz val="18"/>
      <color theme="0"/>
      <name val="游ゴシック"/>
      <family val="3"/>
      <scheme val="minor"/>
    </font>
    <font>
      <b/>
      <u/>
      <sz val="12"/>
      <color theme="1"/>
      <name val="游ゴシック"/>
      <family val="3"/>
      <scheme val="minor"/>
    </font>
    <font>
      <b/>
      <sz val="14"/>
      <color theme="1"/>
      <name val="游ゴシック"/>
      <family val="3"/>
      <scheme val="minor"/>
    </font>
    <font>
      <sz val="11"/>
      <color auto="1"/>
      <name val="游ゴシック"/>
      <family val="3"/>
      <scheme val="minor"/>
    </font>
    <font>
      <b/>
      <sz val="14"/>
      <color auto="1"/>
      <name val="游ゴシック"/>
      <family val="3"/>
      <scheme val="minor"/>
    </font>
    <font>
      <b/>
      <sz val="12"/>
      <color theme="1"/>
      <name val="游ゴシック"/>
      <family val="3"/>
      <scheme val="minor"/>
    </font>
    <font>
      <b/>
      <u/>
      <sz val="11"/>
      <color theme="1"/>
      <name val="游ゴシック"/>
      <family val="3"/>
      <scheme val="minor"/>
    </font>
    <font>
      <b/>
      <sz val="16"/>
      <color theme="0"/>
      <name val="游ゴシック"/>
      <family val="3"/>
      <scheme val="minor"/>
    </font>
    <font>
      <b/>
      <sz val="10"/>
      <color theme="1"/>
      <name val="游ゴシック"/>
      <family val="3"/>
      <scheme val="minor"/>
    </font>
    <font>
      <b/>
      <u/>
      <sz val="11"/>
      <color rgb="FFFF0000"/>
      <name val="游ゴシック"/>
      <family val="3"/>
      <scheme val="minor"/>
    </font>
    <font>
      <u/>
      <sz val="12"/>
      <color theme="1"/>
      <name val="游ゴシック"/>
      <family val="3"/>
      <scheme val="minor"/>
    </font>
    <font>
      <u/>
      <sz val="11"/>
      <color theme="1"/>
      <name val="游ゴシック"/>
      <family val="3"/>
      <scheme val="minor"/>
    </font>
    <font>
      <b/>
      <sz val="18"/>
      <color theme="1"/>
      <name val="游ゴシック"/>
      <family val="3"/>
      <scheme val="minor"/>
    </font>
    <font>
      <b/>
      <sz val="16"/>
      <color theme="1"/>
      <name val="游ゴシック"/>
      <family val="3"/>
      <scheme val="minor"/>
    </font>
    <font>
      <sz val="11"/>
      <color theme="1"/>
      <name val="游ゴシック"/>
      <family val="3"/>
      <scheme val="minor"/>
    </font>
    <font>
      <sz val="12"/>
      <color theme="1"/>
      <name val="游ゴシック"/>
      <family val="3"/>
      <scheme val="minor"/>
    </font>
    <font>
      <sz val="10"/>
      <color theme="1"/>
      <name val="游ゴシック"/>
      <family val="3"/>
      <scheme val="minor"/>
    </font>
    <font>
      <sz val="9"/>
      <color theme="1"/>
      <name val="游ゴシック"/>
      <family val="3"/>
      <scheme val="minor"/>
    </font>
    <font>
      <u/>
      <sz val="9"/>
      <color theme="1"/>
      <name val="游ゴシック"/>
      <family val="3"/>
      <scheme val="minor"/>
    </font>
    <font>
      <b/>
      <sz val="9"/>
      <color theme="1"/>
      <name val="游ゴシック"/>
      <family val="3"/>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000000000000001"/>
        <bgColor indexed="64"/>
      </patternFill>
    </fill>
    <fill>
      <patternFill patternType="solid">
        <fgColor theme="0" tint="-5.e-002"/>
        <bgColor indexed="64"/>
      </patternFill>
    </fill>
    <fill>
      <patternFill patternType="solid">
        <fgColor rgb="FFA0FFFF"/>
        <bgColor indexed="64"/>
      </patternFill>
    </fill>
  </fills>
  <borders count="70">
    <border>
      <left/>
      <right/>
      <top/>
      <bottom/>
      <diagonal/>
    </border>
    <border>
      <left style="thick">
        <color indexed="64"/>
      </left>
      <right/>
      <top style="thick">
        <color indexed="64"/>
      </top>
      <bottom/>
      <diagonal/>
    </border>
    <border>
      <left style="thick">
        <color indexed="64"/>
      </left>
      <right/>
      <top/>
      <bottom/>
      <diagonal/>
    </border>
    <border>
      <left style="thick">
        <color indexed="64"/>
      </left>
      <right/>
      <top style="thick">
        <color indexed="64"/>
      </top>
      <bottom style="thick">
        <color indexed="64"/>
      </bottom>
      <diagonal/>
    </border>
    <border>
      <left style="thick">
        <color indexed="64"/>
      </left>
      <right/>
      <top/>
      <bottom style="mediumDashDotDot">
        <color indexed="64"/>
      </bottom>
      <diagonal/>
    </border>
    <border>
      <left style="thick">
        <color indexed="64"/>
      </left>
      <right/>
      <top/>
      <bottom style="thick">
        <color indexed="64"/>
      </bottom>
      <diagonal/>
    </border>
    <border>
      <left/>
      <right/>
      <top style="thick">
        <color indexed="64"/>
      </top>
      <bottom/>
      <diagonal/>
    </border>
    <border>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mediumDashDotDot">
        <color indexed="64"/>
      </bottom>
      <diagonal/>
    </border>
    <border>
      <left/>
      <right/>
      <top/>
      <bottom style="thick">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right style="thick">
        <color indexed="64"/>
      </right>
      <top style="thick">
        <color indexed="64"/>
      </top>
      <bottom style="thick">
        <color indexed="64"/>
      </bottom>
      <diagonal/>
    </border>
    <border>
      <left/>
      <right style="thick">
        <color indexed="64"/>
      </right>
      <top/>
      <bottom style="mediumDashDotDot">
        <color indexed="64"/>
      </bottom>
      <diagonal/>
    </border>
    <border>
      <left/>
      <right/>
      <top/>
      <bottom style="slantDashDot">
        <color auto="1"/>
      </bottom>
      <diagonal/>
    </border>
    <border>
      <left style="dotted">
        <color indexed="64"/>
      </left>
      <right/>
      <top style="dotted">
        <color indexed="64"/>
      </top>
      <bottom style="dotted">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dotted">
        <color indexed="64"/>
      </top>
      <bottom style="dotted">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90">
    <xf numFmtId="0" fontId="0" fillId="0" borderId="0" xfId="0">
      <alignment vertical="center"/>
    </xf>
    <xf numFmtId="0" fontId="2" fillId="0" borderId="0" xfId="0" applyFont="1" applyAlignment="1">
      <alignment vertical="center"/>
    </xf>
    <xf numFmtId="0" fontId="2" fillId="0" borderId="0" xfId="0" applyFont="1">
      <alignment vertical="center"/>
    </xf>
    <xf numFmtId="0" fontId="0" fillId="0" borderId="0" xfId="0" applyAlignment="1"/>
    <xf numFmtId="0" fontId="0" fillId="0" borderId="0" xfId="0" applyAlignment="1">
      <alignment vertical="top"/>
    </xf>
    <xf numFmtId="0" fontId="0" fillId="0" borderId="0" xfId="0" applyFill="1">
      <alignment vertical="center"/>
    </xf>
    <xf numFmtId="0" fontId="3" fillId="2" borderId="1" xfId="0" applyFont="1" applyFill="1" applyBorder="1" applyAlignment="1">
      <alignment horizontal="center" vertical="top" wrapText="1"/>
    </xf>
    <xf numFmtId="0" fontId="3" fillId="2" borderId="2" xfId="0" applyFont="1" applyFill="1" applyBorder="1" applyAlignment="1">
      <alignment horizontal="center" wrapText="1"/>
    </xf>
    <xf numFmtId="0" fontId="3" fillId="0" borderId="2" xfId="0" applyFont="1" applyFill="1" applyBorder="1" applyAlignment="1">
      <alignment horizontal="center" vertical="center"/>
    </xf>
    <xf numFmtId="0" fontId="4" fillId="0" borderId="2" xfId="0" applyFont="1" applyBorder="1" applyAlignment="1">
      <alignment horizontal="center" wrapText="1"/>
    </xf>
    <xf numFmtId="0" fontId="5" fillId="0" borderId="2" xfId="0" applyFont="1" applyBorder="1" applyAlignment="1">
      <alignment horizontal="center" vertical="center"/>
    </xf>
    <xf numFmtId="0" fontId="6" fillId="3" borderId="3" xfId="0" applyFont="1" applyFill="1" applyBorder="1">
      <alignment vertical="center"/>
    </xf>
    <xf numFmtId="0" fontId="0" fillId="4" borderId="2" xfId="0" applyFont="1" applyFill="1" applyBorder="1">
      <alignment vertical="center"/>
    </xf>
    <xf numFmtId="0" fontId="0" fillId="4" borderId="2" xfId="0" applyFont="1" applyFill="1" applyBorder="1" applyAlignment="1"/>
    <xf numFmtId="0" fontId="0" fillId="4" borderId="4" xfId="0" applyFont="1" applyFill="1" applyBorder="1">
      <alignment vertical="center"/>
    </xf>
    <xf numFmtId="0" fontId="0" fillId="4" borderId="5" xfId="0" applyFont="1" applyFill="1" applyBorder="1">
      <alignment vertical="center"/>
    </xf>
    <xf numFmtId="0" fontId="3" fillId="2" borderId="6" xfId="0" applyFont="1" applyFill="1" applyBorder="1" applyAlignment="1">
      <alignment horizontal="center" vertical="top" wrapText="1"/>
    </xf>
    <xf numFmtId="0" fontId="3" fillId="2" borderId="0" xfId="0" applyFont="1" applyFill="1" applyBorder="1" applyAlignment="1">
      <alignment horizontal="center" wrapText="1"/>
    </xf>
    <xf numFmtId="0" fontId="3" fillId="0" borderId="0" xfId="0" applyFont="1" applyFill="1" applyAlignment="1">
      <alignment horizontal="center" vertical="center"/>
    </xf>
    <xf numFmtId="0" fontId="4" fillId="0" borderId="0" xfId="0" applyFont="1" applyBorder="1" applyAlignment="1">
      <alignment horizontal="center" wrapText="1"/>
    </xf>
    <xf numFmtId="0" fontId="4" fillId="0" borderId="0" xfId="0" applyFont="1" applyAlignment="1">
      <alignment horizontal="center" vertical="center"/>
    </xf>
    <xf numFmtId="0" fontId="7" fillId="3" borderId="7" xfId="0" applyFont="1" applyFill="1" applyBorder="1" applyAlignment="1">
      <alignment horizontal="center" vertical="center"/>
    </xf>
    <xf numFmtId="0" fontId="8" fillId="4" borderId="0" xfId="0" applyFont="1" applyFill="1" applyBorder="1" applyAlignment="1">
      <alignment horizontal="left"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0" fillId="4" borderId="0" xfId="0" applyFont="1" applyFill="1" applyBorder="1">
      <alignment vertical="center"/>
    </xf>
    <xf numFmtId="0" fontId="0" fillId="3" borderId="14" xfId="0" applyFont="1" applyFill="1" applyBorder="1" applyAlignment="1">
      <alignment horizontal="left" vertical="center"/>
    </xf>
    <xf numFmtId="0" fontId="0" fillId="3" borderId="15" xfId="0" applyFont="1" applyFill="1" applyBorder="1" applyAlignment="1">
      <alignment horizontal="left" vertical="center"/>
    </xf>
    <xf numFmtId="0" fontId="0" fillId="3" borderId="15"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4" borderId="18" xfId="0" applyFont="1" applyFill="1" applyBorder="1" applyAlignment="1">
      <alignment vertical="center" wrapText="1"/>
    </xf>
    <xf numFmtId="0" fontId="9" fillId="0" borderId="0" xfId="0" applyFont="1" applyAlignment="1">
      <alignment horizontal="left" vertical="center"/>
    </xf>
    <xf numFmtId="0" fontId="8"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8" fillId="0" borderId="21" xfId="0" applyFont="1" applyBorder="1">
      <alignment vertical="center"/>
    </xf>
    <xf numFmtId="0" fontId="14" fillId="0" borderId="22" xfId="0" applyFont="1" applyBorder="1">
      <alignment vertical="center"/>
    </xf>
    <xf numFmtId="0" fontId="8" fillId="0" borderId="23" xfId="0" applyFont="1" applyBorder="1" applyAlignment="1">
      <alignment horizontal="right" vertical="center"/>
    </xf>
    <xf numFmtId="0" fontId="8" fillId="0" borderId="23" xfId="0" applyFont="1" applyBorder="1">
      <alignment vertical="center"/>
    </xf>
    <xf numFmtId="0" fontId="8" fillId="0" borderId="24" xfId="0" applyFont="1" applyBorder="1" applyAlignment="1">
      <alignment vertical="center" wrapText="1"/>
    </xf>
    <xf numFmtId="0" fontId="0" fillId="3" borderId="25"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2" fillId="3" borderId="6"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8" xfId="0" applyFont="1" applyFill="1" applyBorder="1" applyAlignment="1">
      <alignment horizontal="center" vertical="center" wrapText="1"/>
    </xf>
    <xf numFmtId="0" fontId="2" fillId="5" borderId="22"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4" borderId="0" xfId="0" applyFont="1" applyFill="1" applyBorder="1" applyAlignment="1">
      <alignment vertical="center"/>
    </xf>
    <xf numFmtId="38" fontId="15" fillId="0" borderId="6" xfId="0" applyNumberFormat="1" applyFont="1" applyBorder="1" applyAlignment="1">
      <alignment horizontal="center" vertical="center" wrapText="1"/>
    </xf>
    <xf numFmtId="38" fontId="15" fillId="0" borderId="18" xfId="0" applyNumberFormat="1" applyFont="1" applyBorder="1" applyAlignment="1">
      <alignment horizontal="center" vertical="center" wrapText="1"/>
    </xf>
    <xf numFmtId="38" fontId="15" fillId="4" borderId="0" xfId="0" applyNumberFormat="1" applyFont="1" applyFill="1" applyBorder="1" applyAlignment="1">
      <alignment horizontal="center" vertical="center" wrapText="1"/>
    </xf>
    <xf numFmtId="38" fontId="16" fillId="4" borderId="0" xfId="0" applyNumberFormat="1" applyFont="1" applyFill="1" applyBorder="1" applyAlignment="1">
      <alignment horizontal="center" vertical="center" wrapText="1"/>
    </xf>
    <xf numFmtId="0" fontId="8" fillId="6" borderId="31" xfId="0" applyFont="1" applyFill="1" applyBorder="1" applyAlignment="1" applyProtection="1">
      <alignment horizontal="center" vertical="center"/>
      <protection locked="0"/>
    </xf>
    <xf numFmtId="38" fontId="5" fillId="6" borderId="20" xfId="1" applyFont="1" applyFill="1" applyBorder="1" applyAlignment="1" applyProtection="1">
      <alignment horizontal="right" vertical="center" shrinkToFit="1"/>
      <protection locked="0"/>
    </xf>
    <xf numFmtId="38" fontId="5" fillId="6" borderId="21" xfId="1" applyFont="1" applyFill="1" applyBorder="1" applyAlignment="1" applyProtection="1">
      <alignment horizontal="right" vertical="center" shrinkToFit="1"/>
      <protection locked="0"/>
    </xf>
    <xf numFmtId="38" fontId="5" fillId="0" borderId="21" xfId="1" applyFont="1" applyBorder="1" applyAlignment="1">
      <alignment horizontal="right" vertical="center" shrinkToFit="1"/>
    </xf>
    <xf numFmtId="38" fontId="5" fillId="6" borderId="32" xfId="1" applyFont="1" applyFill="1" applyBorder="1" applyAlignment="1" applyProtection="1">
      <alignment horizontal="right" vertical="center" shrinkToFit="1"/>
      <protection locked="0"/>
    </xf>
    <xf numFmtId="38" fontId="5" fillId="6" borderId="23" xfId="1" applyFont="1" applyFill="1" applyBorder="1" applyAlignment="1" applyProtection="1">
      <alignment horizontal="right" vertical="center" shrinkToFit="1"/>
      <protection locked="0"/>
    </xf>
    <xf numFmtId="38" fontId="5" fillId="6" borderId="24" xfId="1" applyFont="1" applyFill="1" applyBorder="1" applyAlignment="1" applyProtection="1">
      <alignment horizontal="right" vertical="center" shrinkToFit="1"/>
      <protection locked="0"/>
    </xf>
    <xf numFmtId="0" fontId="2" fillId="4" borderId="0" xfId="0" applyFont="1" applyFill="1" applyBorder="1">
      <alignment vertical="center"/>
    </xf>
    <xf numFmtId="0" fontId="8" fillId="6" borderId="33" xfId="0" applyFont="1" applyFill="1" applyBorder="1" applyAlignment="1" applyProtection="1">
      <alignment horizontal="center" vertical="center"/>
      <protection locked="0"/>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8" fillId="4" borderId="0" xfId="0" applyFont="1" applyFill="1" applyBorder="1" applyAlignment="1">
      <alignment vertical="center" wrapText="1"/>
    </xf>
    <xf numFmtId="0" fontId="8" fillId="4" borderId="0" xfId="0" applyFont="1" applyFill="1" applyBorder="1" applyAlignment="1">
      <alignment wrapText="1"/>
    </xf>
    <xf numFmtId="0" fontId="2" fillId="4" borderId="0"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0" xfId="0" applyFont="1" applyFill="1" applyAlignment="1">
      <alignment horizontal="center" vertical="center"/>
    </xf>
    <xf numFmtId="0" fontId="0" fillId="3" borderId="40" xfId="0" applyFont="1" applyFill="1" applyBorder="1" applyAlignment="1">
      <alignment horizontal="left" vertical="center"/>
    </xf>
    <xf numFmtId="0" fontId="0" fillId="3" borderId="41" xfId="0" applyFont="1" applyFill="1" applyBorder="1" applyAlignment="1">
      <alignment horizontal="left" vertical="center"/>
    </xf>
    <xf numFmtId="0" fontId="0" fillId="3" borderId="41" xfId="0" applyFont="1" applyFill="1" applyBorder="1" applyAlignment="1">
      <alignment horizontal="left" vertical="center" wrapText="1"/>
    </xf>
    <xf numFmtId="0" fontId="0" fillId="3" borderId="42" xfId="0" applyFont="1" applyFill="1" applyBorder="1" applyAlignment="1">
      <alignment horizontal="left" vertical="center" wrapText="1"/>
    </xf>
    <xf numFmtId="0" fontId="5" fillId="0" borderId="43" xfId="0" applyFont="1" applyBorder="1" applyAlignment="1">
      <alignment vertical="center" wrapText="1"/>
    </xf>
    <xf numFmtId="0" fontId="5" fillId="0" borderId="44" xfId="0" applyFont="1" applyBorder="1" applyAlignment="1">
      <alignment vertical="center" wrapText="1"/>
    </xf>
    <xf numFmtId="0" fontId="5" fillId="4" borderId="0" xfId="0" applyFont="1" applyFill="1" applyBorder="1" applyAlignment="1">
      <alignment vertical="center" wrapText="1"/>
    </xf>
    <xf numFmtId="0" fontId="11" fillId="0" borderId="40"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2" fillId="3" borderId="43"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3" fillId="2" borderId="43" xfId="0" applyFont="1" applyFill="1" applyBorder="1" applyAlignment="1">
      <alignment horizontal="center" vertical="top" wrapText="1"/>
    </xf>
    <xf numFmtId="0" fontId="3" fillId="2" borderId="45" xfId="0" applyFont="1" applyFill="1" applyBorder="1" applyAlignment="1">
      <alignment horizontal="center" wrapText="1"/>
    </xf>
    <xf numFmtId="0" fontId="3" fillId="0" borderId="45" xfId="0" applyFont="1" applyFill="1" applyBorder="1" applyAlignment="1">
      <alignment horizontal="center" vertical="center"/>
    </xf>
    <xf numFmtId="0" fontId="4" fillId="0" borderId="45" xfId="0" applyFont="1" applyBorder="1" applyAlignment="1">
      <alignment horizontal="center" wrapText="1"/>
    </xf>
    <xf numFmtId="0" fontId="5" fillId="0" borderId="45" xfId="0" applyFont="1" applyBorder="1" applyAlignment="1">
      <alignment horizontal="center" vertical="center"/>
    </xf>
    <xf numFmtId="0" fontId="6" fillId="3" borderId="46" xfId="0" applyFont="1" applyFill="1" applyBorder="1">
      <alignment vertical="center"/>
    </xf>
    <xf numFmtId="0" fontId="0" fillId="4" borderId="45" xfId="0" applyFont="1" applyFill="1" applyBorder="1">
      <alignment vertical="center"/>
    </xf>
    <xf numFmtId="0" fontId="0" fillId="4" borderId="45" xfId="0" applyFont="1" applyFill="1" applyBorder="1" applyAlignment="1"/>
    <xf numFmtId="0" fontId="0" fillId="4" borderId="47" xfId="0" applyFont="1" applyFill="1" applyBorder="1">
      <alignment vertical="center"/>
    </xf>
    <xf numFmtId="0" fontId="0" fillId="4" borderId="44" xfId="0" applyFont="1" applyFill="1" applyBorder="1">
      <alignment vertical="center"/>
    </xf>
    <xf numFmtId="0" fontId="18" fillId="0" borderId="0" xfId="0" applyFont="1">
      <alignment vertical="center"/>
    </xf>
    <xf numFmtId="0" fontId="0" fillId="0" borderId="48" xfId="0" applyBorder="1">
      <alignment vertical="center"/>
    </xf>
    <xf numFmtId="0" fontId="0" fillId="0" borderId="49" xfId="0" applyBorder="1">
      <alignment vertical="center"/>
    </xf>
    <xf numFmtId="0" fontId="19" fillId="0" borderId="0" xfId="0" applyFont="1" applyBorder="1" applyAlignment="1">
      <alignment horizontal="center" vertical="center"/>
    </xf>
    <xf numFmtId="0" fontId="18" fillId="0" borderId="0" xfId="0" applyFont="1" applyBorder="1" applyAlignment="1">
      <alignment horizontal="center" vertical="top"/>
    </xf>
    <xf numFmtId="0" fontId="19" fillId="0" borderId="0" xfId="0" applyFont="1" applyAlignment="1">
      <alignment horizontal="center" vertical="top"/>
    </xf>
    <xf numFmtId="0" fontId="2" fillId="0" borderId="0" xfId="0" applyFont="1" applyBorder="1" applyAlignment="1">
      <alignment horizontal="left" vertical="center"/>
    </xf>
    <xf numFmtId="0" fontId="20" fillId="0" borderId="49" xfId="0" applyFont="1" applyBorder="1" applyAlignment="1">
      <alignment horizontal="left" vertical="top"/>
    </xf>
    <xf numFmtId="0" fontId="20" fillId="0" borderId="0" xfId="0" applyFont="1" applyBorder="1" applyAlignment="1">
      <alignment horizontal="left" vertical="top"/>
    </xf>
    <xf numFmtId="0" fontId="8" fillId="0" borderId="50" xfId="0" applyFont="1" applyBorder="1" applyAlignment="1">
      <alignment horizontal="center" vertical="center"/>
    </xf>
    <xf numFmtId="0" fontId="8" fillId="0" borderId="0" xfId="0" applyFont="1" applyAlignment="1">
      <alignment horizontal="center" vertical="center"/>
    </xf>
    <xf numFmtId="49" fontId="11" fillId="4" borderId="51" xfId="0" applyNumberFormat="1" applyFont="1" applyFill="1" applyBorder="1" applyAlignment="1">
      <alignment vertical="center"/>
    </xf>
    <xf numFmtId="49" fontId="11" fillId="4" borderId="39" xfId="0" applyNumberFormat="1" applyFont="1" applyFill="1" applyBorder="1" applyAlignment="1">
      <alignment vertical="center"/>
    </xf>
    <xf numFmtId="49" fontId="11" fillId="5" borderId="50" xfId="0" applyNumberFormat="1" applyFont="1" applyFill="1" applyBorder="1" applyAlignment="1">
      <alignment vertical="center"/>
    </xf>
    <xf numFmtId="49" fontId="11" fillId="4" borderId="52" xfId="0" applyNumberFormat="1" applyFont="1" applyFill="1" applyBorder="1" applyAlignment="1">
      <alignment vertical="center"/>
    </xf>
    <xf numFmtId="49" fontId="2" fillId="0" borderId="0" xfId="0" applyNumberFormat="1" applyFont="1" applyBorder="1" applyAlignment="1">
      <alignment horizontal="center" vertical="center"/>
    </xf>
    <xf numFmtId="0" fontId="8" fillId="0" borderId="0" xfId="0" applyFont="1" applyBorder="1" applyAlignment="1">
      <alignment horizontal="left" vertical="center" wrapText="1"/>
    </xf>
    <xf numFmtId="0" fontId="19" fillId="3" borderId="50" xfId="0" quotePrefix="1" applyFont="1" applyFill="1" applyBorder="1" applyAlignment="1">
      <alignment horizontal="center" shrinkToFit="1"/>
    </xf>
    <xf numFmtId="0" fontId="20" fillId="0" borderId="0" xfId="0" applyFont="1" applyBorder="1" applyAlignment="1">
      <alignment horizontal="left" vertical="top" wrapText="1"/>
    </xf>
    <xf numFmtId="0" fontId="20" fillId="0" borderId="53" xfId="0" applyFont="1" applyBorder="1" applyAlignment="1">
      <alignment horizontal="left" vertical="top" wrapText="1"/>
    </xf>
    <xf numFmtId="0" fontId="13" fillId="0" borderId="0" xfId="0" applyFont="1" applyBorder="1" applyAlignment="1">
      <alignment horizontal="center" vertical="top"/>
    </xf>
    <xf numFmtId="0" fontId="21" fillId="0" borderId="53" xfId="0" applyFont="1" applyBorder="1" applyAlignment="1">
      <alignment horizontal="left" vertical="top"/>
    </xf>
    <xf numFmtId="0" fontId="8" fillId="0" borderId="54" xfId="0" applyFont="1" applyBorder="1" applyAlignment="1">
      <alignment horizontal="center" vertical="center"/>
    </xf>
    <xf numFmtId="49" fontId="11" fillId="4" borderId="55" xfId="0" applyNumberFormat="1" applyFont="1" applyFill="1" applyBorder="1" applyAlignment="1">
      <alignment vertical="center"/>
    </xf>
    <xf numFmtId="49" fontId="11" fillId="4" borderId="0" xfId="0" applyNumberFormat="1" applyFont="1" applyFill="1" applyBorder="1" applyAlignment="1">
      <alignment vertical="center"/>
    </xf>
    <xf numFmtId="49" fontId="11" fillId="5" borderId="54" xfId="0" applyNumberFormat="1" applyFont="1" applyFill="1" applyBorder="1" applyAlignment="1">
      <alignment vertical="center"/>
    </xf>
    <xf numFmtId="49" fontId="11" fillId="4" borderId="56" xfId="0" applyNumberFormat="1" applyFont="1" applyFill="1" applyBorder="1" applyAlignment="1">
      <alignment vertical="center"/>
    </xf>
    <xf numFmtId="0" fontId="2" fillId="0" borderId="48" xfId="0" applyFont="1" applyBorder="1">
      <alignment vertical="center"/>
    </xf>
    <xf numFmtId="0" fontId="2" fillId="0" borderId="0" xfId="0" applyFont="1" applyBorder="1">
      <alignment vertical="center"/>
    </xf>
    <xf numFmtId="0" fontId="19" fillId="3" borderId="54" xfId="0" quotePrefix="1" applyFont="1" applyFill="1" applyBorder="1" applyAlignment="1">
      <alignment horizontal="center" shrinkToFit="1"/>
    </xf>
    <xf numFmtId="49" fontId="11" fillId="4" borderId="57" xfId="0" applyNumberFormat="1" applyFont="1" applyFill="1" applyBorder="1" applyAlignment="1">
      <alignment vertical="center"/>
    </xf>
    <xf numFmtId="49" fontId="11" fillId="4" borderId="58" xfId="0" applyNumberFormat="1" applyFont="1" applyFill="1" applyBorder="1" applyAlignment="1">
      <alignment vertical="center"/>
    </xf>
    <xf numFmtId="49" fontId="11" fillId="5" borderId="59" xfId="0" applyNumberFormat="1" applyFont="1" applyFill="1" applyBorder="1" applyAlignment="1">
      <alignment vertical="center"/>
    </xf>
    <xf numFmtId="49" fontId="11" fillId="4" borderId="60" xfId="0" applyNumberFormat="1" applyFont="1" applyFill="1" applyBorder="1" applyAlignment="1">
      <alignment vertical="center"/>
    </xf>
    <xf numFmtId="0" fontId="11" fillId="4" borderId="20" xfId="0" applyFont="1" applyFill="1" applyBorder="1" applyAlignment="1">
      <alignment horizontal="left" vertical="center" wrapText="1"/>
    </xf>
    <xf numFmtId="0" fontId="11" fillId="4" borderId="61" xfId="0" applyFont="1" applyFill="1" applyBorder="1" applyAlignment="1">
      <alignment horizontal="left" vertical="center" wrapText="1"/>
    </xf>
    <xf numFmtId="0" fontId="19" fillId="4" borderId="61" xfId="0" applyFont="1" applyFill="1" applyBorder="1" applyAlignment="1">
      <alignment vertical="center"/>
    </xf>
    <xf numFmtId="0" fontId="19" fillId="4" borderId="0" xfId="0" applyFont="1" applyFill="1" applyBorder="1" applyAlignment="1">
      <alignment vertical="center"/>
    </xf>
    <xf numFmtId="0" fontId="19" fillId="4" borderId="61" xfId="0" applyFont="1" applyFill="1" applyBorder="1" applyAlignment="1">
      <alignment horizontal="center" vertical="center"/>
    </xf>
    <xf numFmtId="0" fontId="11" fillId="5" borderId="19" xfId="0" applyFont="1" applyFill="1" applyBorder="1" applyAlignment="1">
      <alignment horizontal="left" vertical="center"/>
    </xf>
    <xf numFmtId="0" fontId="11" fillId="4" borderId="61" xfId="0" applyFont="1" applyFill="1" applyBorder="1" applyAlignment="1">
      <alignment horizontal="left" wrapText="1"/>
    </xf>
    <xf numFmtId="0" fontId="19" fillId="4" borderId="61" xfId="0" applyFont="1" applyFill="1" applyBorder="1">
      <alignment vertical="center"/>
    </xf>
    <xf numFmtId="0" fontId="19" fillId="4" borderId="23" xfId="0" applyFont="1" applyFill="1" applyBorder="1" applyAlignment="1">
      <alignment horizontal="center" vertical="center"/>
    </xf>
    <xf numFmtId="0" fontId="19" fillId="4" borderId="61" xfId="0" applyFont="1" applyFill="1" applyBorder="1" applyAlignment="1">
      <alignment vertical="center" wrapText="1"/>
    </xf>
    <xf numFmtId="0" fontId="8" fillId="0" borderId="0" xfId="0" applyFont="1" applyAlignment="1">
      <alignment horizontal="left" vertical="top" wrapText="1"/>
    </xf>
    <xf numFmtId="38" fontId="2" fillId="0" borderId="54" xfId="0" applyNumberFormat="1" applyFont="1" applyBorder="1" applyAlignment="1">
      <alignment horizontal="right" shrinkToFit="1"/>
    </xf>
    <xf numFmtId="0" fontId="11" fillId="4" borderId="55" xfId="0" applyFont="1" applyFill="1" applyBorder="1" applyAlignment="1">
      <alignment horizontal="left" vertical="center"/>
    </xf>
    <xf numFmtId="0" fontId="11" fillId="4" borderId="0" xfId="0" applyFont="1" applyFill="1" applyBorder="1" applyAlignment="1">
      <alignment horizontal="left" vertical="center"/>
    </xf>
    <xf numFmtId="0" fontId="19" fillId="4" borderId="0" xfId="0" applyFont="1" applyFill="1">
      <alignment vertical="center"/>
    </xf>
    <xf numFmtId="0" fontId="19" fillId="4" borderId="0" xfId="0" applyFont="1" applyFill="1" applyBorder="1" applyAlignment="1">
      <alignment horizontal="center" vertical="center"/>
    </xf>
    <xf numFmtId="0" fontId="11" fillId="5" borderId="54" xfId="0" applyFont="1" applyFill="1" applyBorder="1" applyAlignment="1">
      <alignment horizontal="left" vertical="center"/>
    </xf>
    <xf numFmtId="0" fontId="11" fillId="4" borderId="32" xfId="0" applyFont="1" applyFill="1" applyBorder="1" applyAlignment="1">
      <alignment horizontal="left"/>
    </xf>
    <xf numFmtId="0" fontId="19" fillId="4" borderId="56" xfId="0" applyFont="1" applyFill="1" applyBorder="1" applyAlignment="1">
      <alignment horizontal="center" vertical="center"/>
    </xf>
    <xf numFmtId="0" fontId="20" fillId="0" borderId="28" xfId="0" applyFont="1" applyFill="1" applyBorder="1" applyAlignment="1">
      <alignment horizontal="center" vertical="center" wrapText="1"/>
    </xf>
    <xf numFmtId="0" fontId="20" fillId="3" borderId="28" xfId="0" quotePrefix="1" applyFont="1" applyFill="1" applyBorder="1" applyAlignment="1">
      <alignment horizontal="right" vertical="center" shrinkToFit="1"/>
    </xf>
    <xf numFmtId="0" fontId="19" fillId="4" borderId="0" xfId="0" applyFont="1" applyFill="1" applyBorder="1" applyAlignment="1">
      <alignment vertical="center" wrapText="1"/>
    </xf>
    <xf numFmtId="0" fontId="2" fillId="0" borderId="54" xfId="0" applyFont="1" applyBorder="1" applyAlignment="1">
      <alignment horizontal="right" shrinkToFit="1"/>
    </xf>
    <xf numFmtId="0" fontId="11" fillId="4" borderId="62" xfId="0" applyFont="1" applyFill="1" applyBorder="1" applyAlignment="1">
      <alignment horizontal="left"/>
    </xf>
    <xf numFmtId="0" fontId="19" fillId="4" borderId="63" xfId="0" applyFont="1" applyFill="1" applyBorder="1" applyAlignment="1">
      <alignment horizontal="center" vertical="center"/>
    </xf>
    <xf numFmtId="0" fontId="19" fillId="4" borderId="62" xfId="0" applyFont="1" applyFill="1" applyBorder="1" applyAlignment="1">
      <alignment horizontal="left" vertical="center" wrapText="1"/>
    </xf>
    <xf numFmtId="0" fontId="20" fillId="3" borderId="21" xfId="0" quotePrefix="1" applyFont="1" applyFill="1" applyBorder="1" applyAlignment="1">
      <alignment horizontal="right" vertical="center" shrinkToFit="1"/>
    </xf>
    <xf numFmtId="0" fontId="20" fillId="0" borderId="64" xfId="0" applyFont="1" applyFill="1" applyBorder="1" applyAlignment="1">
      <alignment horizontal="left" vertical="center" wrapText="1"/>
    </xf>
    <xf numFmtId="0" fontId="20" fillId="0" borderId="28" xfId="0" applyFont="1" applyFill="1" applyBorder="1" applyAlignment="1">
      <alignment horizontal="left" vertical="center" wrapText="1"/>
    </xf>
    <xf numFmtId="38" fontId="2" fillId="3" borderId="54" xfId="0" applyNumberFormat="1" applyFont="1" applyFill="1" applyBorder="1" applyAlignment="1">
      <alignment horizontal="center" shrinkToFit="1"/>
    </xf>
    <xf numFmtId="38" fontId="2" fillId="3" borderId="54" xfId="1" applyFont="1" applyFill="1" applyBorder="1" applyAlignment="1">
      <alignment horizontal="right" shrinkToFit="1"/>
    </xf>
    <xf numFmtId="0" fontId="2" fillId="3" borderId="54" xfId="0" applyFont="1" applyFill="1" applyBorder="1" applyAlignment="1">
      <alignment horizontal="center" shrinkToFit="1"/>
    </xf>
    <xf numFmtId="0" fontId="11" fillId="0" borderId="54" xfId="0" applyFont="1" applyBorder="1" applyAlignment="1">
      <alignment horizontal="center"/>
    </xf>
    <xf numFmtId="0" fontId="22" fillId="0" borderId="28" xfId="0" applyFont="1" applyFill="1" applyBorder="1" applyAlignment="1">
      <alignment horizontal="center" vertical="center" wrapText="1"/>
    </xf>
    <xf numFmtId="38" fontId="2" fillId="0" borderId="28" xfId="1" applyFont="1" applyFill="1" applyBorder="1" applyAlignment="1">
      <alignment horizontal="right" vertical="center" wrapText="1"/>
    </xf>
    <xf numFmtId="0" fontId="11" fillId="0" borderId="65" xfId="0" applyFont="1" applyBorder="1" applyAlignment="1">
      <alignment horizontal="center"/>
    </xf>
    <xf numFmtId="38" fontId="0" fillId="0" borderId="28" xfId="1" applyFont="1" applyFill="1" applyBorder="1" applyAlignment="1">
      <alignment horizontal="right" vertical="center" wrapText="1"/>
    </xf>
    <xf numFmtId="0" fontId="5" fillId="0" borderId="39" xfId="0" applyFont="1" applyBorder="1" applyAlignment="1">
      <alignment horizontal="center" shrinkToFit="1"/>
    </xf>
    <xf numFmtId="0" fontId="5" fillId="0" borderId="0" xfId="0" applyFont="1" applyBorder="1" applyAlignment="1">
      <alignment horizontal="center" shrinkToFit="1"/>
    </xf>
    <xf numFmtId="0" fontId="19" fillId="4" borderId="0" xfId="0" applyFont="1" applyFill="1" applyBorder="1" applyAlignment="1">
      <alignment horizontal="left" wrapText="1"/>
    </xf>
    <xf numFmtId="0" fontId="19" fillId="3" borderId="54" xfId="0" applyFont="1" applyFill="1" applyBorder="1" applyAlignment="1">
      <alignment horizontal="center" wrapText="1"/>
    </xf>
    <xf numFmtId="0" fontId="22" fillId="0" borderId="50" xfId="0" applyFont="1" applyFill="1" applyBorder="1" applyAlignment="1">
      <alignment shrinkToFit="1"/>
    </xf>
    <xf numFmtId="0" fontId="19" fillId="3" borderId="65" xfId="0" applyFont="1" applyFill="1" applyBorder="1" applyAlignment="1">
      <alignment horizontal="center"/>
    </xf>
    <xf numFmtId="0" fontId="0" fillId="0" borderId="54" xfId="0" applyBorder="1" applyAlignment="1">
      <alignment vertical="center" shrinkToFit="1"/>
    </xf>
    <xf numFmtId="0" fontId="5" fillId="4" borderId="0" xfId="0" applyFont="1" applyFill="1" applyBorder="1" applyAlignment="1">
      <alignment horizontal="center" vertical="center" shrinkToFit="1"/>
    </xf>
    <xf numFmtId="0" fontId="5" fillId="4" borderId="39" xfId="0" applyFont="1" applyFill="1" applyBorder="1" applyAlignment="1">
      <alignment horizontal="center" vertical="center" shrinkToFit="1"/>
    </xf>
    <xf numFmtId="0" fontId="19" fillId="4" borderId="56" xfId="0" applyFont="1" applyFill="1" applyBorder="1">
      <alignment vertical="center"/>
    </xf>
    <xf numFmtId="0" fontId="19" fillId="4" borderId="0" xfId="0" applyFont="1" applyFill="1" applyBorder="1" applyAlignment="1"/>
    <xf numFmtId="0" fontId="19" fillId="4" borderId="0" xfId="0" applyFont="1" applyFill="1" applyBorder="1">
      <alignment vertical="center"/>
    </xf>
    <xf numFmtId="0" fontId="5" fillId="4" borderId="63" xfId="0" applyFont="1" applyFill="1" applyBorder="1" applyAlignment="1">
      <alignment horizontal="center" vertical="center" shrinkToFit="1"/>
    </xf>
    <xf numFmtId="0" fontId="2" fillId="3" borderId="54" xfId="0" applyFont="1" applyFill="1" applyBorder="1" applyAlignment="1">
      <alignment horizontal="right" shrinkToFit="1"/>
    </xf>
    <xf numFmtId="0" fontId="19" fillId="4" borderId="24" xfId="0" applyFont="1" applyFill="1" applyBorder="1" applyAlignment="1">
      <alignment horizontal="left" vertical="center"/>
    </xf>
    <xf numFmtId="0" fontId="19" fillId="3" borderId="54" xfId="0" applyFont="1" applyFill="1" applyBorder="1" applyAlignment="1">
      <alignment horizontal="center"/>
    </xf>
    <xf numFmtId="0" fontId="8" fillId="0" borderId="0" xfId="0" applyFont="1" applyBorder="1" applyAlignment="1">
      <alignment vertical="center"/>
    </xf>
    <xf numFmtId="0" fontId="5" fillId="4" borderId="39" xfId="0" applyFont="1" applyFill="1" applyBorder="1" applyAlignment="1">
      <alignment horizontal="center" vertical="center"/>
    </xf>
    <xf numFmtId="0" fontId="8" fillId="0" borderId="18" xfId="0" applyFont="1" applyBorder="1" applyAlignment="1">
      <alignment horizontal="right"/>
    </xf>
    <xf numFmtId="0" fontId="8" fillId="0" borderId="18" xfId="0" applyFont="1" applyBorder="1" applyAlignment="1">
      <alignment horizontal="right" vertical="center" wrapText="1"/>
    </xf>
    <xf numFmtId="0" fontId="5" fillId="4" borderId="0" xfId="0" applyFont="1" applyFill="1" applyBorder="1" applyAlignment="1">
      <alignment horizontal="center" vertical="center"/>
    </xf>
    <xf numFmtId="49" fontId="19" fillId="0" borderId="50" xfId="0" applyNumberFormat="1" applyFont="1" applyFill="1" applyBorder="1" applyAlignment="1">
      <alignment horizontal="center" vertical="center"/>
    </xf>
    <xf numFmtId="0" fontId="19" fillId="0" borderId="50" xfId="0" applyFont="1" applyFill="1" applyBorder="1" applyAlignment="1">
      <alignment horizontal="center" vertical="center"/>
    </xf>
    <xf numFmtId="0" fontId="19" fillId="0" borderId="50" xfId="0" quotePrefix="1" applyFont="1" applyFill="1" applyBorder="1" applyAlignment="1">
      <alignment horizontal="center" vertical="center"/>
    </xf>
    <xf numFmtId="49" fontId="19" fillId="0" borderId="54" xfId="0" applyNumberFormat="1" applyFont="1" applyFill="1" applyBorder="1" applyAlignment="1">
      <alignment horizontal="center" vertical="center"/>
    </xf>
    <xf numFmtId="0" fontId="19" fillId="0" borderId="54" xfId="0" applyFont="1" applyBorder="1" applyAlignment="1">
      <alignment horizontal="center" vertical="center"/>
    </xf>
    <xf numFmtId="0" fontId="19" fillId="4" borderId="56" xfId="0" applyFont="1" applyFill="1" applyBorder="1" applyAlignment="1">
      <alignment vertical="center"/>
    </xf>
    <xf numFmtId="49" fontId="19" fillId="0" borderId="65" xfId="0" applyNumberFormat="1" applyFont="1" applyFill="1" applyBorder="1" applyAlignment="1">
      <alignment horizontal="center" vertical="center"/>
    </xf>
    <xf numFmtId="0" fontId="19" fillId="0" borderId="65" xfId="0" applyFont="1" applyFill="1" applyBorder="1" applyAlignment="1">
      <alignment horizontal="center" vertical="center"/>
    </xf>
    <xf numFmtId="0" fontId="19" fillId="4" borderId="66" xfId="0" applyFont="1" applyFill="1" applyBorder="1" applyAlignment="1">
      <alignment horizontal="left" vertical="center" wrapText="1"/>
    </xf>
    <xf numFmtId="0" fontId="19" fillId="4" borderId="58" xfId="0" applyFont="1" applyFill="1" applyBorder="1" applyAlignment="1">
      <alignment vertical="center"/>
    </xf>
    <xf numFmtId="0" fontId="19" fillId="4" borderId="58" xfId="0" applyFont="1" applyFill="1" applyBorder="1">
      <alignment vertical="center"/>
    </xf>
    <xf numFmtId="0" fontId="19" fillId="4" borderId="60" xfId="0" applyFont="1" applyFill="1" applyBorder="1">
      <alignment vertical="center"/>
    </xf>
    <xf numFmtId="0" fontId="19" fillId="4" borderId="63" xfId="0" applyFont="1" applyFill="1" applyBorder="1" applyAlignment="1"/>
    <xf numFmtId="0" fontId="19" fillId="4" borderId="63" xfId="0" applyFont="1" applyFill="1" applyBorder="1" applyAlignment="1">
      <alignment vertical="center"/>
    </xf>
    <xf numFmtId="0" fontId="11" fillId="4" borderId="0" xfId="0" applyFont="1" applyFill="1" applyBorder="1" applyAlignment="1">
      <alignment horizontal="left"/>
    </xf>
    <xf numFmtId="0" fontId="19" fillId="4" borderId="37" xfId="0" applyFont="1" applyFill="1" applyBorder="1" applyAlignment="1">
      <alignment vertical="center"/>
    </xf>
    <xf numFmtId="0" fontId="19" fillId="4" borderId="63" xfId="0" applyFont="1" applyFill="1" applyBorder="1" applyAlignment="1">
      <alignment vertical="center" wrapText="1"/>
    </xf>
    <xf numFmtId="0" fontId="19" fillId="4" borderId="63" xfId="0" applyFont="1" applyFill="1" applyBorder="1" applyAlignment="1">
      <alignment horizontal="left" wrapText="1"/>
    </xf>
    <xf numFmtId="0" fontId="8" fillId="0" borderId="44" xfId="0" applyFont="1" applyBorder="1" applyAlignment="1">
      <alignment horizontal="right"/>
    </xf>
    <xf numFmtId="0" fontId="8" fillId="0" borderId="44" xfId="0" applyFont="1" applyBorder="1" applyAlignment="1">
      <alignment horizontal="right" vertical="center" wrapText="1"/>
    </xf>
    <xf numFmtId="0" fontId="19" fillId="0" borderId="51" xfId="0" quotePrefix="1" applyNumberFormat="1" applyFont="1" applyBorder="1" applyAlignment="1">
      <alignment horizontal="center" shrinkToFit="1"/>
    </xf>
    <xf numFmtId="0" fontId="19" fillId="0" borderId="52" xfId="0" quotePrefix="1" applyNumberFormat="1" applyFont="1" applyBorder="1" applyAlignment="1">
      <alignment horizontal="center" shrinkToFit="1"/>
    </xf>
    <xf numFmtId="0" fontId="20" fillId="0" borderId="67" xfId="0" applyFont="1" applyBorder="1" applyAlignment="1">
      <alignment horizontal="left" vertical="center" shrinkToFit="1"/>
    </xf>
    <xf numFmtId="0" fontId="20" fillId="0" borderId="39" xfId="0" applyFont="1" applyBorder="1" applyAlignment="1">
      <alignment horizontal="left" vertical="center" wrapText="1"/>
    </xf>
    <xf numFmtId="0" fontId="19" fillId="0" borderId="39" xfId="0" applyFont="1" applyBorder="1" applyAlignment="1">
      <alignment horizontal="left" vertical="center" wrapText="1"/>
    </xf>
    <xf numFmtId="0" fontId="11" fillId="5" borderId="50" xfId="0" quotePrefix="1" applyNumberFormat="1" applyFont="1" applyFill="1" applyBorder="1" applyAlignment="1">
      <alignment horizontal="center" shrinkToFit="1"/>
    </xf>
    <xf numFmtId="0" fontId="20" fillId="0" borderId="67" xfId="0" applyFont="1" applyBorder="1" applyAlignment="1">
      <alignment horizontal="left" vertical="top" wrapText="1"/>
    </xf>
    <xf numFmtId="0" fontId="20" fillId="0" borderId="39" xfId="0" applyFont="1" applyBorder="1" applyAlignment="1">
      <alignment horizontal="left" vertical="top" wrapText="1"/>
    </xf>
    <xf numFmtId="0" fontId="19" fillId="0" borderId="39" xfId="0" applyFont="1" applyBorder="1" applyAlignment="1">
      <alignment vertical="center" wrapText="1"/>
    </xf>
    <xf numFmtId="0" fontId="19" fillId="0" borderId="52" xfId="0" applyFont="1" applyBorder="1" applyAlignment="1">
      <alignment vertical="center" wrapText="1"/>
    </xf>
    <xf numFmtId="0" fontId="19" fillId="0" borderId="67" xfId="0" quotePrefix="1" applyNumberFormat="1" applyFont="1" applyBorder="1" applyAlignment="1">
      <alignment horizontal="center" shrinkToFit="1"/>
    </xf>
    <xf numFmtId="0" fontId="19" fillId="0" borderId="39" xfId="0" quotePrefix="1" applyNumberFormat="1" applyFont="1" applyBorder="1" applyAlignment="1">
      <alignment horizontal="center" shrinkToFit="1"/>
    </xf>
    <xf numFmtId="0" fontId="19" fillId="0" borderId="68" xfId="0" quotePrefix="1" applyNumberFormat="1" applyFont="1" applyBorder="1" applyAlignment="1">
      <alignment horizontal="center" shrinkToFit="1"/>
    </xf>
    <xf numFmtId="49" fontId="11" fillId="0" borderId="3" xfId="0" quotePrefix="1" applyNumberFormat="1" applyFont="1" applyBorder="1" applyAlignment="1">
      <alignment horizontal="center" wrapText="1" shrinkToFit="1"/>
    </xf>
    <xf numFmtId="38" fontId="8" fillId="0" borderId="3" xfId="0" quotePrefix="1" applyNumberFormat="1" applyFont="1" applyBorder="1" applyAlignment="1">
      <alignment horizontal="right" shrinkToFit="1"/>
    </xf>
    <xf numFmtId="0" fontId="19" fillId="0" borderId="55" xfId="0" quotePrefix="1" applyNumberFormat="1" applyFont="1" applyBorder="1" applyAlignment="1">
      <alignment horizontal="center" shrinkToFit="1"/>
    </xf>
    <xf numFmtId="0" fontId="19" fillId="0" borderId="56" xfId="0" applyNumberFormat="1" applyFont="1" applyBorder="1" applyAlignment="1">
      <alignment horizontal="center" shrinkToFit="1"/>
    </xf>
    <xf numFmtId="0" fontId="20" fillId="0" borderId="62" xfId="0" applyFont="1" applyBorder="1" applyAlignment="1">
      <alignment horizontal="left" vertical="center" shrinkToFit="1"/>
    </xf>
    <xf numFmtId="0" fontId="20" fillId="0" borderId="0" xfId="0" applyFont="1" applyBorder="1" applyAlignment="1">
      <alignment horizontal="left" vertical="center" wrapText="1"/>
    </xf>
    <xf numFmtId="0" fontId="19" fillId="0" borderId="0" xfId="0" applyFont="1" applyBorder="1" applyAlignment="1">
      <alignment horizontal="left" vertical="center" wrapText="1"/>
    </xf>
    <xf numFmtId="0" fontId="11" fillId="5" borderId="54" xfId="0" applyNumberFormat="1" applyFont="1" applyFill="1" applyBorder="1" applyAlignment="1">
      <alignment horizontal="center" shrinkToFit="1"/>
    </xf>
    <xf numFmtId="0" fontId="0" fillId="0" borderId="56" xfId="0" applyBorder="1" applyAlignment="1">
      <alignment horizontal="center" shrinkToFit="1"/>
    </xf>
    <xf numFmtId="0" fontId="20" fillId="0" borderId="62" xfId="0" applyFont="1" applyBorder="1" applyAlignment="1">
      <alignment horizontal="left" vertical="top" wrapText="1"/>
    </xf>
    <xf numFmtId="0" fontId="19" fillId="0" borderId="0" xfId="0" applyFont="1" applyBorder="1" applyAlignment="1">
      <alignment vertical="center" wrapText="1"/>
    </xf>
    <xf numFmtId="0" fontId="19" fillId="0" borderId="56" xfId="0" applyFont="1" applyBorder="1" applyAlignment="1">
      <alignment vertical="center" wrapText="1"/>
    </xf>
    <xf numFmtId="0" fontId="19" fillId="0" borderId="62" xfId="0" quotePrefix="1" applyNumberFormat="1" applyFont="1" applyBorder="1" applyAlignment="1">
      <alignment horizontal="center" shrinkToFit="1"/>
    </xf>
    <xf numFmtId="0" fontId="19" fillId="0" borderId="0" xfId="0" quotePrefix="1" applyNumberFormat="1" applyFont="1" applyBorder="1" applyAlignment="1">
      <alignment horizontal="center" shrinkToFit="1"/>
    </xf>
    <xf numFmtId="0" fontId="19" fillId="0" borderId="24" xfId="0" quotePrefix="1" applyNumberFormat="1" applyFont="1" applyBorder="1" applyAlignment="1">
      <alignment horizontal="center" shrinkToFit="1"/>
    </xf>
    <xf numFmtId="49" fontId="11" fillId="0" borderId="7" xfId="0" quotePrefix="1" applyNumberFormat="1" applyFont="1" applyBorder="1" applyAlignment="1">
      <alignment horizontal="center" wrapText="1" shrinkToFit="1"/>
    </xf>
    <xf numFmtId="0" fontId="8" fillId="0" borderId="7" xfId="0" quotePrefix="1" applyNumberFormat="1" applyFont="1" applyBorder="1" applyAlignment="1">
      <alignment horizontal="right" shrinkToFit="1"/>
    </xf>
    <xf numFmtId="0" fontId="0" fillId="5" borderId="54" xfId="0" applyFill="1" applyBorder="1" applyAlignment="1">
      <alignment horizontal="center" shrinkToFit="1"/>
    </xf>
    <xf numFmtId="38" fontId="2" fillId="0" borderId="55" xfId="1" applyFont="1" applyBorder="1" applyAlignment="1">
      <alignment horizontal="right" shrinkToFit="1"/>
    </xf>
    <xf numFmtId="38" fontId="2" fillId="0" borderId="56" xfId="1" applyFont="1" applyBorder="1" applyAlignment="1">
      <alignment horizontal="right" shrinkToFit="1"/>
    </xf>
    <xf numFmtId="38" fontId="2" fillId="5" borderId="54" xfId="1" applyFont="1" applyFill="1" applyBorder="1" applyAlignment="1">
      <alignment horizontal="right" shrinkToFit="1"/>
    </xf>
    <xf numFmtId="38" fontId="2" fillId="0" borderId="62" xfId="1" applyFont="1" applyBorder="1" applyAlignment="1">
      <alignment horizontal="right" shrinkToFit="1"/>
    </xf>
    <xf numFmtId="38" fontId="2" fillId="0" borderId="0" xfId="1" applyFont="1" applyBorder="1" applyAlignment="1">
      <alignment horizontal="right" shrinkToFit="1"/>
    </xf>
    <xf numFmtId="38" fontId="2" fillId="0" borderId="24" xfId="1" applyFont="1" applyBorder="1" applyAlignment="1">
      <alignment horizontal="right" shrinkToFit="1"/>
    </xf>
    <xf numFmtId="38" fontId="8" fillId="0" borderId="7" xfId="0" quotePrefix="1" applyNumberFormat="1" applyFont="1" applyBorder="1" applyAlignment="1">
      <alignment horizontal="right" shrinkToFit="1"/>
    </xf>
    <xf numFmtId="0" fontId="2" fillId="0" borderId="56" xfId="0" applyFont="1" applyBorder="1" applyAlignment="1">
      <alignment horizontal="right" shrinkToFit="1"/>
    </xf>
    <xf numFmtId="0" fontId="19" fillId="0" borderId="55" xfId="0" applyFont="1" applyBorder="1" applyAlignment="1">
      <alignment horizontal="center"/>
    </xf>
    <xf numFmtId="0" fontId="19" fillId="0" borderId="56" xfId="0" applyFont="1" applyBorder="1" applyAlignment="1">
      <alignment horizontal="center"/>
    </xf>
    <xf numFmtId="0" fontId="11" fillId="5" borderId="54" xfId="0" applyFont="1" applyFill="1" applyBorder="1" applyAlignment="1">
      <alignment horizontal="center"/>
    </xf>
    <xf numFmtId="0" fontId="19" fillId="0" borderId="0" xfId="0" applyFont="1" applyBorder="1" applyAlignment="1">
      <alignment horizontal="center"/>
    </xf>
    <xf numFmtId="0" fontId="19" fillId="0" borderId="24" xfId="0" applyFont="1" applyBorder="1" applyAlignment="1">
      <alignment horizontal="center"/>
    </xf>
    <xf numFmtId="0" fontId="11" fillId="0" borderId="7" xfId="0" applyFont="1" applyBorder="1" applyAlignment="1">
      <alignment horizontal="center"/>
    </xf>
    <xf numFmtId="0" fontId="21" fillId="0" borderId="69" xfId="0" applyFont="1" applyBorder="1" applyAlignment="1">
      <alignment horizontal="left" vertical="top"/>
    </xf>
    <xf numFmtId="0" fontId="8" fillId="0" borderId="65" xfId="0" applyFont="1" applyBorder="1" applyAlignment="1">
      <alignment horizontal="center" vertical="center"/>
    </xf>
    <xf numFmtId="0" fontId="19" fillId="0" borderId="34" xfId="0" applyFont="1" applyBorder="1" applyAlignment="1">
      <alignment horizontal="center"/>
    </xf>
    <xf numFmtId="0" fontId="19" fillId="0" borderId="37" xfId="0" applyFont="1" applyBorder="1" applyAlignment="1">
      <alignment horizontal="center"/>
    </xf>
    <xf numFmtId="0" fontId="20" fillId="0" borderId="36" xfId="0" applyFont="1" applyBorder="1" applyAlignment="1">
      <alignment horizontal="left" vertical="center" shrinkToFit="1"/>
    </xf>
    <xf numFmtId="0" fontId="20" fillId="0" borderId="63" xfId="0" applyFont="1" applyBorder="1" applyAlignment="1">
      <alignment horizontal="left" vertical="center" wrapText="1"/>
    </xf>
    <xf numFmtId="0" fontId="19" fillId="0" borderId="63" xfId="0" applyFont="1" applyBorder="1" applyAlignment="1">
      <alignment horizontal="left" vertical="center" wrapText="1"/>
    </xf>
    <xf numFmtId="0" fontId="11" fillId="5" borderId="65" xfId="0" applyFont="1" applyFill="1" applyBorder="1" applyAlignment="1">
      <alignment horizontal="center"/>
    </xf>
    <xf numFmtId="0" fontId="20" fillId="0" borderId="36" xfId="0" applyFont="1" applyBorder="1" applyAlignment="1">
      <alignment horizontal="left" vertical="top" wrapText="1"/>
    </xf>
    <xf numFmtId="0" fontId="20" fillId="0" borderId="63" xfId="0" applyFont="1" applyBorder="1" applyAlignment="1">
      <alignment horizontal="left" vertical="top" wrapText="1"/>
    </xf>
    <xf numFmtId="0" fontId="19" fillId="0" borderId="63" xfId="0" applyFont="1" applyBorder="1" applyAlignment="1">
      <alignment vertical="center" wrapText="1"/>
    </xf>
    <xf numFmtId="0" fontId="19" fillId="0" borderId="37" xfId="0" applyFont="1" applyBorder="1" applyAlignment="1">
      <alignment vertical="center" wrapText="1"/>
    </xf>
    <xf numFmtId="0" fontId="19" fillId="0" borderId="63" xfId="0" applyFont="1" applyBorder="1" applyAlignment="1">
      <alignment horizontal="center"/>
    </xf>
    <xf numFmtId="0" fontId="19" fillId="0" borderId="38" xfId="0" applyFont="1" applyBorder="1" applyAlignment="1">
      <alignment horizontal="center"/>
    </xf>
    <xf numFmtId="0" fontId="11" fillId="0" borderId="46" xfId="0" applyFont="1" applyBorder="1" applyAlignment="1">
      <alignment horizontal="center"/>
    </xf>
    <xf numFmtId="0" fontId="0" fillId="0" borderId="0" xfId="0" applyBorder="1" applyAlignment="1">
      <alignment vertical="center"/>
    </xf>
    <xf numFmtId="0" fontId="0" fillId="0" borderId="69" xfId="0" applyBorder="1">
      <alignment vertical="center"/>
    </xf>
  </cellXfs>
  <cellStyles count="2">
    <cellStyle name="標準" xfId="0" builtinId="0"/>
    <cellStyle name="桁区切り" xfId="1" builtinId="6"/>
  </cellStyles>
  <dxfs count="1">
    <dxf>
      <font>
        <b/>
        <i val="0"/>
        <strike val="0"/>
        <color rgb="FFFF0000"/>
        <u/>
      </font>
      <fill>
        <patternFill patternType="none">
          <bgColor auto="1"/>
        </patternFill>
      </fill>
    </dxf>
  </dxfs>
  <tableStyles count="0" defaultTableStyle="TableStyleMedium2" defaultPivotStyle="PivotStyleLight16"/>
  <colors>
    <mruColors>
      <color rgb="FFFFFFE9"/>
      <color rgb="FF57FFFF"/>
      <color rgb="FFFFA0FF"/>
      <color rgb="FFFFFFA0"/>
      <color rgb="FFA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38</xdr:col>
      <xdr:colOff>107315</xdr:colOff>
      <xdr:row>0</xdr:row>
      <xdr:rowOff>16510</xdr:rowOff>
    </xdr:from>
    <xdr:to xmlns:xdr="http://schemas.openxmlformats.org/drawingml/2006/spreadsheetDrawing">
      <xdr:col>54</xdr:col>
      <xdr:colOff>99060</xdr:colOff>
      <xdr:row>2</xdr:row>
      <xdr:rowOff>5080</xdr:rowOff>
    </xdr:to>
    <xdr:sp macro="" textlink="">
      <xdr:nvSpPr>
        <xdr:cNvPr id="2" name="テキスト 5"/>
        <xdr:cNvSpPr txBox="1"/>
      </xdr:nvSpPr>
      <xdr:spPr>
        <a:xfrm>
          <a:off x="4812665" y="16510"/>
          <a:ext cx="1972945" cy="291465"/>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t>給付額試算表　２番</a:t>
          </a:r>
          <a:endParaRPr kumimoji="1" lang="ja-JP" altLang="en-US" sz="1400" b="1"/>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0"/>
  <sheetViews>
    <sheetView tabSelected="1" workbookViewId="0">
      <selection activeCell="C14" sqref="C14"/>
    </sheetView>
  </sheetViews>
  <sheetFormatPr defaultRowHeight="18.75"/>
  <cols>
    <col min="1" max="1" width="1.625" customWidth="1"/>
    <col min="2" max="2" width="3.75" customWidth="1"/>
    <col min="3" max="3" width="43.25" bestFit="1" customWidth="1"/>
    <col min="4" max="4" width="10" style="1" customWidth="1"/>
    <col min="5" max="5" width="18.75" style="2" customWidth="1"/>
    <col min="6" max="6" width="3.5" style="2" bestFit="1" customWidth="1"/>
    <col min="7" max="7" width="5.875" customWidth="1"/>
    <col min="8" max="8" width="1.625" customWidth="1"/>
  </cols>
  <sheetData>
    <row r="1" spans="1:8" s="3" customFormat="1" ht="28.5" customHeight="1">
      <c r="A1" s="6" t="s">
        <v>93</v>
      </c>
      <c r="B1" s="16"/>
      <c r="C1" s="16"/>
      <c r="D1" s="16"/>
      <c r="E1" s="16"/>
      <c r="F1" s="16"/>
      <c r="G1" s="16"/>
      <c r="H1" s="106"/>
    </row>
    <row r="2" spans="1:8" s="4" customFormat="1" ht="26.25" customHeight="1">
      <c r="A2" s="7" t="s">
        <v>61</v>
      </c>
      <c r="B2" s="17"/>
      <c r="C2" s="17"/>
      <c r="D2" s="17"/>
      <c r="E2" s="17"/>
      <c r="F2" s="17"/>
      <c r="G2" s="17"/>
      <c r="H2" s="107"/>
    </row>
    <row r="3" spans="1:8" s="5" customFormat="1" ht="7.5" customHeight="1">
      <c r="A3" s="8"/>
      <c r="B3" s="18"/>
      <c r="C3" s="18"/>
      <c r="D3" s="18"/>
      <c r="E3" s="18"/>
      <c r="F3" s="18"/>
      <c r="G3" s="18"/>
      <c r="H3" s="108"/>
    </row>
    <row r="4" spans="1:8" s="3" customFormat="1">
      <c r="A4" s="9" t="s">
        <v>68</v>
      </c>
      <c r="B4" s="19"/>
      <c r="C4" s="19"/>
      <c r="D4" s="19"/>
      <c r="E4" s="19"/>
      <c r="F4" s="19"/>
      <c r="G4" s="19"/>
      <c r="H4" s="109"/>
    </row>
    <row r="5" spans="1:8" s="3" customFormat="1">
      <c r="A5" s="9"/>
      <c r="B5" s="19"/>
      <c r="C5" s="19"/>
      <c r="D5" s="19"/>
      <c r="E5" s="19"/>
      <c r="F5" s="19"/>
      <c r="G5" s="19"/>
      <c r="H5" s="109"/>
    </row>
    <row r="6" spans="1:8" ht="9" customHeight="1">
      <c r="A6" s="10"/>
      <c r="B6" s="20"/>
      <c r="C6" s="20"/>
      <c r="D6" s="20"/>
      <c r="E6" s="20"/>
      <c r="F6" s="20"/>
      <c r="G6" s="20"/>
      <c r="H6" s="110"/>
    </row>
    <row r="7" spans="1:8" ht="25.5">
      <c r="A7" s="11"/>
      <c r="B7" s="21" t="s">
        <v>54</v>
      </c>
      <c r="C7" s="21"/>
      <c r="D7" s="21"/>
      <c r="E7" s="21"/>
      <c r="F7" s="21"/>
      <c r="G7" s="21"/>
      <c r="H7" s="111"/>
    </row>
    <row r="8" spans="1:8" ht="22.5" customHeight="1">
      <c r="A8" s="12"/>
      <c r="B8" s="22" t="s">
        <v>44</v>
      </c>
      <c r="C8" s="22"/>
      <c r="D8" s="22"/>
      <c r="E8" s="22"/>
      <c r="F8" s="22"/>
      <c r="G8" s="90"/>
      <c r="H8" s="112"/>
    </row>
    <row r="9" spans="1:8" ht="37.5" customHeight="1">
      <c r="A9" s="12"/>
      <c r="B9" s="23" t="s">
        <v>57</v>
      </c>
      <c r="C9" s="46" t="s">
        <v>9</v>
      </c>
      <c r="D9" s="64" t="s">
        <v>17</v>
      </c>
      <c r="E9" s="76" t="s">
        <v>63</v>
      </c>
      <c r="F9" s="84"/>
      <c r="G9" s="29"/>
      <c r="H9" s="112"/>
    </row>
    <row r="10" spans="1:8" s="3" customFormat="1" ht="26.25" customHeight="1">
      <c r="A10" s="13"/>
      <c r="B10" s="22" t="s">
        <v>51</v>
      </c>
      <c r="C10" s="22"/>
      <c r="D10" s="22"/>
      <c r="E10" s="22"/>
      <c r="F10" s="22"/>
      <c r="G10" s="91"/>
      <c r="H10" s="113"/>
    </row>
    <row r="11" spans="1:8" ht="37.5" customHeight="1">
      <c r="A11" s="12"/>
      <c r="B11" s="24">
        <v>1</v>
      </c>
      <c r="C11" s="47" t="s">
        <v>94</v>
      </c>
      <c r="D11" s="65" t="s">
        <v>50</v>
      </c>
      <c r="E11" s="77">
        <v>3150000</v>
      </c>
      <c r="F11" s="85" t="s">
        <v>10</v>
      </c>
      <c r="G11" s="92" t="s">
        <v>23</v>
      </c>
      <c r="H11" s="112"/>
    </row>
    <row r="12" spans="1:8" ht="37.5" customHeight="1">
      <c r="A12" s="12"/>
      <c r="B12" s="25">
        <v>2</v>
      </c>
      <c r="C12" s="48" t="s">
        <v>95</v>
      </c>
      <c r="D12" s="66" t="s">
        <v>50</v>
      </c>
      <c r="E12" s="78">
        <v>4500000</v>
      </c>
      <c r="F12" s="86" t="s">
        <v>10</v>
      </c>
      <c r="G12" s="92" t="s">
        <v>38</v>
      </c>
      <c r="H12" s="112"/>
    </row>
    <row r="13" spans="1:8" ht="37.5" customHeight="1">
      <c r="A13" s="12"/>
      <c r="B13" s="25">
        <v>3</v>
      </c>
      <c r="C13" s="49" t="s">
        <v>28</v>
      </c>
      <c r="D13" s="67" t="s">
        <v>60</v>
      </c>
      <c r="E13" s="79">
        <f>E12-E11</f>
        <v>1350000</v>
      </c>
      <c r="F13" s="86" t="s">
        <v>10</v>
      </c>
      <c r="G13" s="92" t="s">
        <v>66</v>
      </c>
      <c r="H13" s="112"/>
    </row>
    <row r="14" spans="1:8" ht="37.5" customHeight="1">
      <c r="A14" s="12"/>
      <c r="B14" s="25">
        <v>4</v>
      </c>
      <c r="C14" s="49" t="s">
        <v>55</v>
      </c>
      <c r="D14" s="67" t="s">
        <v>60</v>
      </c>
      <c r="E14" s="79">
        <f>IF(30&lt;=ROUNDDOWN(E13/E12*100,0),ROUNDDOWN(E13/E12*100,0),"対象外")</f>
        <v>30</v>
      </c>
      <c r="F14" s="86" t="s">
        <v>40</v>
      </c>
      <c r="G14" s="92" t="s">
        <v>36</v>
      </c>
      <c r="H14" s="112"/>
    </row>
    <row r="15" spans="1:8" ht="18.75" customHeight="1">
      <c r="A15" s="12"/>
      <c r="B15" s="26">
        <v>5</v>
      </c>
      <c r="C15" s="50" t="s">
        <v>97</v>
      </c>
      <c r="D15" s="68" t="s">
        <v>50</v>
      </c>
      <c r="E15" s="80">
        <v>25</v>
      </c>
      <c r="F15" s="87" t="s">
        <v>4</v>
      </c>
      <c r="G15" s="93" t="s">
        <v>24</v>
      </c>
      <c r="H15" s="112"/>
    </row>
    <row r="16" spans="1:8" ht="18.75" customHeight="1">
      <c r="A16" s="12"/>
      <c r="B16" s="27"/>
      <c r="C16" s="51" t="s">
        <v>45</v>
      </c>
      <c r="D16" s="69"/>
      <c r="E16" s="81"/>
      <c r="F16" s="88"/>
      <c r="G16" s="93"/>
      <c r="H16" s="112"/>
    </row>
    <row r="17" spans="1:8" ht="18.75" customHeight="1">
      <c r="A17" s="12"/>
      <c r="B17" s="25">
        <v>6</v>
      </c>
      <c r="C17" s="50" t="s">
        <v>98</v>
      </c>
      <c r="D17" s="68" t="s">
        <v>50</v>
      </c>
      <c r="E17" s="78">
        <v>54000000</v>
      </c>
      <c r="F17" s="86" t="s">
        <v>10</v>
      </c>
      <c r="G17" s="93" t="s">
        <v>62</v>
      </c>
      <c r="H17" s="112"/>
    </row>
    <row r="18" spans="1:8" ht="18.75" customHeight="1">
      <c r="A18" s="12"/>
      <c r="B18" s="25"/>
      <c r="C18" s="52" t="s">
        <v>64</v>
      </c>
      <c r="D18" s="69"/>
      <c r="E18" s="78"/>
      <c r="F18" s="86"/>
      <c r="G18" s="93"/>
      <c r="H18" s="112"/>
    </row>
    <row r="19" spans="1:8" ht="37.5" customHeight="1">
      <c r="A19" s="12"/>
      <c r="B19" s="28">
        <v>7</v>
      </c>
      <c r="C19" s="53" t="s">
        <v>69</v>
      </c>
      <c r="D19" s="70" t="s">
        <v>50</v>
      </c>
      <c r="E19" s="82">
        <v>425000</v>
      </c>
      <c r="F19" s="89" t="s">
        <v>10</v>
      </c>
      <c r="G19" s="94" t="s">
        <v>72</v>
      </c>
      <c r="H19" s="112"/>
    </row>
    <row r="20" spans="1:8">
      <c r="A20" s="12"/>
      <c r="B20" s="29"/>
      <c r="C20" s="29"/>
      <c r="D20" s="71"/>
      <c r="E20" s="83"/>
      <c r="F20" s="83"/>
      <c r="G20" s="29"/>
      <c r="H20" s="112"/>
    </row>
    <row r="21" spans="1:8">
      <c r="A21" s="12"/>
      <c r="B21" s="30" t="s">
        <v>34</v>
      </c>
      <c r="C21" s="54"/>
      <c r="D21" s="54"/>
      <c r="E21" s="54"/>
      <c r="F21" s="54"/>
      <c r="G21" s="95"/>
      <c r="H21" s="112"/>
    </row>
    <row r="22" spans="1:8">
      <c r="A22" s="12"/>
      <c r="B22" s="31" t="s">
        <v>96</v>
      </c>
      <c r="C22" s="55"/>
      <c r="D22" s="55"/>
      <c r="E22" s="55"/>
      <c r="F22" s="55"/>
      <c r="G22" s="96"/>
      <c r="H22" s="112"/>
    </row>
    <row r="23" spans="1:8">
      <c r="A23" s="12"/>
      <c r="B23" s="32" t="s">
        <v>67</v>
      </c>
      <c r="C23" s="56"/>
      <c r="D23" s="56"/>
      <c r="E23" s="56"/>
      <c r="F23" s="56"/>
      <c r="G23" s="97"/>
      <c r="H23" s="112"/>
    </row>
    <row r="24" spans="1:8">
      <c r="A24" s="12"/>
      <c r="B24" s="32" t="s">
        <v>56</v>
      </c>
      <c r="C24" s="56"/>
      <c r="D24" s="56"/>
      <c r="E24" s="56"/>
      <c r="F24" s="56"/>
      <c r="G24" s="97"/>
      <c r="H24" s="112"/>
    </row>
    <row r="25" spans="1:8">
      <c r="A25" s="12"/>
      <c r="B25" s="32" t="s">
        <v>71</v>
      </c>
      <c r="C25" s="56"/>
      <c r="D25" s="56"/>
      <c r="E25" s="56"/>
      <c r="F25" s="56"/>
      <c r="G25" s="97"/>
      <c r="H25" s="112"/>
    </row>
    <row r="26" spans="1:8">
      <c r="A26" s="12"/>
      <c r="B26" s="33"/>
      <c r="C26" s="57"/>
      <c r="D26" s="57"/>
      <c r="E26" s="57"/>
      <c r="F26" s="57"/>
      <c r="G26" s="98"/>
      <c r="H26" s="112"/>
    </row>
    <row r="27" spans="1:8" ht="7.5" customHeight="1">
      <c r="A27" s="14"/>
      <c r="B27" s="34"/>
      <c r="C27" s="34"/>
      <c r="D27" s="34"/>
      <c r="E27" s="34"/>
      <c r="F27" s="34"/>
      <c r="G27" s="34"/>
      <c r="H27" s="114"/>
    </row>
    <row r="28" spans="1:8" ht="7.5" customHeight="1">
      <c r="A28" s="12"/>
      <c r="B28" s="35"/>
      <c r="C28" s="35"/>
      <c r="D28" s="35"/>
      <c r="E28" s="35"/>
      <c r="F28" s="35"/>
      <c r="G28" s="35"/>
      <c r="H28" s="112"/>
    </row>
    <row r="29" spans="1:8">
      <c r="A29" s="12"/>
      <c r="B29" s="36" t="s">
        <v>37</v>
      </c>
      <c r="C29" s="36"/>
      <c r="D29" s="36"/>
      <c r="E29" s="36"/>
      <c r="F29" s="36"/>
      <c r="G29" s="36"/>
      <c r="H29" s="112"/>
    </row>
    <row r="30" spans="1:8">
      <c r="A30" s="12"/>
      <c r="B30" s="36"/>
      <c r="C30" s="36"/>
      <c r="D30" s="36"/>
      <c r="E30" s="36"/>
      <c r="F30" s="36"/>
      <c r="G30" s="36"/>
      <c r="H30" s="112"/>
    </row>
    <row r="31" spans="1:8" ht="18.75" customHeight="1">
      <c r="A31" s="12"/>
      <c r="B31" s="37" t="s">
        <v>41</v>
      </c>
      <c r="C31" s="58"/>
      <c r="D31" s="72">
        <f>'試算表（２番）'!AP35</f>
        <v>55000</v>
      </c>
      <c r="E31" s="72"/>
      <c r="F31" s="72"/>
      <c r="G31" s="99" t="s">
        <v>10</v>
      </c>
      <c r="H31" s="112"/>
    </row>
    <row r="32" spans="1:8" ht="18.75" customHeight="1">
      <c r="A32" s="12"/>
      <c r="B32" s="38"/>
      <c r="C32" s="59"/>
      <c r="D32" s="73"/>
      <c r="E32" s="73"/>
      <c r="F32" s="73"/>
      <c r="G32" s="100"/>
      <c r="H32" s="112"/>
    </row>
    <row r="33" spans="1:8" ht="3" customHeight="1">
      <c r="A33" s="12"/>
      <c r="B33" s="39"/>
      <c r="C33" s="39"/>
      <c r="D33" s="74"/>
      <c r="E33" s="74"/>
      <c r="F33" s="74"/>
      <c r="G33" s="101"/>
      <c r="H33" s="112"/>
    </row>
    <row r="34" spans="1:8">
      <c r="A34" s="12"/>
      <c r="B34" s="40" t="s">
        <v>58</v>
      </c>
      <c r="C34" s="60"/>
      <c r="D34" s="60"/>
      <c r="E34" s="60"/>
      <c r="F34" s="60"/>
      <c r="G34" s="102"/>
      <c r="H34" s="112"/>
    </row>
    <row r="35" spans="1:8">
      <c r="A35" s="12"/>
      <c r="B35" s="41"/>
      <c r="C35" s="61"/>
      <c r="D35" s="61"/>
      <c r="E35" s="61"/>
      <c r="F35" s="61"/>
      <c r="G35" s="103"/>
      <c r="H35" s="112"/>
    </row>
    <row r="36" spans="1:8" ht="3.75" customHeight="1">
      <c r="A36" s="12"/>
      <c r="B36" s="39"/>
      <c r="C36" s="39"/>
      <c r="D36" s="75"/>
      <c r="E36" s="75"/>
      <c r="F36" s="75"/>
      <c r="G36" s="101"/>
      <c r="H36" s="112"/>
    </row>
    <row r="37" spans="1:8" ht="22.5" customHeight="1">
      <c r="A37" s="12"/>
      <c r="B37" s="42" t="s">
        <v>65</v>
      </c>
      <c r="C37" s="62"/>
      <c r="D37" s="62"/>
      <c r="E37" s="62"/>
      <c r="F37" s="62"/>
      <c r="G37" s="104"/>
      <c r="H37" s="112"/>
    </row>
    <row r="38" spans="1:8" ht="22.5" customHeight="1">
      <c r="A38" s="12"/>
      <c r="B38" s="43"/>
      <c r="C38" s="63"/>
      <c r="D38" s="63"/>
      <c r="E38" s="63"/>
      <c r="F38" s="63"/>
      <c r="G38" s="105"/>
      <c r="H38" s="112"/>
    </row>
    <row r="39" spans="1:8" ht="7.5" customHeight="1">
      <c r="A39" s="15"/>
      <c r="B39" s="44"/>
      <c r="C39" s="44"/>
      <c r="D39" s="44"/>
      <c r="E39" s="44"/>
      <c r="F39" s="44"/>
      <c r="G39" s="44"/>
      <c r="H39" s="115"/>
    </row>
    <row r="40" spans="1:8" ht="19.5">
      <c r="B40" s="45"/>
      <c r="C40" s="45"/>
      <c r="D40" s="45"/>
      <c r="E40" s="45"/>
      <c r="F40" s="45"/>
      <c r="G40" s="45"/>
    </row>
  </sheetData>
  <sheetProtection password="8AD3" sheet="1" objects="1" scenarios="1"/>
  <mergeCells count="28">
    <mergeCell ref="A1:H1"/>
    <mergeCell ref="A2:H2"/>
    <mergeCell ref="B7:G7"/>
    <mergeCell ref="B8:F8"/>
    <mergeCell ref="E9:F9"/>
    <mergeCell ref="B10:F10"/>
    <mergeCell ref="B21:G21"/>
    <mergeCell ref="B22:G22"/>
    <mergeCell ref="B23:G23"/>
    <mergeCell ref="B24:G24"/>
    <mergeCell ref="A4:H5"/>
    <mergeCell ref="B15:B16"/>
    <mergeCell ref="D15:D16"/>
    <mergeCell ref="E15:E16"/>
    <mergeCell ref="F15:F16"/>
    <mergeCell ref="G15:G16"/>
    <mergeCell ref="B17:B18"/>
    <mergeCell ref="D17:D18"/>
    <mergeCell ref="E17:E18"/>
    <mergeCell ref="F17:F18"/>
    <mergeCell ref="G17:G18"/>
    <mergeCell ref="B25:G26"/>
    <mergeCell ref="B29:G30"/>
    <mergeCell ref="B31:C32"/>
    <mergeCell ref="D31:F32"/>
    <mergeCell ref="G31:G32"/>
    <mergeCell ref="B34:G35"/>
    <mergeCell ref="B37:G38"/>
  </mergeCells>
  <phoneticPr fontId="1" type="Hiragana"/>
  <conditionalFormatting sqref="E14">
    <cfRule type="containsText" dxfId="0" priority="1" text="対象外">
      <formula>NOT(ISERROR(SEARCH("対象外",E14)))</formula>
    </cfRule>
  </conditionalFormatting>
  <dataValidations count="5">
    <dataValidation type="list" allowBlank="1" showDropDown="0" showInputMessage="1" showErrorMessage="1" sqref="E9">
      <formula1>"個人事業者,法人"</formula1>
    </dataValidation>
    <dataValidation type="whole" operator="greaterThanOrEqual" allowBlank="0" showDropDown="0" showInputMessage="1" showErrorMessage="1" errorTitle="入力した値が間違っています。" error="0以上の数値を入力してください。" sqref="E11:E12">
      <formula1>0</formula1>
    </dataValidation>
    <dataValidation type="whole" allowBlank="0" showDropDown="0" showInputMessage="1" showErrorMessage="1" errorTitle="入力した値が間違っています。" error="月間の営業日数を入力する必要がありますので、「1～31」の間で数値を入力してください。" sqref="E15:E16">
      <formula1>1</formula1>
      <formula2>31</formula2>
    </dataValidation>
    <dataValidation type="whole" operator="greaterThanOrEqual" allowBlank="1" showDropDown="0" showInputMessage="1" showErrorMessage="1" sqref="E17:E18">
      <formula1>0</formula1>
    </dataValidation>
    <dataValidation type="whole" operator="greaterThanOrEqual" allowBlank="0" showDropDown="0" showInputMessage="1" showErrorMessage="1" errorTitle="入力した値が間違っています。" error="営業時間短縮要請協力金の１日当たりの支給単価は25,000円以上で、17日分の受給額は425,000円以上（25,000円/日×17日）になります。再度入力してください。" sqref="E19">
      <formula1>425000</formula1>
    </dataValidation>
  </dataValidations>
  <printOptions horizontalCentered="1"/>
  <pageMargins left="0.23622047244094488" right="0.23622047244094488" top="0.31496062992125984" bottom="0.31496062992125984"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BC37"/>
  <sheetViews>
    <sheetView view="pageBreakPreview" zoomScaleNormal="85" zoomScaleSheetLayoutView="100" workbookViewId="0">
      <selection activeCell="BM26" sqref="BM26"/>
    </sheetView>
  </sheetViews>
  <sheetFormatPr defaultRowHeight="18.75"/>
  <cols>
    <col min="1" max="85" width="1.625" customWidth="1"/>
  </cols>
  <sheetData>
    <row r="1" spans="2:55" ht="5.0999999999999996" customHeight="1"/>
    <row r="2" spans="2:55">
      <c r="B2" s="119" t="s">
        <v>48</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row>
    <row r="3" spans="2:55" ht="19.5">
      <c r="B3" s="120" t="s">
        <v>73</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row>
    <row r="4" spans="2:55" ht="5.0999999999999996" customHeight="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row>
    <row r="5" spans="2:55">
      <c r="B5" s="122" t="s">
        <v>74</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row>
    <row r="6" spans="2:55" ht="15" customHeight="1">
      <c r="B6" s="123" t="s">
        <v>49</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273"/>
    </row>
    <row r="7" spans="2:55" ht="13.5" customHeight="1">
      <c r="B7" s="124" t="s">
        <v>47</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row>
    <row r="8" spans="2:55" ht="5.0999999999999996" customHeight="1">
      <c r="B8" s="126"/>
      <c r="C8" s="126"/>
      <c r="D8" s="126"/>
      <c r="E8" s="126"/>
      <c r="F8" s="126"/>
      <c r="G8" s="126"/>
      <c r="H8" s="126"/>
      <c r="I8" s="126"/>
      <c r="J8" s="126"/>
      <c r="K8" s="1"/>
      <c r="L8" s="1"/>
      <c r="M8" s="1"/>
      <c r="N8" s="1"/>
      <c r="O8" s="1"/>
      <c r="P8" s="1"/>
      <c r="Q8" s="1"/>
      <c r="R8" s="1"/>
      <c r="S8" s="1"/>
      <c r="T8" s="1"/>
    </row>
    <row r="9" spans="2:55" s="116" customFormat="1" ht="18" customHeight="1">
      <c r="B9" s="125"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274"/>
    </row>
    <row r="10" spans="2:55" ht="35.1" customHeight="1">
      <c r="B10" s="127" t="s">
        <v>18</v>
      </c>
      <c r="C10" s="139"/>
      <c r="D10" s="146"/>
      <c r="E10" s="150" t="s">
        <v>29</v>
      </c>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228" t="s">
        <v>31</v>
      </c>
      <c r="AQ10" s="243"/>
      <c r="AR10" s="243"/>
      <c r="AS10" s="259">
        <f>IF(0&lt;=基礎データ!E13,基礎データ!E13,"対象外")</f>
        <v>1350000</v>
      </c>
      <c r="AT10" s="259"/>
      <c r="AU10" s="259"/>
      <c r="AV10" s="259"/>
      <c r="AW10" s="259"/>
      <c r="AX10" s="259"/>
      <c r="AY10" s="259"/>
      <c r="AZ10" s="259"/>
      <c r="BA10" s="267" t="s">
        <v>10</v>
      </c>
      <c r="BB10" s="275"/>
    </row>
    <row r="11" spans="2:55" ht="35.1" customHeight="1">
      <c r="B11" s="128" t="s">
        <v>22</v>
      </c>
      <c r="C11" s="140"/>
      <c r="D11" s="147"/>
      <c r="E11" s="151" t="s">
        <v>30</v>
      </c>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229" t="s">
        <v>32</v>
      </c>
      <c r="AQ11" s="244"/>
      <c r="AR11" s="249"/>
      <c r="AS11" s="260">
        <f>IF(750000&lt;=ROUNDDOWN(K13*3/AC13,0),750000,ROUNDDOWN(K13*3/AC13,0))</f>
        <v>540000</v>
      </c>
      <c r="AT11" s="260"/>
      <c r="AU11" s="260"/>
      <c r="AV11" s="260"/>
      <c r="AW11" s="260"/>
      <c r="AX11" s="260"/>
      <c r="AY11" s="260"/>
      <c r="AZ11" s="260"/>
      <c r="BA11" s="268" t="s">
        <v>10</v>
      </c>
      <c r="BB11" s="276"/>
      <c r="BC11" s="288"/>
    </row>
    <row r="12" spans="2:55" s="3" customFormat="1" ht="19.5">
      <c r="B12" s="128"/>
      <c r="C12" s="140"/>
      <c r="D12" s="147"/>
      <c r="E12" s="152"/>
      <c r="F12" s="153"/>
      <c r="G12" s="153"/>
      <c r="H12" s="153" t="s">
        <v>19</v>
      </c>
      <c r="I12" s="153"/>
      <c r="J12" s="153"/>
      <c r="K12" s="153"/>
      <c r="L12" s="153"/>
      <c r="M12" s="153"/>
      <c r="N12" s="153"/>
      <c r="O12" s="153"/>
      <c r="P12" s="153"/>
      <c r="Q12" s="153"/>
      <c r="R12" s="153"/>
      <c r="S12" s="153"/>
      <c r="T12" s="153"/>
      <c r="U12" s="153"/>
      <c r="V12" s="197"/>
      <c r="W12" s="197"/>
      <c r="X12" s="197"/>
      <c r="Y12" s="197"/>
      <c r="Z12" s="197" t="s">
        <v>11</v>
      </c>
      <c r="AA12" s="197"/>
      <c r="AB12" s="197"/>
      <c r="AC12" s="197"/>
      <c r="AD12" s="197"/>
      <c r="AE12" s="197"/>
      <c r="AF12" s="197"/>
      <c r="AG12" s="197"/>
      <c r="AH12" s="197"/>
      <c r="AI12" s="197"/>
      <c r="AJ12" s="197"/>
      <c r="AK12" s="197"/>
      <c r="AL12" s="197"/>
      <c r="AM12" s="197"/>
      <c r="AN12" s="197"/>
      <c r="AO12" s="220"/>
      <c r="AP12" s="230" t="s">
        <v>16</v>
      </c>
      <c r="AQ12" s="245"/>
      <c r="AR12" s="245"/>
      <c r="AS12" s="245"/>
      <c r="AT12" s="245"/>
      <c r="AU12" s="245"/>
      <c r="AV12" s="245"/>
      <c r="AW12" s="245"/>
      <c r="AX12" s="245"/>
      <c r="AY12" s="245"/>
      <c r="AZ12" s="245"/>
      <c r="BA12" s="245"/>
      <c r="BB12" s="277"/>
    </row>
    <row r="13" spans="2:55" ht="35.1" customHeight="1">
      <c r="B13" s="128"/>
      <c r="C13" s="140"/>
      <c r="D13" s="147"/>
      <c r="E13" s="153"/>
      <c r="F13" s="164"/>
      <c r="G13" s="164"/>
      <c r="H13" s="133" t="s">
        <v>38</v>
      </c>
      <c r="I13" s="145"/>
      <c r="J13" s="145"/>
      <c r="K13" s="179">
        <f>IF(0&lt;=基礎データ!E12,基礎データ!E12,"対象外")</f>
        <v>4500000</v>
      </c>
      <c r="L13" s="181"/>
      <c r="M13" s="181"/>
      <c r="N13" s="181"/>
      <c r="O13" s="181"/>
      <c r="P13" s="181"/>
      <c r="Q13" s="181"/>
      <c r="R13" s="190" t="s">
        <v>15</v>
      </c>
      <c r="S13" s="192"/>
      <c r="T13" s="194" t="s">
        <v>5</v>
      </c>
      <c r="U13" s="194"/>
      <c r="V13" s="194">
        <v>3</v>
      </c>
      <c r="W13" s="194"/>
      <c r="X13" s="194" t="s">
        <v>8</v>
      </c>
      <c r="Y13" s="194"/>
      <c r="Z13" s="133" t="s">
        <v>24</v>
      </c>
      <c r="AA13" s="145"/>
      <c r="AB13" s="145"/>
      <c r="AC13" s="179">
        <f>IF(0&lt;=基礎データ!E15,基礎データ!E15,"対象外")</f>
        <v>25</v>
      </c>
      <c r="AD13" s="181"/>
      <c r="AE13" s="181"/>
      <c r="AF13" s="181"/>
      <c r="AG13" s="202" t="s">
        <v>4</v>
      </c>
      <c r="AH13" s="192"/>
      <c r="AI13" s="93" t="s">
        <v>26</v>
      </c>
      <c r="AJ13" s="92"/>
      <c r="AK13" s="208" t="s">
        <v>2</v>
      </c>
      <c r="AL13" s="211"/>
      <c r="AM13" s="214"/>
      <c r="AN13" s="197"/>
      <c r="AO13" s="220"/>
      <c r="AP13" s="231" t="s">
        <v>6</v>
      </c>
      <c r="AQ13" s="246"/>
      <c r="AR13" s="246"/>
      <c r="AS13" s="246"/>
      <c r="AT13" s="246"/>
      <c r="AU13" s="246"/>
      <c r="AV13" s="246"/>
      <c r="AW13" s="246"/>
      <c r="AX13" s="246"/>
      <c r="AY13" s="246"/>
      <c r="AZ13" s="246"/>
      <c r="BA13" s="246"/>
      <c r="BB13" s="278"/>
    </row>
    <row r="14" spans="2:55" ht="5.0999999999999996" customHeight="1">
      <c r="B14" s="128"/>
      <c r="C14" s="140"/>
      <c r="D14" s="147"/>
      <c r="E14" s="154"/>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98"/>
      <c r="AG14" s="198"/>
      <c r="AH14" s="198"/>
      <c r="AI14" s="198"/>
      <c r="AJ14" s="198"/>
      <c r="AK14" s="198"/>
      <c r="AL14" s="153"/>
      <c r="AM14" s="153"/>
      <c r="AN14" s="153"/>
      <c r="AO14" s="221"/>
      <c r="AP14" s="232"/>
      <c r="AQ14" s="247"/>
      <c r="AR14" s="247"/>
      <c r="AS14" s="247"/>
      <c r="AT14" s="247"/>
      <c r="AU14" s="247"/>
      <c r="AV14" s="247"/>
      <c r="AW14" s="247"/>
      <c r="AX14" s="247"/>
      <c r="AY14" s="247"/>
      <c r="AZ14" s="247"/>
      <c r="BA14" s="247"/>
      <c r="BB14" s="279"/>
    </row>
    <row r="15" spans="2:55" ht="35.1" customHeight="1">
      <c r="B15" s="129" t="s">
        <v>7</v>
      </c>
      <c r="C15" s="141"/>
      <c r="D15" s="148"/>
      <c r="E15" s="155" t="s">
        <v>14</v>
      </c>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233" t="s">
        <v>33</v>
      </c>
      <c r="AQ15" s="248"/>
      <c r="AR15" s="258"/>
      <c r="AS15" s="261">
        <f>IF(OR("対象外"=AS10,"対象外"=AS11),"対象外",IF(AS10&lt;AS11,AS10,AS11))</f>
        <v>540000</v>
      </c>
      <c r="AT15" s="261"/>
      <c r="AU15" s="261"/>
      <c r="AV15" s="261"/>
      <c r="AW15" s="261"/>
      <c r="AX15" s="261"/>
      <c r="AY15" s="261"/>
      <c r="AZ15" s="261"/>
      <c r="BA15" s="269" t="s">
        <v>10</v>
      </c>
      <c r="BB15" s="280"/>
    </row>
    <row r="16" spans="2:55" ht="52.5" customHeight="1">
      <c r="B16" s="128" t="s">
        <v>25</v>
      </c>
      <c r="C16" s="140"/>
      <c r="D16" s="147"/>
      <c r="E16" s="151" t="s">
        <v>79</v>
      </c>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229" t="s">
        <v>35</v>
      </c>
      <c r="AQ16" s="249"/>
      <c r="AR16" s="249"/>
      <c r="AS16" s="260">
        <f>IF(OR("対象外"=K20,"対象外"=Z20),"対象外",IF(0&gt;K20-Z20,0,K20-Z20))</f>
        <v>925000</v>
      </c>
      <c r="AT16" s="266"/>
      <c r="AU16" s="266"/>
      <c r="AV16" s="266"/>
      <c r="AW16" s="266"/>
      <c r="AX16" s="266"/>
      <c r="AY16" s="266"/>
      <c r="AZ16" s="266"/>
      <c r="BA16" s="268" t="s">
        <v>10</v>
      </c>
      <c r="BB16" s="276"/>
      <c r="BC16" s="288"/>
    </row>
    <row r="17" spans="1:55" s="3" customFormat="1" ht="35.1" customHeight="1">
      <c r="B17" s="128"/>
      <c r="C17" s="140"/>
      <c r="D17" s="147"/>
      <c r="E17" s="156"/>
      <c r="F17" s="167"/>
      <c r="G17" s="173"/>
      <c r="H17" s="175" t="s">
        <v>82</v>
      </c>
      <c r="I17" s="175"/>
      <c r="J17" s="175"/>
      <c r="K17" s="175"/>
      <c r="L17" s="175"/>
      <c r="M17" s="175"/>
      <c r="N17" s="175"/>
      <c r="O17" s="175"/>
      <c r="P17" s="175"/>
      <c r="Q17" s="175"/>
      <c r="R17" s="175"/>
      <c r="S17" s="175"/>
      <c r="T17" s="175"/>
      <c r="U17" s="175"/>
      <c r="V17" s="175" t="s">
        <v>85</v>
      </c>
      <c r="W17" s="175"/>
      <c r="X17" s="175"/>
      <c r="Y17" s="175"/>
      <c r="Z17" s="175"/>
      <c r="AA17" s="175"/>
      <c r="AB17" s="175"/>
      <c r="AC17" s="175"/>
      <c r="AD17" s="175"/>
      <c r="AE17" s="175"/>
      <c r="AF17" s="175"/>
      <c r="AG17" s="175"/>
      <c r="AH17" s="175"/>
      <c r="AI17" s="175"/>
      <c r="AJ17" s="175"/>
      <c r="AK17" s="175"/>
      <c r="AL17" s="175"/>
      <c r="AM17" s="175"/>
      <c r="AN17" s="216"/>
      <c r="AO17" s="222"/>
      <c r="AP17" s="234" t="s">
        <v>91</v>
      </c>
      <c r="AQ17" s="250"/>
      <c r="AR17" s="250"/>
      <c r="AS17" s="250"/>
      <c r="AT17" s="250"/>
      <c r="AU17" s="250"/>
      <c r="AV17" s="250"/>
      <c r="AW17" s="250"/>
      <c r="AX17" s="250"/>
      <c r="AY17" s="250"/>
      <c r="AZ17" s="250"/>
      <c r="BA17" s="250"/>
      <c r="BB17" s="281"/>
    </row>
    <row r="18" spans="1:55" ht="35.1" customHeight="1">
      <c r="B18" s="128"/>
      <c r="C18" s="140"/>
      <c r="D18" s="147"/>
      <c r="E18" s="157"/>
      <c r="F18" s="154"/>
      <c r="G18" s="174"/>
      <c r="H18" s="133" t="s">
        <v>23</v>
      </c>
      <c r="I18" s="145"/>
      <c r="J18" s="145"/>
      <c r="K18" s="180">
        <f>IF(0&lt;=基礎データ!E11,基礎データ!E11,"対象外")</f>
        <v>3150000</v>
      </c>
      <c r="L18" s="180"/>
      <c r="M18" s="180"/>
      <c r="N18" s="180"/>
      <c r="O18" s="180"/>
      <c r="P18" s="180"/>
      <c r="Q18" s="180"/>
      <c r="R18" s="190" t="s">
        <v>15</v>
      </c>
      <c r="S18" s="192"/>
      <c r="T18" s="195" t="s">
        <v>84</v>
      </c>
      <c r="U18" s="194"/>
      <c r="V18" s="194"/>
      <c r="W18" s="191" t="s">
        <v>72</v>
      </c>
      <c r="X18" s="193"/>
      <c r="Y18" s="193"/>
      <c r="Z18" s="180">
        <f>IF(0&lt;=基礎データ!E19,基礎データ!E19,"対象外")</f>
        <v>425000</v>
      </c>
      <c r="AA18" s="180"/>
      <c r="AB18" s="180"/>
      <c r="AC18" s="180"/>
      <c r="AD18" s="180"/>
      <c r="AE18" s="180"/>
      <c r="AF18" s="180"/>
      <c r="AG18" s="202" t="s">
        <v>10</v>
      </c>
      <c r="AH18" s="192"/>
      <c r="AI18" s="204" t="s">
        <v>26</v>
      </c>
      <c r="AJ18" s="207"/>
      <c r="AK18" s="209" t="s">
        <v>89</v>
      </c>
      <c r="AL18" s="212"/>
      <c r="AM18" s="215"/>
      <c r="AN18" s="217"/>
      <c r="AO18" s="221"/>
      <c r="AP18" s="235"/>
      <c r="AQ18" s="134"/>
      <c r="AR18" s="134"/>
      <c r="AS18" s="134"/>
      <c r="AT18" s="134"/>
      <c r="AU18" s="134"/>
      <c r="AV18" s="134"/>
      <c r="AW18" s="134"/>
      <c r="AX18" s="134"/>
      <c r="AY18" s="134"/>
      <c r="AZ18" s="134"/>
      <c r="BA18" s="134"/>
      <c r="BB18" s="282"/>
    </row>
    <row r="19" spans="1:55" ht="15" customHeight="1">
      <c r="B19" s="128"/>
      <c r="C19" s="140"/>
      <c r="D19" s="147"/>
      <c r="E19" s="157"/>
      <c r="F19" s="152"/>
      <c r="G19" s="153"/>
      <c r="H19" s="153" t="s">
        <v>19</v>
      </c>
      <c r="I19" s="153"/>
      <c r="J19" s="153"/>
      <c r="K19" s="153"/>
      <c r="L19" s="153"/>
      <c r="M19" s="153"/>
      <c r="N19" s="153"/>
      <c r="O19" s="153"/>
      <c r="P19" s="153"/>
      <c r="Q19" s="153"/>
      <c r="R19" s="153"/>
      <c r="S19" s="153"/>
      <c r="T19" s="153"/>
      <c r="U19" s="153"/>
      <c r="V19" s="198"/>
      <c r="W19" s="201" t="s">
        <v>86</v>
      </c>
      <c r="X19" s="201"/>
      <c r="Y19" s="201"/>
      <c r="Z19" s="201"/>
      <c r="AA19" s="201"/>
      <c r="AB19" s="201"/>
      <c r="AC19" s="201"/>
      <c r="AD19" s="201"/>
      <c r="AE19" s="201"/>
      <c r="AF19" s="201"/>
      <c r="AG19" s="201"/>
      <c r="AH19" s="201"/>
      <c r="AI19" s="198"/>
      <c r="AJ19" s="198"/>
      <c r="AK19" s="198"/>
      <c r="AL19" s="198"/>
      <c r="AM19" s="198"/>
      <c r="AN19" s="218"/>
      <c r="AO19" s="221"/>
      <c r="AP19" s="235"/>
      <c r="AQ19" s="134"/>
      <c r="AR19" s="134"/>
      <c r="AS19" s="134"/>
      <c r="AT19" s="134"/>
      <c r="AU19" s="134"/>
      <c r="AV19" s="134"/>
      <c r="AW19" s="134"/>
      <c r="AX19" s="134"/>
      <c r="AY19" s="134"/>
      <c r="AZ19" s="134"/>
      <c r="BA19" s="134"/>
      <c r="BB19" s="282"/>
      <c r="BC19" s="288"/>
    </row>
    <row r="20" spans="1:55" ht="35.1" customHeight="1">
      <c r="B20" s="128"/>
      <c r="C20" s="140"/>
      <c r="D20" s="147"/>
      <c r="E20" s="157"/>
      <c r="F20" s="154"/>
      <c r="G20" s="174"/>
      <c r="H20" s="133" t="s">
        <v>38</v>
      </c>
      <c r="I20" s="145"/>
      <c r="J20" s="145"/>
      <c r="K20" s="180">
        <f>K13</f>
        <v>4500000</v>
      </c>
      <c r="L20" s="180"/>
      <c r="M20" s="180"/>
      <c r="N20" s="180"/>
      <c r="O20" s="180"/>
      <c r="P20" s="180"/>
      <c r="Q20" s="180"/>
      <c r="R20" s="190" t="s">
        <v>15</v>
      </c>
      <c r="S20" s="192"/>
      <c r="T20" s="195" t="s">
        <v>70</v>
      </c>
      <c r="U20" s="194"/>
      <c r="V20" s="199"/>
      <c r="W20" s="191" t="s">
        <v>53</v>
      </c>
      <c r="X20" s="193"/>
      <c r="Y20" s="193"/>
      <c r="Z20" s="180">
        <f>IF(OR("対象外"=K18,"対象外"=Z18),"対象外",K18+Z18)</f>
        <v>3575000</v>
      </c>
      <c r="AA20" s="200"/>
      <c r="AB20" s="200"/>
      <c r="AC20" s="200"/>
      <c r="AD20" s="200"/>
      <c r="AE20" s="200"/>
      <c r="AF20" s="200"/>
      <c r="AG20" s="202" t="s">
        <v>10</v>
      </c>
      <c r="AH20" s="192"/>
      <c r="AI20" s="204" t="s">
        <v>26</v>
      </c>
      <c r="AJ20" s="207"/>
      <c r="AK20" s="210" t="s">
        <v>90</v>
      </c>
      <c r="AL20" s="212"/>
      <c r="AM20" s="215"/>
      <c r="AN20" s="218"/>
      <c r="AO20" s="221"/>
      <c r="AP20" s="235"/>
      <c r="AQ20" s="134"/>
      <c r="AR20" s="134"/>
      <c r="AS20" s="134"/>
      <c r="AT20" s="134"/>
      <c r="AU20" s="134"/>
      <c r="AV20" s="134"/>
      <c r="AW20" s="134"/>
      <c r="AX20" s="134"/>
      <c r="AY20" s="134"/>
      <c r="AZ20" s="134"/>
      <c r="BA20" s="134"/>
      <c r="BB20" s="282"/>
    </row>
    <row r="21" spans="1:55" ht="7.5" customHeight="1">
      <c r="B21" s="128"/>
      <c r="C21" s="140"/>
      <c r="D21" s="147"/>
      <c r="E21" s="157"/>
      <c r="F21" s="158"/>
      <c r="G21" s="168"/>
      <c r="H21" s="168"/>
      <c r="I21" s="168"/>
      <c r="J21" s="168"/>
      <c r="K21" s="168"/>
      <c r="L21" s="168"/>
      <c r="M21" s="168"/>
      <c r="N21" s="168"/>
      <c r="O21" s="168"/>
      <c r="P21" s="168"/>
      <c r="Q21" s="168"/>
      <c r="R21" s="168"/>
      <c r="S21" s="168"/>
      <c r="T21" s="196"/>
      <c r="U21" s="168"/>
      <c r="V21" s="168"/>
      <c r="W21" s="168"/>
      <c r="X21" s="168"/>
      <c r="Y21" s="168"/>
      <c r="Z21" s="168"/>
      <c r="AA21" s="168"/>
      <c r="AB21" s="168"/>
      <c r="AC21" s="168"/>
      <c r="AD21" s="168"/>
      <c r="AE21" s="168"/>
      <c r="AF21" s="168"/>
      <c r="AG21" s="168"/>
      <c r="AH21" s="168"/>
      <c r="AI21" s="196"/>
      <c r="AJ21" s="196"/>
      <c r="AK21" s="196"/>
      <c r="AL21" s="196"/>
      <c r="AM21" s="196"/>
      <c r="AN21" s="219"/>
      <c r="AO21" s="221"/>
      <c r="AP21" s="236"/>
      <c r="AQ21" s="251"/>
      <c r="AR21" s="251"/>
      <c r="AS21" s="251"/>
      <c r="AT21" s="251"/>
      <c r="AU21" s="251"/>
      <c r="AV21" s="251"/>
      <c r="AW21" s="251"/>
      <c r="AX21" s="251"/>
      <c r="AY21" s="251"/>
      <c r="AZ21" s="251"/>
      <c r="BA21" s="251"/>
      <c r="BB21" s="283"/>
    </row>
    <row r="22" spans="1:55" ht="5.0999999999999996" customHeight="1">
      <c r="B22" s="130"/>
      <c r="C22" s="142"/>
      <c r="D22" s="149"/>
      <c r="E22" s="15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96"/>
      <c r="AG22" s="196"/>
      <c r="AH22" s="196"/>
      <c r="AI22" s="196"/>
      <c r="AJ22" s="196"/>
      <c r="AK22" s="196"/>
      <c r="AL22" s="213"/>
      <c r="AM22" s="213"/>
      <c r="AN22" s="213"/>
      <c r="AO22" s="223"/>
      <c r="AP22" s="237"/>
      <c r="AQ22" s="252"/>
      <c r="AR22" s="252"/>
      <c r="AS22" s="252"/>
      <c r="AT22" s="252"/>
      <c r="AU22" s="252"/>
      <c r="AV22" s="252"/>
      <c r="AW22" s="252"/>
      <c r="AX22" s="252"/>
      <c r="AY22" s="252"/>
      <c r="AZ22" s="252"/>
      <c r="BA22" s="252"/>
      <c r="BB22" s="284"/>
    </row>
    <row r="23" spans="1:55" ht="35.1" customHeight="1">
      <c r="B23" s="128" t="s">
        <v>75</v>
      </c>
      <c r="C23" s="140"/>
      <c r="D23" s="147"/>
      <c r="E23" s="151" t="s">
        <v>1</v>
      </c>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238" t="s">
        <v>39</v>
      </c>
      <c r="AQ23" s="253"/>
      <c r="AR23" s="253"/>
      <c r="AS23" s="262">
        <f>IF("個人事業者"=基礎データ!E9,IF(30&lt;=基礎データ!E14,IF(50&lt;=基礎データ!E14,100000,60000),"対象外"),IF(30&lt;=基礎データ!E14,IF(50&lt;=基礎データ!E14,IF(100000000&lt;基礎データ!E17,IF(500000000&lt;基礎データ!E17,500000,300000),200000),IF(100000000&lt;基礎データ!E17,IF(500000000&lt;基礎データ!E17,300000,180000),120000)),"対象外"))</f>
        <v>60000</v>
      </c>
      <c r="AT23" s="262"/>
      <c r="AU23" s="262"/>
      <c r="AV23" s="262"/>
      <c r="AW23" s="262"/>
      <c r="AX23" s="262"/>
      <c r="AY23" s="262"/>
      <c r="AZ23" s="262"/>
      <c r="BA23" s="270" t="s">
        <v>10</v>
      </c>
      <c r="BB23" s="285"/>
    </row>
    <row r="24" spans="1:55" ht="17.45" customHeight="1">
      <c r="B24" s="128"/>
      <c r="C24" s="140"/>
      <c r="D24" s="147"/>
      <c r="E24" s="159"/>
      <c r="F24" s="169" t="s">
        <v>46</v>
      </c>
      <c r="G24" s="169"/>
      <c r="H24" s="169"/>
      <c r="I24" s="169"/>
      <c r="J24" s="169"/>
      <c r="K24" s="169"/>
      <c r="L24" s="169"/>
      <c r="M24" s="169"/>
      <c r="N24" s="183" t="s">
        <v>42</v>
      </c>
      <c r="O24" s="169"/>
      <c r="P24" s="169"/>
      <c r="Q24" s="169"/>
      <c r="R24" s="169"/>
      <c r="S24" s="169"/>
      <c r="T24" s="169" t="s">
        <v>52</v>
      </c>
      <c r="U24" s="169"/>
      <c r="V24" s="169"/>
      <c r="W24" s="169"/>
      <c r="X24" s="169"/>
      <c r="Y24" s="169"/>
      <c r="Z24" s="169"/>
      <c r="AA24" s="169"/>
      <c r="AB24" s="169"/>
      <c r="AC24" s="169"/>
      <c r="AD24" s="169"/>
      <c r="AE24" s="169"/>
      <c r="AF24" s="169"/>
      <c r="AG24" s="169"/>
      <c r="AH24" s="169"/>
      <c r="AI24" s="169"/>
      <c r="AJ24" s="169"/>
      <c r="AK24" s="169"/>
      <c r="AL24" s="169"/>
      <c r="AM24" s="169"/>
      <c r="AN24" s="169"/>
      <c r="AO24" s="224"/>
      <c r="AP24" s="239"/>
      <c r="AQ24" s="254"/>
      <c r="AR24" s="254"/>
      <c r="AS24" s="263"/>
      <c r="AT24" s="263"/>
      <c r="AU24" s="263"/>
      <c r="AV24" s="263"/>
      <c r="AW24" s="263"/>
      <c r="AX24" s="263"/>
      <c r="AY24" s="263"/>
      <c r="AZ24" s="263"/>
      <c r="BA24" s="270"/>
      <c r="BB24" s="285"/>
    </row>
    <row r="25" spans="1:55" ht="28.5" customHeight="1">
      <c r="B25" s="128"/>
      <c r="C25" s="140"/>
      <c r="D25" s="147"/>
      <c r="E25" s="159"/>
      <c r="F25" s="169"/>
      <c r="G25" s="169"/>
      <c r="H25" s="169"/>
      <c r="I25" s="169"/>
      <c r="J25" s="169"/>
      <c r="K25" s="169"/>
      <c r="L25" s="169"/>
      <c r="M25" s="169"/>
      <c r="N25" s="169"/>
      <c r="O25" s="169"/>
      <c r="P25" s="169"/>
      <c r="Q25" s="169"/>
      <c r="R25" s="169"/>
      <c r="S25" s="169"/>
      <c r="T25" s="169" t="s">
        <v>20</v>
      </c>
      <c r="U25" s="169"/>
      <c r="V25" s="169"/>
      <c r="W25" s="169"/>
      <c r="X25" s="169"/>
      <c r="Y25" s="169"/>
      <c r="Z25" s="169"/>
      <c r="AA25" s="169" t="s">
        <v>59</v>
      </c>
      <c r="AB25" s="169"/>
      <c r="AC25" s="169"/>
      <c r="AD25" s="169"/>
      <c r="AE25" s="169"/>
      <c r="AF25" s="169"/>
      <c r="AG25" s="169"/>
      <c r="AH25" s="169" t="s">
        <v>87</v>
      </c>
      <c r="AI25" s="169"/>
      <c r="AJ25" s="169"/>
      <c r="AK25" s="169"/>
      <c r="AL25" s="169"/>
      <c r="AM25" s="169"/>
      <c r="AN25" s="169"/>
      <c r="AO25" s="224"/>
      <c r="AP25" s="239"/>
      <c r="AQ25" s="254"/>
      <c r="AR25" s="254"/>
      <c r="AS25" s="263"/>
      <c r="AT25" s="263"/>
      <c r="AU25" s="263"/>
      <c r="AV25" s="263"/>
      <c r="AW25" s="263"/>
      <c r="AX25" s="263"/>
      <c r="AY25" s="263"/>
      <c r="AZ25" s="263"/>
      <c r="BA25" s="270"/>
      <c r="BB25" s="285"/>
    </row>
    <row r="26" spans="1:55" ht="17.45" customHeight="1">
      <c r="B26" s="128"/>
      <c r="C26" s="140"/>
      <c r="D26" s="147"/>
      <c r="E26" s="159"/>
      <c r="F26" s="170" t="s">
        <v>36</v>
      </c>
      <c r="G26" s="170"/>
      <c r="H26" s="176"/>
      <c r="I26" s="177" t="s">
        <v>3</v>
      </c>
      <c r="J26" s="178"/>
      <c r="K26" s="178"/>
      <c r="L26" s="178"/>
      <c r="M26" s="178"/>
      <c r="N26" s="184">
        <v>100000</v>
      </c>
      <c r="O26" s="186"/>
      <c r="P26" s="186"/>
      <c r="Q26" s="186"/>
      <c r="R26" s="186"/>
      <c r="S26" s="186"/>
      <c r="T26" s="184">
        <v>200000</v>
      </c>
      <c r="U26" s="184"/>
      <c r="V26" s="184"/>
      <c r="W26" s="184"/>
      <c r="X26" s="184"/>
      <c r="Y26" s="184"/>
      <c r="Z26" s="184"/>
      <c r="AA26" s="184">
        <v>300000</v>
      </c>
      <c r="AB26" s="184"/>
      <c r="AC26" s="184"/>
      <c r="AD26" s="184"/>
      <c r="AE26" s="184"/>
      <c r="AF26" s="184"/>
      <c r="AG26" s="184"/>
      <c r="AH26" s="184">
        <v>500000</v>
      </c>
      <c r="AI26" s="184"/>
      <c r="AJ26" s="184"/>
      <c r="AK26" s="184"/>
      <c r="AL26" s="184"/>
      <c r="AM26" s="184"/>
      <c r="AN26" s="184"/>
      <c r="AO26" s="224"/>
      <c r="AP26" s="239"/>
      <c r="AQ26" s="254"/>
      <c r="AR26" s="254"/>
      <c r="AS26" s="263"/>
      <c r="AT26" s="263"/>
      <c r="AU26" s="263"/>
      <c r="AV26" s="263"/>
      <c r="AW26" s="263"/>
      <c r="AX26" s="263"/>
      <c r="AY26" s="263"/>
      <c r="AZ26" s="263"/>
      <c r="BA26" s="270"/>
      <c r="BB26" s="285"/>
    </row>
    <row r="27" spans="1:55" ht="17.45" customHeight="1">
      <c r="B27" s="128"/>
      <c r="C27" s="140"/>
      <c r="D27" s="147"/>
      <c r="E27" s="159"/>
      <c r="F27" s="170" t="s">
        <v>36</v>
      </c>
      <c r="G27" s="170"/>
      <c r="H27" s="176"/>
      <c r="I27" s="177" t="s">
        <v>27</v>
      </c>
      <c r="J27" s="178"/>
      <c r="K27" s="178"/>
      <c r="L27" s="178"/>
      <c r="M27" s="178"/>
      <c r="N27" s="184">
        <v>60000</v>
      </c>
      <c r="O27" s="186"/>
      <c r="P27" s="186"/>
      <c r="Q27" s="186"/>
      <c r="R27" s="186"/>
      <c r="S27" s="186"/>
      <c r="T27" s="184">
        <v>120000</v>
      </c>
      <c r="U27" s="186"/>
      <c r="V27" s="186"/>
      <c r="W27" s="186"/>
      <c r="X27" s="186"/>
      <c r="Y27" s="186"/>
      <c r="Z27" s="186"/>
      <c r="AA27" s="184">
        <v>180000</v>
      </c>
      <c r="AB27" s="184"/>
      <c r="AC27" s="184"/>
      <c r="AD27" s="184"/>
      <c r="AE27" s="184"/>
      <c r="AF27" s="184"/>
      <c r="AG27" s="184"/>
      <c r="AH27" s="184">
        <v>300000</v>
      </c>
      <c r="AI27" s="184"/>
      <c r="AJ27" s="184"/>
      <c r="AK27" s="184"/>
      <c r="AL27" s="184"/>
      <c r="AM27" s="184"/>
      <c r="AN27" s="184"/>
      <c r="AO27" s="224"/>
      <c r="AP27" s="239"/>
      <c r="AQ27" s="254"/>
      <c r="AR27" s="254"/>
      <c r="AS27" s="263"/>
      <c r="AT27" s="263"/>
      <c r="AU27" s="263"/>
      <c r="AV27" s="263"/>
      <c r="AW27" s="263"/>
      <c r="AX27" s="263"/>
      <c r="AY27" s="263"/>
      <c r="AZ27" s="263"/>
      <c r="BA27" s="270"/>
      <c r="BB27" s="285"/>
    </row>
    <row r="28" spans="1:55" ht="5.0999999999999996" customHeight="1">
      <c r="B28" s="128"/>
      <c r="C28" s="140"/>
      <c r="D28" s="147"/>
      <c r="E28" s="159"/>
      <c r="F28" s="171"/>
      <c r="G28" s="171"/>
      <c r="H28" s="171"/>
      <c r="I28" s="171"/>
      <c r="J28" s="171"/>
      <c r="K28" s="171"/>
      <c r="L28" s="171"/>
      <c r="M28" s="171"/>
      <c r="N28" s="171"/>
      <c r="O28" s="171"/>
      <c r="P28" s="171"/>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225"/>
      <c r="AP28" s="240"/>
      <c r="AQ28" s="255"/>
      <c r="AR28" s="255"/>
      <c r="AS28" s="264"/>
      <c r="AT28" s="264"/>
      <c r="AU28" s="264"/>
      <c r="AV28" s="264"/>
      <c r="AW28" s="264"/>
      <c r="AX28" s="264"/>
      <c r="AY28" s="264"/>
      <c r="AZ28" s="264"/>
      <c r="BA28" s="271"/>
      <c r="BB28" s="286"/>
    </row>
    <row r="29" spans="1:55" ht="35.1" customHeight="1">
      <c r="B29" s="129" t="s">
        <v>21</v>
      </c>
      <c r="C29" s="141"/>
      <c r="D29" s="148"/>
      <c r="E29" s="155" t="s">
        <v>80</v>
      </c>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233" t="s">
        <v>0</v>
      </c>
      <c r="AQ29" s="248"/>
      <c r="AR29" s="258"/>
      <c r="AS29" s="261">
        <f>IF(OR("対象外"=AS16,"対象外"=AS23),"対象外",IF(AS16&lt;AS23,AS16,AS23))</f>
        <v>60000</v>
      </c>
      <c r="AT29" s="261"/>
      <c r="AU29" s="261"/>
      <c r="AV29" s="261"/>
      <c r="AW29" s="261"/>
      <c r="AX29" s="261"/>
      <c r="AY29" s="261"/>
      <c r="AZ29" s="261"/>
      <c r="BA29" s="269" t="s">
        <v>10</v>
      </c>
      <c r="BB29" s="280"/>
    </row>
    <row r="30" spans="1:55" ht="5.0999999999999996" customHeight="1">
      <c r="C30" s="2"/>
    </row>
    <row r="31" spans="1:55" ht="35.1" customHeight="1">
      <c r="B31" s="131" t="s">
        <v>76</v>
      </c>
      <c r="C31" s="131"/>
      <c r="D31" s="131"/>
      <c r="E31" s="160" t="s">
        <v>81</v>
      </c>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205" t="s">
        <v>88</v>
      </c>
      <c r="AJ31" s="205"/>
      <c r="AK31" s="205"/>
      <c r="AL31" s="205"/>
      <c r="AM31" s="205"/>
      <c r="AN31" s="205"/>
      <c r="AO31" s="226"/>
      <c r="AP31" s="241" t="s">
        <v>92</v>
      </c>
      <c r="AQ31" s="256"/>
      <c r="AR31" s="256"/>
      <c r="AS31" s="265">
        <f>IF(OR("対象外"=AS15,"対象外"=AS29),"対象外",AS15-AS29)</f>
        <v>480000</v>
      </c>
      <c r="AT31" s="257"/>
      <c r="AU31" s="257"/>
      <c r="AV31" s="257"/>
      <c r="AW31" s="257"/>
      <c r="AX31" s="257"/>
      <c r="AY31" s="257"/>
      <c r="AZ31" s="257"/>
      <c r="BA31" s="272" t="s">
        <v>10</v>
      </c>
      <c r="BB31" s="287"/>
    </row>
    <row r="32" spans="1:55" ht="5.0999999999999996" customHeight="1">
      <c r="A32" s="117"/>
      <c r="B32" s="117"/>
      <c r="C32" s="143"/>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row>
    <row r="33" spans="1:55" ht="5.0999999999999996" customHeight="1">
      <c r="C33" s="144"/>
    </row>
    <row r="34" spans="1:55" ht="35.1" customHeight="1">
      <c r="B34" s="132" t="s">
        <v>77</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row>
    <row r="35" spans="1:55" ht="35.1" customHeight="1">
      <c r="B35" s="133" t="s">
        <v>76</v>
      </c>
      <c r="C35" s="145"/>
      <c r="D35" s="145"/>
      <c r="E35" s="161">
        <f>IF("対象外"=AS31,"対象外",AS31)</f>
        <v>480000</v>
      </c>
      <c r="F35" s="172"/>
      <c r="G35" s="172"/>
      <c r="H35" s="172"/>
      <c r="I35" s="172"/>
      <c r="J35" s="172"/>
      <c r="K35" s="172"/>
      <c r="L35" s="172"/>
      <c r="M35" s="182" t="s">
        <v>10</v>
      </c>
      <c r="N35" s="185"/>
      <c r="O35" s="187" t="s">
        <v>83</v>
      </c>
      <c r="P35" s="188"/>
      <c r="Q35" s="188"/>
      <c r="R35" s="191" t="s">
        <v>72</v>
      </c>
      <c r="S35" s="193"/>
      <c r="T35" s="193"/>
      <c r="U35" s="180">
        <f>Z18</f>
        <v>425000</v>
      </c>
      <c r="V35" s="200"/>
      <c r="W35" s="200"/>
      <c r="X35" s="200"/>
      <c r="Y35" s="200"/>
      <c r="Z35" s="200"/>
      <c r="AA35" s="200"/>
      <c r="AB35" s="202" t="s">
        <v>10</v>
      </c>
      <c r="AC35" s="192"/>
      <c r="AD35" s="187" t="s">
        <v>26</v>
      </c>
      <c r="AE35" s="188"/>
      <c r="AF35" s="188"/>
      <c r="AH35" s="203"/>
      <c r="AI35" s="206" t="s">
        <v>43</v>
      </c>
      <c r="AJ35" s="206"/>
      <c r="AK35" s="206"/>
      <c r="AL35" s="206"/>
      <c r="AM35" s="206"/>
      <c r="AN35" s="206"/>
      <c r="AO35" s="227"/>
      <c r="AP35" s="242">
        <f>IF(0&gt;E35-U35,0,E35-U35)</f>
        <v>55000</v>
      </c>
      <c r="AQ35" s="257"/>
      <c r="AR35" s="257"/>
      <c r="AS35" s="257"/>
      <c r="AT35" s="257"/>
      <c r="AU35" s="257"/>
      <c r="AV35" s="257"/>
      <c r="AW35" s="257"/>
      <c r="AX35" s="257"/>
      <c r="AY35" s="257"/>
      <c r="AZ35" s="257"/>
      <c r="BA35" s="272" t="s">
        <v>10</v>
      </c>
      <c r="BB35" s="287"/>
    </row>
    <row r="36" spans="1:55" ht="30" customHeight="1">
      <c r="B36" s="134" t="s">
        <v>78</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row>
    <row r="37" spans="1:55" ht="35.1" customHeight="1">
      <c r="A37" s="118"/>
      <c r="B37" s="135" t="s">
        <v>13</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289"/>
    </row>
  </sheetData>
  <sheetProtection password="8AD3" sheet="1" objects="1" scenarios="1"/>
  <mergeCells count="112">
    <mergeCell ref="B2:BB2"/>
    <mergeCell ref="B3:BB3"/>
    <mergeCell ref="B5:BB5"/>
    <mergeCell ref="B6:BB6"/>
    <mergeCell ref="B7:BB7"/>
    <mergeCell ref="B9:BB9"/>
    <mergeCell ref="B10:D10"/>
    <mergeCell ref="E10:AO10"/>
    <mergeCell ref="AP10:AR10"/>
    <mergeCell ref="AS10:AZ10"/>
    <mergeCell ref="BA10:BB10"/>
    <mergeCell ref="B11:D11"/>
    <mergeCell ref="E11:AO11"/>
    <mergeCell ref="AP11:AR11"/>
    <mergeCell ref="AS11:AZ11"/>
    <mergeCell ref="BA11:BB11"/>
    <mergeCell ref="AP12:BB12"/>
    <mergeCell ref="H13:J13"/>
    <mergeCell ref="K13:Q13"/>
    <mergeCell ref="R13:S13"/>
    <mergeCell ref="T13:U13"/>
    <mergeCell ref="V13:W13"/>
    <mergeCell ref="X13:Y13"/>
    <mergeCell ref="Z13:AB13"/>
    <mergeCell ref="AC13:AF13"/>
    <mergeCell ref="AG13:AH13"/>
    <mergeCell ref="AI13:AJ13"/>
    <mergeCell ref="AK13:AM13"/>
    <mergeCell ref="AP13:BB13"/>
    <mergeCell ref="B15:D15"/>
    <mergeCell ref="E15:AO15"/>
    <mergeCell ref="AP15:AR15"/>
    <mergeCell ref="AS15:AZ15"/>
    <mergeCell ref="BA15:BB15"/>
    <mergeCell ref="B16:D16"/>
    <mergeCell ref="E16:AO16"/>
    <mergeCell ref="AP16:AR16"/>
    <mergeCell ref="AS16:AZ16"/>
    <mergeCell ref="BA16:BB16"/>
    <mergeCell ref="H17:U17"/>
    <mergeCell ref="V17:AN17"/>
    <mergeCell ref="F18:G18"/>
    <mergeCell ref="H18:J18"/>
    <mergeCell ref="K18:Q18"/>
    <mergeCell ref="R18:S18"/>
    <mergeCell ref="T18:V18"/>
    <mergeCell ref="W18:Y18"/>
    <mergeCell ref="Z18:AF18"/>
    <mergeCell ref="AG18:AH18"/>
    <mergeCell ref="AI18:AJ18"/>
    <mergeCell ref="AK18:AM18"/>
    <mergeCell ref="W19:AH19"/>
    <mergeCell ref="F20:G20"/>
    <mergeCell ref="H20:J20"/>
    <mergeCell ref="K20:Q20"/>
    <mergeCell ref="R20:S20"/>
    <mergeCell ref="T20:V20"/>
    <mergeCell ref="W20:Y20"/>
    <mergeCell ref="Z20:AF20"/>
    <mergeCell ref="AG20:AH20"/>
    <mergeCell ref="AI20:AJ20"/>
    <mergeCell ref="AK20:AM20"/>
    <mergeCell ref="B23:D23"/>
    <mergeCell ref="E23:AO23"/>
    <mergeCell ref="T24:AN24"/>
    <mergeCell ref="T25:Z25"/>
    <mergeCell ref="AA25:AG25"/>
    <mergeCell ref="AH25:AN25"/>
    <mergeCell ref="F26:H26"/>
    <mergeCell ref="I26:M26"/>
    <mergeCell ref="N26:S26"/>
    <mergeCell ref="T26:Z26"/>
    <mergeCell ref="AA26:AG26"/>
    <mergeCell ref="AH26:AN26"/>
    <mergeCell ref="F27:H27"/>
    <mergeCell ref="I27:M27"/>
    <mergeCell ref="N27:S27"/>
    <mergeCell ref="T27:Z27"/>
    <mergeCell ref="AA27:AG27"/>
    <mergeCell ref="AH27:AN27"/>
    <mergeCell ref="Q28:AO28"/>
    <mergeCell ref="B29:D29"/>
    <mergeCell ref="E29:AO29"/>
    <mergeCell ref="AP29:AR29"/>
    <mergeCell ref="AS29:AZ29"/>
    <mergeCell ref="BA29:BB29"/>
    <mergeCell ref="B31:D31"/>
    <mergeCell ref="E31:AH31"/>
    <mergeCell ref="AI31:AO31"/>
    <mergeCell ref="AP31:AR31"/>
    <mergeCell ref="AS31:AZ31"/>
    <mergeCell ref="BA31:BB31"/>
    <mergeCell ref="B34:BB34"/>
    <mergeCell ref="B35:D35"/>
    <mergeCell ref="E35:L35"/>
    <mergeCell ref="M35:N35"/>
    <mergeCell ref="O35:Q35"/>
    <mergeCell ref="R35:T35"/>
    <mergeCell ref="U35:AA35"/>
    <mergeCell ref="AB35:AC35"/>
    <mergeCell ref="AD35:AF35"/>
    <mergeCell ref="AI35:AO35"/>
    <mergeCell ref="AP35:AZ35"/>
    <mergeCell ref="BA35:BB35"/>
    <mergeCell ref="B36:BB36"/>
    <mergeCell ref="B37:BB37"/>
    <mergeCell ref="AP17:BB20"/>
    <mergeCell ref="AP23:AR28"/>
    <mergeCell ref="AS23:AZ28"/>
    <mergeCell ref="BA23:BB28"/>
    <mergeCell ref="F24:M25"/>
    <mergeCell ref="N24:S25"/>
  </mergeCells>
  <phoneticPr fontId="1" type="Hiragana"/>
  <printOptions horizontalCentered="1"/>
  <pageMargins left="0.39370078740157483" right="0.19685039370078736" top="0.39370078740157483" bottom="0.11811023622047244" header="0.19685039370078736" footer="0"/>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基礎データ</vt:lpstr>
      <vt:lpstr>試算表（２番）</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907316</dc:creator>
  <cp:lastModifiedBy>907316</cp:lastModifiedBy>
  <cp:lastPrinted>2022-02-16T16:07:01Z</cp:lastPrinted>
  <dcterms:created xsi:type="dcterms:W3CDTF">2022-02-14T10:15:10Z</dcterms:created>
  <dcterms:modified xsi:type="dcterms:W3CDTF">2022-02-18T04:08:26Z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2022-02-18T04:08:26Z</vt:filetime>
  </property>
</Properties>
</file>