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480" yWindow="90" windowWidth="15075" windowHeight="8265" firstSheet="3" activeTab="8"/>
  </bookViews>
  <sheets>
    <sheet name="県審議会登用率 (参画会議資料)" sheetId="9" r:id="rId1"/>
    <sheet name="県女性職員登用状況" sheetId="8" r:id="rId2"/>
    <sheet name="県審議会登用率" sheetId="7" r:id="rId3"/>
    <sheet name="市町村管理職" sheetId="6" r:id="rId4"/>
    <sheet name="市町村審議会登用率" sheetId="5" r:id="rId5"/>
    <sheet name="市町村条例計画" sheetId="4" r:id="rId6"/>
    <sheet name="県市議会" sheetId="1" r:id="rId7"/>
    <sheet name="市町村担当一覧" sheetId="2" r:id="rId8"/>
    <sheet name="Sheet2" sheetId="11" r:id="rId9"/>
  </sheets>
  <definedNames>
    <definedName name="_xlnm.Print_Area" localSheetId="8">Sheet2!$A$1:$N$40</definedName>
    <definedName name="_xlnm.Print_Area" localSheetId="1">県女性職員登用状況!$B$1:$K$23</definedName>
    <definedName name="_xlnm.Print_Area" localSheetId="2">県審議会登用率!$B$1:$L$48</definedName>
    <definedName name="_xlnm.Print_Area" localSheetId="0">'県審議会登用率 (参画会議資料)'!$B$26:$J$55</definedName>
    <definedName name="_xlnm.Print_Area" localSheetId="3">市町村管理職!$B$1:$I$41</definedName>
    <definedName name="_xlnm.Print_Area" localSheetId="4">市町村審議会登用率!$B$1:$J$50</definedName>
  </definedNames>
  <calcPr calcId="125725"/>
</workbook>
</file>

<file path=xl/calcChain.xml><?xml version="1.0" encoding="utf-8"?>
<calcChain xmlns="http://schemas.openxmlformats.org/spreadsheetml/2006/main">
  <c r="L22" i="9"/>
  <c r="I22"/>
  <c r="K21"/>
  <c r="L21" s="1"/>
  <c r="J21"/>
  <c r="H21"/>
  <c r="I21" s="1"/>
  <c r="G21"/>
  <c r="L20"/>
  <c r="I20"/>
  <c r="L19"/>
  <c r="I19"/>
  <c r="L18"/>
  <c r="I18"/>
  <c r="L17"/>
  <c r="I17"/>
  <c r="L16"/>
  <c r="I16"/>
  <c r="L15"/>
  <c r="I15"/>
  <c r="L14"/>
  <c r="I14"/>
  <c r="L13"/>
  <c r="I13"/>
  <c r="L12"/>
  <c r="I12"/>
  <c r="L11"/>
  <c r="I11"/>
  <c r="L10"/>
  <c r="I10"/>
  <c r="L9"/>
  <c r="I9"/>
  <c r="L8"/>
  <c r="I8"/>
  <c r="L7"/>
  <c r="I7"/>
  <c r="L6"/>
  <c r="I6"/>
  <c r="F45" i="1"/>
  <c r="E45"/>
  <c r="F49"/>
  <c r="E49"/>
  <c r="I48" i="5"/>
  <c r="I49"/>
  <c r="I50"/>
  <c r="I45"/>
  <c r="I44"/>
  <c r="I43"/>
  <c r="I41"/>
  <c r="I40"/>
  <c r="I39"/>
  <c r="I38"/>
  <c r="I37"/>
  <c r="I36"/>
  <c r="I35"/>
  <c r="I33"/>
  <c r="I32"/>
  <c r="I30"/>
  <c r="I29"/>
  <c r="I27"/>
  <c r="I26"/>
  <c r="I24"/>
  <c r="I23"/>
  <c r="I22"/>
  <c r="I21"/>
  <c r="I20"/>
  <c r="I19"/>
  <c r="I18"/>
  <c r="I16"/>
  <c r="I15"/>
  <c r="I14"/>
  <c r="I13"/>
  <c r="I12"/>
  <c r="I11"/>
  <c r="I10"/>
  <c r="I9"/>
  <c r="I8"/>
  <c r="I7"/>
  <c r="I6"/>
  <c r="F45"/>
  <c r="F44"/>
  <c r="F43"/>
  <c r="F41"/>
  <c r="F40"/>
  <c r="F39"/>
  <c r="F38"/>
  <c r="F37"/>
  <c r="F36"/>
  <c r="F35"/>
  <c r="F33"/>
  <c r="F32"/>
  <c r="F30"/>
  <c r="F29"/>
  <c r="F27"/>
  <c r="F26"/>
  <c r="F24"/>
  <c r="F23"/>
  <c r="F22"/>
  <c r="F21"/>
  <c r="F20"/>
  <c r="F19"/>
  <c r="F18"/>
  <c r="F7"/>
  <c r="F8"/>
  <c r="F9"/>
  <c r="F10"/>
  <c r="F11"/>
  <c r="F12"/>
  <c r="F13"/>
  <c r="F14"/>
  <c r="F15"/>
  <c r="F16"/>
  <c r="F6"/>
  <c r="I40" i="6"/>
  <c r="I41"/>
  <c r="F40"/>
  <c r="F4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6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6"/>
  <c r="I7"/>
  <c r="I8"/>
  <c r="I9"/>
  <c r="I10"/>
  <c r="I11"/>
  <c r="I12"/>
  <c r="I13"/>
  <c r="E10" i="8"/>
  <c r="L22" i="7"/>
  <c r="L20"/>
  <c r="L19"/>
  <c r="L18"/>
  <c r="L17"/>
  <c r="L16"/>
  <c r="L15"/>
  <c r="L14"/>
  <c r="L13"/>
  <c r="L12"/>
  <c r="L11"/>
  <c r="L10"/>
  <c r="L9"/>
  <c r="L8"/>
  <c r="L7"/>
  <c r="L6"/>
  <c r="I22"/>
  <c r="I7"/>
  <c r="I8"/>
  <c r="I9"/>
  <c r="I10"/>
  <c r="I11"/>
  <c r="I12"/>
  <c r="I13"/>
  <c r="I14"/>
  <c r="I15"/>
  <c r="I16"/>
  <c r="I17"/>
  <c r="I18"/>
  <c r="I19"/>
  <c r="I20"/>
  <c r="I6"/>
  <c r="F22" i="8"/>
  <c r="F23"/>
  <c r="F21"/>
  <c r="K14"/>
  <c r="J14"/>
  <c r="I14"/>
  <c r="F14"/>
  <c r="E14"/>
  <c r="K10"/>
  <c r="J10"/>
  <c r="I10"/>
  <c r="F10"/>
  <c r="G10"/>
  <c r="G9"/>
  <c r="G13"/>
  <c r="G12"/>
  <c r="G8"/>
  <c r="G11"/>
  <c r="G7"/>
  <c r="F50" i="5"/>
  <c r="H40" i="6"/>
  <c r="G40"/>
  <c r="E40"/>
  <c r="D40"/>
  <c r="H46" i="5"/>
  <c r="G46"/>
  <c r="E46"/>
  <c r="D46"/>
  <c r="H42"/>
  <c r="G42"/>
  <c r="E42"/>
  <c r="D42"/>
  <c r="H34"/>
  <c r="G34"/>
  <c r="E34"/>
  <c r="D34"/>
  <c r="H31"/>
  <c r="H47"/>
  <c r="H49"/>
  <c r="G31"/>
  <c r="E31"/>
  <c r="D31"/>
  <c r="H28"/>
  <c r="G28"/>
  <c r="E28"/>
  <c r="D28"/>
  <c r="H25"/>
  <c r="G25"/>
  <c r="E25"/>
  <c r="D25"/>
  <c r="H17"/>
  <c r="G17"/>
  <c r="G47"/>
  <c r="E17"/>
  <c r="E47"/>
  <c r="E49"/>
  <c r="D17"/>
  <c r="D47"/>
  <c r="D49"/>
  <c r="H21" i="7"/>
  <c r="J21"/>
  <c r="K21"/>
  <c r="G21"/>
  <c r="F28" i="1"/>
  <c r="G28"/>
  <c r="E28"/>
  <c r="G49"/>
  <c r="G47"/>
  <c r="G45"/>
  <c r="F37"/>
  <c r="E37"/>
  <c r="G37"/>
  <c r="F34"/>
  <c r="E34"/>
  <c r="G34"/>
  <c r="G32"/>
  <c r="F31"/>
  <c r="F54"/>
  <c r="E31"/>
  <c r="F20"/>
  <c r="E20"/>
  <c r="F53"/>
  <c r="E53"/>
  <c r="G53"/>
  <c r="G6"/>
  <c r="G9"/>
  <c r="G10"/>
  <c r="G11"/>
  <c r="G12"/>
  <c r="G13"/>
  <c r="G14"/>
  <c r="G17"/>
  <c r="G15"/>
  <c r="G16"/>
  <c r="G18"/>
  <c r="G19"/>
  <c r="G21"/>
  <c r="G22"/>
  <c r="G23"/>
  <c r="G24"/>
  <c r="G25"/>
  <c r="G26"/>
  <c r="G27"/>
  <c r="G29"/>
  <c r="G30"/>
  <c r="G33"/>
  <c r="G35"/>
  <c r="G36"/>
  <c r="G38"/>
  <c r="G39"/>
  <c r="G40"/>
  <c r="G44"/>
  <c r="G41"/>
  <c r="G43"/>
  <c r="G42"/>
  <c r="G48"/>
  <c r="G46"/>
  <c r="F46" i="5"/>
  <c r="F42"/>
  <c r="F34"/>
  <c r="F31"/>
  <c r="F28"/>
  <c r="F25"/>
  <c r="F17"/>
  <c r="L21" i="7"/>
  <c r="I46" i="5"/>
  <c r="I42"/>
  <c r="I34"/>
  <c r="I31"/>
  <c r="I28"/>
  <c r="I25"/>
  <c r="I47"/>
  <c r="I17"/>
  <c r="G49"/>
  <c r="F47"/>
  <c r="F49"/>
  <c r="I21" i="7"/>
  <c r="G14" i="8"/>
  <c r="E54" i="1"/>
  <c r="E55"/>
  <c r="G31"/>
  <c r="G54"/>
  <c r="F55"/>
  <c r="G20"/>
  <c r="G55"/>
</calcChain>
</file>

<file path=xl/sharedStrings.xml><?xml version="1.0" encoding="utf-8"?>
<sst xmlns="http://schemas.openxmlformats.org/spreadsheetml/2006/main" count="733" uniqueCount="435">
  <si>
    <t>高知市</t>
  </si>
  <si>
    <t>室戸市</t>
  </si>
  <si>
    <t>安芸市</t>
  </si>
  <si>
    <t>南国市</t>
  </si>
  <si>
    <t>土佐市</t>
  </si>
  <si>
    <t>須崎市</t>
  </si>
  <si>
    <t>四万十市</t>
  </si>
  <si>
    <t>宿毛市</t>
  </si>
  <si>
    <t>土佐清水市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</si>
  <si>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</si>
  <si>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</si>
  <si>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</si>
  <si>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</si>
  <si>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</si>
  <si>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</si>
  <si>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</si>
  <si>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</si>
  <si>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</si>
  <si>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</si>
  <si>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</si>
  <si>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</si>
  <si>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</si>
  <si>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</si>
  <si>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</si>
  <si>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</si>
  <si>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</si>
  <si>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</si>
  <si>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四万十町</t>
  </si>
  <si>
    <t>檮原町</t>
  </si>
  <si>
    <t>津野町</t>
  </si>
  <si>
    <t>日高村</t>
  </si>
  <si>
    <t>黒潮町</t>
  </si>
  <si>
    <t>大月町</t>
  </si>
  <si>
    <t>三原村</t>
  </si>
  <si>
    <t>市町村議会</t>
    <rPh sb="0" eb="3">
      <t>シチョウソン</t>
    </rPh>
    <rPh sb="3" eb="5">
      <t>ギカイ</t>
    </rPh>
    <phoneticPr fontId="2"/>
  </si>
  <si>
    <t>比率（％）</t>
    <rPh sb="0" eb="2">
      <t>ヒリツ</t>
    </rPh>
    <phoneticPr fontId="2"/>
  </si>
  <si>
    <t>高知県議会</t>
    <rPh sb="0" eb="2">
      <t>コウチ</t>
    </rPh>
    <rPh sb="2" eb="5">
      <t>ケンギカイ</t>
    </rPh>
    <phoneticPr fontId="2"/>
  </si>
  <si>
    <t>議員総数</t>
    <rPh sb="0" eb="2">
      <t>ギイン</t>
    </rPh>
    <rPh sb="2" eb="4">
      <t>ソウスウ</t>
    </rPh>
    <phoneticPr fontId="2"/>
  </si>
  <si>
    <t>女性議員</t>
  </si>
  <si>
    <t>県・市町村議会における女性議員の占める割合</t>
    <rPh sb="0" eb="1">
      <t>ケン</t>
    </rPh>
    <rPh sb="2" eb="5">
      <t>シチョウソン</t>
    </rPh>
    <rPh sb="5" eb="7">
      <t>ギカイ</t>
    </rPh>
    <rPh sb="11" eb="13">
      <t>ジョセイ</t>
    </rPh>
    <rPh sb="13" eb="15">
      <t>ギイン</t>
    </rPh>
    <rPh sb="16" eb="17">
      <t>シ</t>
    </rPh>
    <rPh sb="19" eb="21">
      <t>ワリアイ</t>
    </rPh>
    <phoneticPr fontId="2"/>
  </si>
  <si>
    <t>市議会</t>
    <rPh sb="0" eb="1">
      <t>シ</t>
    </rPh>
    <rPh sb="1" eb="3">
      <t>ギカイ</t>
    </rPh>
    <phoneticPr fontId="2"/>
  </si>
  <si>
    <t>町村議会</t>
    <rPh sb="0" eb="2">
      <t>チョウソン</t>
    </rPh>
    <rPh sb="2" eb="4">
      <t>ギカイ</t>
    </rPh>
    <phoneticPr fontId="2"/>
  </si>
  <si>
    <t>全体</t>
    <rPh sb="0" eb="2">
      <t>ゼンタイ</t>
    </rPh>
    <phoneticPr fontId="2"/>
  </si>
  <si>
    <t>女性議員</t>
    <rPh sb="0" eb="2">
      <t>ジョセイ</t>
    </rPh>
    <rPh sb="2" eb="4">
      <t>ギイン</t>
    </rPh>
    <phoneticPr fontId="2"/>
  </si>
  <si>
    <t>市部計</t>
    <rPh sb="0" eb="2">
      <t>シブ</t>
    </rPh>
    <rPh sb="2" eb="3">
      <t>ケイ</t>
    </rPh>
    <phoneticPr fontId="2"/>
  </si>
  <si>
    <t>安芸郡計</t>
    <rPh sb="0" eb="2">
      <t>アキ</t>
    </rPh>
    <rPh sb="2" eb="3">
      <t>グン</t>
    </rPh>
    <rPh sb="3" eb="4">
      <t>ケイ</t>
    </rPh>
    <phoneticPr fontId="2"/>
  </si>
  <si>
    <t>長岡郡計</t>
    <rPh sb="0" eb="2">
      <t>ナガオカ</t>
    </rPh>
    <rPh sb="2" eb="3">
      <t>グン</t>
    </rPh>
    <rPh sb="3" eb="4">
      <t>ケイ</t>
    </rPh>
    <phoneticPr fontId="2"/>
  </si>
  <si>
    <t>土佐郡計</t>
    <rPh sb="0" eb="3">
      <t>トサグン</t>
    </rPh>
    <rPh sb="3" eb="4">
      <t>ケイ</t>
    </rPh>
    <phoneticPr fontId="2"/>
  </si>
  <si>
    <t>吾川郡計</t>
    <rPh sb="0" eb="3">
      <t>アガワグン</t>
    </rPh>
    <rPh sb="3" eb="4">
      <t>ケイ</t>
    </rPh>
    <phoneticPr fontId="2"/>
  </si>
  <si>
    <t>高岡郡計</t>
    <rPh sb="0" eb="3">
      <t>タカオカグン</t>
    </rPh>
    <rPh sb="3" eb="4">
      <t>ケイ</t>
    </rPh>
    <phoneticPr fontId="2"/>
  </si>
  <si>
    <t>幡多郡計</t>
    <rPh sb="0" eb="3">
      <t>ハタグン</t>
    </rPh>
    <rPh sb="3" eb="4">
      <t>ケイ</t>
    </rPh>
    <phoneticPr fontId="2"/>
  </si>
  <si>
    <t>市町村の男女共同参画計画策定状況</t>
    <rPh sb="0" eb="3">
      <t>シチョウソン</t>
    </rPh>
    <rPh sb="4" eb="6">
      <t>ダンジョ</t>
    </rPh>
    <rPh sb="6" eb="8">
      <t>キョウドウ</t>
    </rPh>
    <rPh sb="8" eb="10">
      <t>サンカク</t>
    </rPh>
    <rPh sb="10" eb="12">
      <t>ケイカク</t>
    </rPh>
    <rPh sb="12" eb="14">
      <t>サクテイ</t>
    </rPh>
    <rPh sb="14" eb="16">
      <t>ジョウキョウ</t>
    </rPh>
    <phoneticPr fontId="2"/>
  </si>
  <si>
    <t>番号</t>
    <rPh sb="0" eb="2">
      <t>バンゴウ</t>
    </rPh>
    <phoneticPr fontId="2"/>
  </si>
  <si>
    <t>香美市</t>
    <phoneticPr fontId="2"/>
  </si>
  <si>
    <t>四万十市</t>
    <rPh sb="0" eb="4">
      <t>シマントシ</t>
    </rPh>
    <phoneticPr fontId="2"/>
  </si>
  <si>
    <t>市町村名</t>
    <rPh sb="0" eb="3">
      <t>シチョウソン</t>
    </rPh>
    <rPh sb="3" eb="4">
      <t>メイ</t>
    </rPh>
    <phoneticPr fontId="2"/>
  </si>
  <si>
    <t>四万十市
（旧中村市）</t>
    <rPh sb="0" eb="4">
      <t>シマントシ</t>
    </rPh>
    <rPh sb="6" eb="7">
      <t>キュウ</t>
    </rPh>
    <rPh sb="7" eb="10">
      <t>ナカムラシ</t>
    </rPh>
    <phoneticPr fontId="2"/>
  </si>
  <si>
    <t>市町村の男女共同参画条例制定状況</t>
    <rPh sb="0" eb="3">
      <t>シチョウソン</t>
    </rPh>
    <rPh sb="4" eb="6">
      <t>ダンジョ</t>
    </rPh>
    <rPh sb="6" eb="8">
      <t>キョウドウ</t>
    </rPh>
    <rPh sb="8" eb="10">
      <t>サンカク</t>
    </rPh>
    <rPh sb="10" eb="12">
      <t>ジョウレイ</t>
    </rPh>
    <rPh sb="12" eb="14">
      <t>セイテイ</t>
    </rPh>
    <rPh sb="14" eb="16">
      <t>ジョウキョウ</t>
    </rPh>
    <phoneticPr fontId="2"/>
  </si>
  <si>
    <t>いの町</t>
    <rPh sb="2" eb="3">
      <t>チョウ</t>
    </rPh>
    <phoneticPr fontId="2"/>
  </si>
  <si>
    <t>高知市</t>
    <rPh sb="0" eb="3">
      <t>コウチシ</t>
    </rPh>
    <phoneticPr fontId="2"/>
  </si>
  <si>
    <t>中土佐町</t>
    <rPh sb="0" eb="1">
      <t>ナカ</t>
    </rPh>
    <rPh sb="1" eb="3">
      <t>トサ</t>
    </rPh>
    <rPh sb="3" eb="4">
      <t>チョウ</t>
    </rPh>
    <phoneticPr fontId="2"/>
  </si>
  <si>
    <t>Ｈ１６．１０．１</t>
    <phoneticPr fontId="2"/>
  </si>
  <si>
    <t>Ｈ１７．４．１</t>
    <phoneticPr fontId="2"/>
  </si>
  <si>
    <t>Ｈ１８．７．３</t>
    <phoneticPr fontId="2"/>
  </si>
  <si>
    <t>市町村の審議会等における女性委員の登用状況</t>
    <rPh sb="0" eb="3">
      <t>シチョウソン</t>
    </rPh>
    <rPh sb="4" eb="7">
      <t>シンギカイ</t>
    </rPh>
    <rPh sb="7" eb="8">
      <t>ナド</t>
    </rPh>
    <rPh sb="12" eb="14">
      <t>ジョセイ</t>
    </rPh>
    <rPh sb="14" eb="16">
      <t>イイン</t>
    </rPh>
    <rPh sb="17" eb="19">
      <t>トウヨウ</t>
    </rPh>
    <rPh sb="19" eb="21">
      <t>ジョウキョウ</t>
    </rPh>
    <phoneticPr fontId="2"/>
  </si>
  <si>
    <t>行政委員会</t>
    <rPh sb="0" eb="2">
      <t>ギョウセイ</t>
    </rPh>
    <rPh sb="2" eb="5">
      <t>イインカイ</t>
    </rPh>
    <phoneticPr fontId="2"/>
  </si>
  <si>
    <t>委員総数</t>
    <rPh sb="0" eb="2">
      <t>イイン</t>
    </rPh>
    <rPh sb="2" eb="4">
      <t>ソウスウ</t>
    </rPh>
    <phoneticPr fontId="2"/>
  </si>
  <si>
    <t>女性委員</t>
    <rPh sb="0" eb="2">
      <t>ジョセイ</t>
    </rPh>
    <rPh sb="2" eb="4">
      <t>イイン</t>
    </rPh>
    <phoneticPr fontId="2"/>
  </si>
  <si>
    <t>付属機関</t>
    <rPh sb="0" eb="2">
      <t>フゾク</t>
    </rPh>
    <rPh sb="2" eb="4">
      <t>キカン</t>
    </rPh>
    <phoneticPr fontId="2"/>
  </si>
  <si>
    <t>宿毛市</t>
    <phoneticPr fontId="2"/>
  </si>
  <si>
    <t>土佐清水市</t>
    <rPh sb="0" eb="4">
      <t>トサシミズ</t>
    </rPh>
    <phoneticPr fontId="2"/>
  </si>
  <si>
    <t>四万十町</t>
    <rPh sb="0" eb="4">
      <t>シマントチョウ</t>
    </rPh>
    <phoneticPr fontId="2"/>
  </si>
  <si>
    <t>合計</t>
    <rPh sb="0" eb="2">
      <t>ゴウケイ</t>
    </rPh>
    <phoneticPr fontId="2"/>
  </si>
  <si>
    <t>広域審議会計</t>
    <rPh sb="0" eb="2">
      <t>コウイキ</t>
    </rPh>
    <rPh sb="2" eb="5">
      <t>シンギカイ</t>
    </rPh>
    <rPh sb="5" eb="6">
      <t>ケイ</t>
    </rPh>
    <phoneticPr fontId="2"/>
  </si>
  <si>
    <t>総計</t>
    <rPh sb="0" eb="2">
      <t>ソウケイ</t>
    </rPh>
    <phoneticPr fontId="2"/>
  </si>
  <si>
    <t>市町村管理職における女性の登用状況</t>
    <rPh sb="0" eb="3">
      <t>シチョウソン</t>
    </rPh>
    <rPh sb="3" eb="5">
      <t>カンリ</t>
    </rPh>
    <rPh sb="5" eb="6">
      <t>ショク</t>
    </rPh>
    <rPh sb="10" eb="12">
      <t>ジョセイ</t>
    </rPh>
    <rPh sb="13" eb="15">
      <t>トウヨウ</t>
    </rPh>
    <rPh sb="15" eb="17">
      <t>ジョウキョウ</t>
    </rPh>
    <phoneticPr fontId="2"/>
  </si>
  <si>
    <t>管理職総数</t>
    <rPh sb="0" eb="2">
      <t>カンリ</t>
    </rPh>
    <rPh sb="2" eb="3">
      <t>ショク</t>
    </rPh>
    <rPh sb="3" eb="5">
      <t>ソウスウ</t>
    </rPh>
    <phoneticPr fontId="2"/>
  </si>
  <si>
    <t>うち女性
管理職数</t>
    <rPh sb="2" eb="4">
      <t>ジョセイ</t>
    </rPh>
    <rPh sb="5" eb="7">
      <t>カンリ</t>
    </rPh>
    <rPh sb="7" eb="8">
      <t>ショク</t>
    </rPh>
    <rPh sb="8" eb="9">
      <t>スウ</t>
    </rPh>
    <phoneticPr fontId="2"/>
  </si>
  <si>
    <t>女性比率</t>
    <rPh sb="0" eb="2">
      <t>ジョセイ</t>
    </rPh>
    <rPh sb="2" eb="4">
      <t>ヒリツ</t>
    </rPh>
    <phoneticPr fontId="2"/>
  </si>
  <si>
    <t>うち一般行政職</t>
    <rPh sb="2" eb="4">
      <t>イッパン</t>
    </rPh>
    <rPh sb="4" eb="6">
      <t>ギョウセイ</t>
    </rPh>
    <rPh sb="6" eb="7">
      <t>ショク</t>
    </rPh>
    <phoneticPr fontId="2"/>
  </si>
  <si>
    <t>うち女性
管理職数
（人）</t>
    <rPh sb="2" eb="4">
      <t>ジョセイ</t>
    </rPh>
    <rPh sb="5" eb="7">
      <t>カンリ</t>
    </rPh>
    <rPh sb="7" eb="8">
      <t>ショク</t>
    </rPh>
    <rPh sb="8" eb="9">
      <t>スウ</t>
    </rPh>
    <rPh sb="11" eb="12">
      <t>ヒト</t>
    </rPh>
    <phoneticPr fontId="2"/>
  </si>
  <si>
    <t>女性比率
（％）</t>
    <rPh sb="0" eb="2">
      <t>ジョセイ</t>
    </rPh>
    <rPh sb="2" eb="4">
      <t>ヒリツ</t>
    </rPh>
    <phoneticPr fontId="2"/>
  </si>
  <si>
    <t xml:space="preserve">
（人）</t>
    <rPh sb="3" eb="4">
      <t>ニン</t>
    </rPh>
    <phoneticPr fontId="2"/>
  </si>
  <si>
    <t xml:space="preserve">
（％）</t>
    <phoneticPr fontId="2"/>
  </si>
  <si>
    <t>部局内</t>
    <rPh sb="0" eb="2">
      <t>ブキョク</t>
    </rPh>
    <rPh sb="2" eb="3">
      <t>ナイ</t>
    </rPh>
    <phoneticPr fontId="2"/>
  </si>
  <si>
    <t>審議会等の数</t>
    <rPh sb="0" eb="3">
      <t>シンギカイ</t>
    </rPh>
    <rPh sb="3" eb="4">
      <t>ナド</t>
    </rPh>
    <rPh sb="5" eb="6">
      <t>カズ</t>
    </rPh>
    <phoneticPr fontId="2"/>
  </si>
  <si>
    <t>審議会等の委員数</t>
    <rPh sb="0" eb="3">
      <t>シンギカイ</t>
    </rPh>
    <rPh sb="3" eb="4">
      <t>ナド</t>
    </rPh>
    <rPh sb="5" eb="7">
      <t>イイン</t>
    </rPh>
    <rPh sb="7" eb="8">
      <t>スウ</t>
    </rPh>
    <phoneticPr fontId="2"/>
  </si>
  <si>
    <t>実機関数
（Ａ）</t>
    <rPh sb="0" eb="1">
      <t>ジツ</t>
    </rPh>
    <rPh sb="1" eb="2">
      <t>キ</t>
    </rPh>
    <rPh sb="2" eb="4">
      <t>カンスウ</t>
    </rPh>
    <phoneticPr fontId="2"/>
  </si>
  <si>
    <t>女性委員を
含む機関数
（Ｂ）</t>
    <rPh sb="0" eb="2">
      <t>ジョセイ</t>
    </rPh>
    <rPh sb="2" eb="4">
      <t>イイン</t>
    </rPh>
    <rPh sb="6" eb="7">
      <t>フク</t>
    </rPh>
    <rPh sb="8" eb="9">
      <t>キ</t>
    </rPh>
    <rPh sb="9" eb="11">
      <t>カンスウ</t>
    </rPh>
    <phoneticPr fontId="2"/>
  </si>
  <si>
    <t>Ｂ／Ａ</t>
    <phoneticPr fontId="2"/>
  </si>
  <si>
    <t>委員数
（Ｃ）</t>
    <rPh sb="0" eb="3">
      <t>イインスウ</t>
    </rPh>
    <phoneticPr fontId="2"/>
  </si>
  <si>
    <t>女性委員数
（Ｄ）</t>
    <rPh sb="0" eb="2">
      <t>ジョセイ</t>
    </rPh>
    <rPh sb="2" eb="4">
      <t>イイン</t>
    </rPh>
    <rPh sb="4" eb="5">
      <t>スウ</t>
    </rPh>
    <phoneticPr fontId="2"/>
  </si>
  <si>
    <t>参画率
Ｄ／Ｃ</t>
    <rPh sb="0" eb="2">
      <t>サンカク</t>
    </rPh>
    <rPh sb="2" eb="3">
      <t>リツ</t>
    </rPh>
    <phoneticPr fontId="2"/>
  </si>
  <si>
    <t>総務部</t>
    <rPh sb="0" eb="2">
      <t>ソウム</t>
    </rPh>
    <rPh sb="2" eb="3">
      <t>ブ</t>
    </rPh>
    <phoneticPr fontId="2"/>
  </si>
  <si>
    <t>危機管理部</t>
    <rPh sb="0" eb="2">
      <t>キキ</t>
    </rPh>
    <rPh sb="2" eb="4">
      <t>カンリ</t>
    </rPh>
    <rPh sb="4" eb="5">
      <t>ブ</t>
    </rPh>
    <phoneticPr fontId="2"/>
  </si>
  <si>
    <t>農業振興部</t>
    <rPh sb="0" eb="2">
      <t>ノウギョウ</t>
    </rPh>
    <rPh sb="2" eb="4">
      <t>シンコウ</t>
    </rPh>
    <rPh sb="4" eb="5">
      <t>ブ</t>
    </rPh>
    <phoneticPr fontId="2"/>
  </si>
  <si>
    <t>土木部</t>
    <rPh sb="0" eb="2">
      <t>ドボク</t>
    </rPh>
    <rPh sb="2" eb="3">
      <t>ブ</t>
    </rPh>
    <phoneticPr fontId="2"/>
  </si>
  <si>
    <t>会計管理局</t>
    <rPh sb="0" eb="2">
      <t>カイケイ</t>
    </rPh>
    <rPh sb="2" eb="5">
      <t>カンリキョク</t>
    </rPh>
    <phoneticPr fontId="2"/>
  </si>
  <si>
    <t>教育委員会</t>
    <rPh sb="0" eb="2">
      <t>キョウイク</t>
    </rPh>
    <rPh sb="2" eb="5">
      <t>イインカイ</t>
    </rPh>
    <phoneticPr fontId="2"/>
  </si>
  <si>
    <t>県における女性職員の登用状況</t>
    <rPh sb="0" eb="1">
      <t>ケン</t>
    </rPh>
    <rPh sb="5" eb="7">
      <t>ジョセイ</t>
    </rPh>
    <rPh sb="7" eb="9">
      <t>ショクイン</t>
    </rPh>
    <rPh sb="10" eb="12">
      <t>トウヨウ</t>
    </rPh>
    <rPh sb="12" eb="14">
      <t>ジョウキョウ</t>
    </rPh>
    <phoneticPr fontId="2"/>
  </si>
  <si>
    <t>総数
（人）</t>
    <rPh sb="0" eb="2">
      <t>ソウスウ</t>
    </rPh>
    <rPh sb="4" eb="5">
      <t>ヒト</t>
    </rPh>
    <phoneticPr fontId="2"/>
  </si>
  <si>
    <t>うち女性
（人）</t>
    <rPh sb="2" eb="4">
      <t>ジョセイ</t>
    </rPh>
    <rPh sb="6" eb="7">
      <t>ニン</t>
    </rPh>
    <phoneticPr fontId="2"/>
  </si>
  <si>
    <t>女性の割合
（％）</t>
    <rPh sb="0" eb="2">
      <t>ジョセイ</t>
    </rPh>
    <rPh sb="3" eb="5">
      <t>ワリアイ</t>
    </rPh>
    <phoneticPr fontId="2"/>
  </si>
  <si>
    <t>副部長
クラス（人）</t>
    <rPh sb="0" eb="1">
      <t>フク</t>
    </rPh>
    <rPh sb="1" eb="3">
      <t>ブチョウ</t>
    </rPh>
    <rPh sb="8" eb="9">
      <t>ヒト</t>
    </rPh>
    <phoneticPr fontId="2"/>
  </si>
  <si>
    <t>課長
クラス（人）</t>
    <rPh sb="0" eb="2">
      <t>カチョウ</t>
    </rPh>
    <rPh sb="7" eb="8">
      <t>ヒト</t>
    </rPh>
    <phoneticPr fontId="2"/>
  </si>
  <si>
    <t>女性管理職の内訳
（人）</t>
    <rPh sb="0" eb="2">
      <t>ジョセイ</t>
    </rPh>
    <rPh sb="2" eb="4">
      <t>カンリ</t>
    </rPh>
    <rPh sb="4" eb="5">
      <t>ショク</t>
    </rPh>
    <rPh sb="6" eb="8">
      <t>ウチワケ</t>
    </rPh>
    <rPh sb="10" eb="11">
      <t>ニン</t>
    </rPh>
    <phoneticPr fontId="2"/>
  </si>
  <si>
    <t>計</t>
    <rPh sb="0" eb="1">
      <t>ケイ</t>
    </rPh>
    <phoneticPr fontId="2"/>
  </si>
  <si>
    <t>うち知事部局</t>
    <rPh sb="2" eb="4">
      <t>チジ</t>
    </rPh>
    <rPh sb="4" eb="6">
      <t>ブキョク</t>
    </rPh>
    <phoneticPr fontId="2"/>
  </si>
  <si>
    <t>うち教育委員会</t>
    <rPh sb="2" eb="4">
      <t>キョウイク</t>
    </rPh>
    <rPh sb="4" eb="7">
      <t>イインカイ</t>
    </rPh>
    <phoneticPr fontId="2"/>
  </si>
  <si>
    <t>うちその他</t>
    <rPh sb="4" eb="5">
      <t>ホカ</t>
    </rPh>
    <phoneticPr fontId="2"/>
  </si>
  <si>
    <t>その他</t>
    <rPh sb="2" eb="3">
      <t>ホカ</t>
    </rPh>
    <phoneticPr fontId="2"/>
  </si>
  <si>
    <t>本庁</t>
    <rPh sb="0" eb="2">
      <t>ホンチョウ</t>
    </rPh>
    <phoneticPr fontId="2"/>
  </si>
  <si>
    <t>市町村担当課一覧</t>
    <rPh sb="0" eb="3">
      <t>シチョウソン</t>
    </rPh>
    <rPh sb="3" eb="5">
      <t>タントウ</t>
    </rPh>
    <rPh sb="5" eb="6">
      <t>カ</t>
    </rPh>
    <rPh sb="6" eb="8">
      <t>イチラン</t>
    </rPh>
    <phoneticPr fontId="2"/>
  </si>
  <si>
    <t>780-8571</t>
  </si>
  <si>
    <t>高知市本町5-1-45</t>
  </si>
  <si>
    <t>088-823-9913</t>
  </si>
  <si>
    <t>088-823-9934</t>
  </si>
  <si>
    <t>人権啓発課</t>
  </si>
  <si>
    <t>781-7185</t>
  </si>
  <si>
    <t>室戸市浮津25-1</t>
  </si>
  <si>
    <t>0887-22-5115</t>
  </si>
  <si>
    <t>0887-22-1120</t>
  </si>
  <si>
    <t>まちづくり課</t>
  </si>
  <si>
    <t>784-8501</t>
  </si>
  <si>
    <t>安芸市矢ノ丸1-4-40</t>
  </si>
  <si>
    <t>0887-35-1010</t>
  </si>
  <si>
    <t>0887-35-4445</t>
  </si>
  <si>
    <t>生涯学習課</t>
  </si>
  <si>
    <t>783-8501</t>
  </si>
  <si>
    <t>南国市大埇甲2301</t>
  </si>
  <si>
    <t>088-880-6569</t>
  </si>
  <si>
    <t>088-880-6201</t>
  </si>
  <si>
    <t>781-1101</t>
  </si>
  <si>
    <t>土佐市高岡町甲2192-1</t>
  </si>
  <si>
    <t>088-852-4039</t>
  </si>
  <si>
    <t>088-850-2205</t>
  </si>
  <si>
    <t>人権交流センター</t>
    <phoneticPr fontId="2"/>
  </si>
  <si>
    <t>785-0016</t>
  </si>
  <si>
    <t>須崎市栄町8-32</t>
  </si>
  <si>
    <t>0889-42-1420</t>
  </si>
  <si>
    <t>787-0012</t>
  </si>
  <si>
    <t>四万十市右山五月町8-32</t>
    <phoneticPr fontId="2"/>
  </si>
  <si>
    <t>0880-35-4260</t>
  </si>
  <si>
    <t>人権推進課</t>
  </si>
  <si>
    <t>788-8686</t>
  </si>
  <si>
    <t>宿毛市桜町2-1</t>
  </si>
  <si>
    <t>0880-62-0225</t>
  </si>
  <si>
    <t>じんけん課</t>
  </si>
  <si>
    <t>787-0392</t>
  </si>
  <si>
    <t>土佐清水市天神町11-2</t>
  </si>
  <si>
    <t>0880-82-1124</t>
  </si>
  <si>
    <t>0880-82-3535</t>
  </si>
  <si>
    <t>人権課</t>
    <phoneticPr fontId="2"/>
  </si>
  <si>
    <t>781-5292</t>
  </si>
  <si>
    <t>香南市野市町西野2706</t>
    <phoneticPr fontId="2"/>
  </si>
  <si>
    <t>0887-57-8507</t>
  </si>
  <si>
    <t>0887-56-0576</t>
  </si>
  <si>
    <t>ふれあい交流センター</t>
  </si>
  <si>
    <t>782-0046</t>
  </si>
  <si>
    <t>0887-53-2631</t>
  </si>
  <si>
    <t>0887-53-2622</t>
  </si>
  <si>
    <t>住民課（東洋町文化会館）</t>
  </si>
  <si>
    <t>781-7301</t>
  </si>
  <si>
    <t>安芸郡東洋町野根丙1963-2</t>
  </si>
  <si>
    <t>0887-28-1811</t>
  </si>
  <si>
    <t>0887-28-1817</t>
  </si>
  <si>
    <t>住民福祉課</t>
  </si>
  <si>
    <t>781-6402</t>
  </si>
  <si>
    <t>安芸郡奈半利町乙1659-1</t>
  </si>
  <si>
    <t>0887-38-4012</t>
  </si>
  <si>
    <t>0887-38-7788</t>
  </si>
  <si>
    <t>保健福祉課</t>
  </si>
  <si>
    <t>781-6410</t>
  </si>
  <si>
    <t>安芸郡田野町1828-5</t>
  </si>
  <si>
    <t>0887-38-2812</t>
  </si>
  <si>
    <t>0887-38-2044</t>
  </si>
  <si>
    <t>町民生活課</t>
  </si>
  <si>
    <t>781-6421</t>
  </si>
  <si>
    <t>安芸郡安田町大字安田1850</t>
  </si>
  <si>
    <t>0887-38-6712</t>
  </si>
  <si>
    <t>0887-38-6780</t>
  </si>
  <si>
    <t>住民課</t>
  </si>
  <si>
    <t>781-6441</t>
  </si>
  <si>
    <t>安芸郡北川村大字野友1530</t>
  </si>
  <si>
    <t>0887-32-1227</t>
  </si>
  <si>
    <t>0887-32-1234</t>
  </si>
  <si>
    <t>健康福祉課</t>
  </si>
  <si>
    <t>781-6201</t>
  </si>
  <si>
    <t>安芸郡馬路村馬路443</t>
  </si>
  <si>
    <t>0887-44-2112</t>
  </si>
  <si>
    <t>0887-44-2779</t>
  </si>
  <si>
    <t>781-5701</t>
  </si>
  <si>
    <t>安芸郡芸西村和食甲210-1</t>
  </si>
  <si>
    <t>0887-33-2932</t>
  </si>
  <si>
    <t>住民生活課</t>
  </si>
  <si>
    <t>781-3692</t>
  </si>
  <si>
    <t>長岡郡本山町本山504</t>
  </si>
  <si>
    <t>0887-76-2113</t>
  </si>
  <si>
    <t>0887-70-1102</t>
  </si>
  <si>
    <t>789-0392</t>
  </si>
  <si>
    <t>長岡郡大豊町高須231</t>
  </si>
  <si>
    <t>0887-72-0450</t>
  </si>
  <si>
    <t>0887-72-0234</t>
  </si>
  <si>
    <t>教育委員会</t>
  </si>
  <si>
    <t>781-3492</t>
  </si>
  <si>
    <t>土佐郡土佐町土居206</t>
  </si>
  <si>
    <t>0887-82-0483</t>
  </si>
  <si>
    <t>0887-70-1317</t>
    <phoneticPr fontId="2"/>
  </si>
  <si>
    <t>総務課</t>
  </si>
  <si>
    <t>781-3703</t>
  </si>
  <si>
    <t>土佐郡大川村小松27-1</t>
  </si>
  <si>
    <t>0887-84-2211</t>
  </si>
  <si>
    <t>0887-84-2328</t>
  </si>
  <si>
    <t>企画課</t>
  </si>
  <si>
    <t>781-2192</t>
  </si>
  <si>
    <t>吾川郡いの町1700-1</t>
  </si>
  <si>
    <t>088-892-0353</t>
  </si>
  <si>
    <t>781-1592</t>
  </si>
  <si>
    <t>吾川郡仁淀川町大崎124</t>
  </si>
  <si>
    <t>0889-35-1082</t>
  </si>
  <si>
    <t>0889-35-0571</t>
  </si>
  <si>
    <t>789-1301</t>
  </si>
  <si>
    <t>高岡郡中土佐町久礼5251-1</t>
  </si>
  <si>
    <t>0889-52-3939</t>
  </si>
  <si>
    <t>0889-52-3935</t>
  </si>
  <si>
    <t>高岡郡佐川町甲1650-2</t>
  </si>
  <si>
    <t>0889-22-7700</t>
  </si>
  <si>
    <t>0889-22-1119</t>
  </si>
  <si>
    <t>781-1301</t>
  </si>
  <si>
    <t>高岡郡越知町越知甲1970</t>
  </si>
  <si>
    <t>0889-26-1170</t>
  </si>
  <si>
    <t>0889-26-3777</t>
  </si>
  <si>
    <t>町民課</t>
  </si>
  <si>
    <t>786-8501</t>
  </si>
  <si>
    <t>高岡郡四万十町茂串町3-2</t>
  </si>
  <si>
    <t>0880-22-3117</t>
  </si>
  <si>
    <t>0880-22-0361</t>
  </si>
  <si>
    <t>保健福祉支援センター</t>
  </si>
  <si>
    <t>785-0612</t>
    <phoneticPr fontId="2"/>
  </si>
  <si>
    <t>高岡郡檮原町川西路2320-1</t>
  </si>
  <si>
    <t>0889-65-1170</t>
  </si>
  <si>
    <t>0889-65-0379</t>
  </si>
  <si>
    <t>高岡郡津野町力石2870</t>
  </si>
  <si>
    <t>0889-62-3519</t>
  </si>
  <si>
    <t>高岡郡日高村本郷61-1</t>
  </si>
  <si>
    <t>0889-24-5115</t>
  </si>
  <si>
    <t>0889-20-1572</t>
  </si>
  <si>
    <t>789-1992</t>
  </si>
  <si>
    <t>幡多郡黒潮町入野2019-1</t>
  </si>
  <si>
    <t>0880-43-2177</t>
  </si>
  <si>
    <t>0880-43-2788</t>
  </si>
  <si>
    <t>町民福祉課</t>
  </si>
  <si>
    <t>788-0302</t>
  </si>
  <si>
    <t>幡多郡大月町弘見2230</t>
  </si>
  <si>
    <t>0880-73-1113</t>
  </si>
  <si>
    <t>0880-73-1380</t>
  </si>
  <si>
    <t>787-0892</t>
  </si>
  <si>
    <t>幡多郡三原村来栖野346</t>
  </si>
  <si>
    <t>0880-46-2111</t>
    <phoneticPr fontId="2"/>
  </si>
  <si>
    <t>0880-46-2114</t>
  </si>
  <si>
    <t>担当課室名</t>
    <rPh sb="0" eb="2">
      <t>タントウ</t>
    </rPh>
    <rPh sb="2" eb="3">
      <t>カ</t>
    </rPh>
    <rPh sb="3" eb="4">
      <t>シツ</t>
    </rPh>
    <rPh sb="4" eb="5">
      <t>メイ</t>
    </rPh>
    <phoneticPr fontId="2"/>
  </si>
  <si>
    <t>郵便番号</t>
    <rPh sb="0" eb="4">
      <t>ユウビンバンゴウ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</si>
  <si>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</si>
  <si>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</si>
  <si>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</si>
  <si>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平成１４年３月</t>
  </si>
  <si>
    <t>平成１４年度～平成２３年度</t>
  </si>
  <si>
    <t>あき男女共同参画プラン</t>
  </si>
  <si>
    <t>平成１５年３月</t>
  </si>
  <si>
    <t>（設定なし）</t>
  </si>
  <si>
    <t>土佐市人・ひと共同参画プラン</t>
  </si>
  <si>
    <t>平成１５年度～平成２４年度</t>
  </si>
  <si>
    <t>すくも男女共同参画プラン</t>
  </si>
  <si>
    <t>平成１６年３月</t>
  </si>
  <si>
    <t>平成１６年度～</t>
  </si>
  <si>
    <t>平成２１年３月</t>
  </si>
  <si>
    <t>平成２１年度～平成２５年度</t>
  </si>
  <si>
    <t>土佐清水いきいきライフプラン</t>
  </si>
  <si>
    <t>平成１７年３月</t>
  </si>
  <si>
    <t>平成１７年度～平成２２年度</t>
  </si>
  <si>
    <t>日高村男女共同参画プラン</t>
  </si>
  <si>
    <t>平成１７年度～平成２６年度</t>
  </si>
  <si>
    <t>芸西村男女共同参画ときめきプラン
～たのしく住める芸西村をめざして～</t>
    <phoneticPr fontId="2"/>
  </si>
  <si>
    <t>平成１８年２月</t>
  </si>
  <si>
    <t>四万十町男女共同参画基本計画</t>
  </si>
  <si>
    <t>平成１９年３月</t>
  </si>
  <si>
    <t>平成１９年度～平成２８年度</t>
  </si>
  <si>
    <t>人と人思いやりプラン</t>
  </si>
  <si>
    <t>平成２０年３月</t>
  </si>
  <si>
    <t>平成２０年度～平成２９年度</t>
  </si>
  <si>
    <t>香南市男女共同参画計画</t>
  </si>
  <si>
    <t>なかむら男女共同参画プラン</t>
  </si>
  <si>
    <t>四万十市
（旧西土佐村）</t>
    <rPh sb="0" eb="4">
      <t>シマントシ</t>
    </rPh>
    <phoneticPr fontId="2"/>
  </si>
  <si>
    <t>西土佐村男女共同参画社会づくり計画</t>
  </si>
  <si>
    <t>平成１６年度～平成２５年度</t>
  </si>
  <si>
    <t>香南市
（旧夜須町）</t>
    <rPh sb="0" eb="3">
      <t>コウナンシ</t>
    </rPh>
    <phoneticPr fontId="2"/>
  </si>
  <si>
    <t>夜須町男女共同参画プラン</t>
  </si>
  <si>
    <t>平成１６年１月</t>
  </si>
  <si>
    <t>香美町
（旧土佐山田町）</t>
    <rPh sb="0" eb="2">
      <t>カミ</t>
    </rPh>
    <rPh sb="2" eb="3">
      <t>チョウ</t>
    </rPh>
    <phoneticPr fontId="2"/>
  </si>
  <si>
    <t>土佐山田町男女共同参画推進プラン</t>
  </si>
  <si>
    <t>香美市
（旧香北町）</t>
    <phoneticPr fontId="2"/>
  </si>
  <si>
    <t>平成１６年度～平成１９年度</t>
  </si>
  <si>
    <t>いの町男女共同参画推進条例</t>
  </si>
  <si>
    <t>男女がともに輝く高知市男女共同参画条例</t>
  </si>
  <si>
    <t>中土佐町男女共同参画推進条例</t>
  </si>
  <si>
    <t>かほく女(ひと)と男(ひと)　いきいき思いやりプラン</t>
    <phoneticPr fontId="2"/>
  </si>
  <si>
    <t>平成２０年３月</t>
    <phoneticPr fontId="2"/>
  </si>
  <si>
    <t>平成２０年度～</t>
    <phoneticPr fontId="2"/>
  </si>
  <si>
    <t>１．活動中の審議会数</t>
  </si>
  <si>
    <t>２．女性委員を含む</t>
  </si>
  <si>
    <t>　　審議会数</t>
  </si>
  <si>
    <t>３．参画率</t>
  </si>
  <si>
    <t>　　４０％以上の</t>
  </si>
  <si>
    <t>４．参画率</t>
  </si>
  <si>
    <t>　　３０％以上４０％未満の</t>
  </si>
  <si>
    <t>５．参画率</t>
  </si>
  <si>
    <t>　　２０％以上３０％未満の</t>
  </si>
  <si>
    <t>６．参画率</t>
  </si>
  <si>
    <t>　　２０％未達成の</t>
  </si>
  <si>
    <t>７．総委員数</t>
  </si>
  <si>
    <t>８．うち女性委員数</t>
  </si>
  <si>
    <t>９．登用率</t>
  </si>
  <si>
    <t>総数（人）</t>
  </si>
  <si>
    <t>うち女性数（人）</t>
  </si>
  <si>
    <t>女性比率（％）</t>
  </si>
  <si>
    <t>上級</t>
  </si>
  <si>
    <t>中級</t>
  </si>
  <si>
    <t>初級</t>
  </si>
  <si>
    <t>　　　と も
本山男女にかがやく２１世紀プラン</t>
    <phoneticPr fontId="2"/>
  </si>
  <si>
    <t>管理職総数
（人）</t>
    <rPh sb="0" eb="2">
      <t>カンリ</t>
    </rPh>
    <rPh sb="2" eb="3">
      <t>ショク</t>
    </rPh>
    <rPh sb="3" eb="5">
      <t>ソウスウ</t>
    </rPh>
    <rPh sb="8" eb="9">
      <t>ニン</t>
    </rPh>
    <phoneticPr fontId="2"/>
  </si>
  <si>
    <t>「こうち男女共同参画プラン」における県の審議会等委員の男女構成</t>
  </si>
  <si>
    <t>商工労働部</t>
    <rPh sb="0" eb="2">
      <t>ショウコウ</t>
    </rPh>
    <rPh sb="2" eb="4">
      <t>ロウドウ</t>
    </rPh>
    <rPh sb="4" eb="5">
      <t>ブ</t>
    </rPh>
    <phoneticPr fontId="2"/>
  </si>
  <si>
    <t>名　　　　称</t>
  </si>
  <si>
    <t>策　　定</t>
  </si>
  <si>
    <t>計　画　期　間</t>
  </si>
  <si>
    <t>名　　　称</t>
  </si>
  <si>
    <t>公　　布</t>
    <phoneticPr fontId="2"/>
  </si>
  <si>
    <t>施　　行</t>
    <phoneticPr fontId="2"/>
  </si>
  <si>
    <t>支庁・
地方事務所</t>
    <rPh sb="0" eb="2">
      <t>シチョウ</t>
    </rPh>
    <rPh sb="4" eb="6">
      <t>チホウ</t>
    </rPh>
    <rPh sb="6" eb="8">
      <t>ジム</t>
    </rPh>
    <rPh sb="8" eb="9">
      <t>ショ</t>
    </rPh>
    <phoneticPr fontId="2"/>
  </si>
  <si>
    <t>市町村合併前の市町村の男女共同参画計画策定状況</t>
    <rPh sb="0" eb="3">
      <t>シチョウソン</t>
    </rPh>
    <rPh sb="3" eb="5">
      <t>ガッペイ</t>
    </rPh>
    <rPh sb="5" eb="6">
      <t>マエ</t>
    </rPh>
    <rPh sb="7" eb="10">
      <t>シチョウソン</t>
    </rPh>
    <rPh sb="11" eb="13">
      <t>ダンジョ</t>
    </rPh>
    <rPh sb="13" eb="15">
      <t>キョウドウ</t>
    </rPh>
    <rPh sb="15" eb="17">
      <t>サンカク</t>
    </rPh>
    <rPh sb="17" eb="19">
      <t>ケイカク</t>
    </rPh>
    <rPh sb="19" eb="21">
      <t>サクテイ</t>
    </rPh>
    <rPh sb="21" eb="23">
      <t>ジョウキョウ</t>
    </rPh>
    <phoneticPr fontId="2"/>
  </si>
  <si>
    <t>地域福祉部</t>
    <rPh sb="0" eb="2">
      <t>チイキ</t>
    </rPh>
    <rPh sb="2" eb="4">
      <t>フクシ</t>
    </rPh>
    <rPh sb="4" eb="5">
      <t>ブ</t>
    </rPh>
    <phoneticPr fontId="2"/>
  </si>
  <si>
    <t>産業振興推進部</t>
    <rPh sb="0" eb="2">
      <t>サンギョウ</t>
    </rPh>
    <rPh sb="2" eb="4">
      <t>シンコウ</t>
    </rPh>
    <rPh sb="4" eb="6">
      <t>スイシン</t>
    </rPh>
    <rPh sb="6" eb="7">
      <t>ブ</t>
    </rPh>
    <phoneticPr fontId="2"/>
  </si>
  <si>
    <t>観光振興部</t>
    <rPh sb="0" eb="2">
      <t>カンコウ</t>
    </rPh>
    <rPh sb="2" eb="4">
      <t>シンコウ</t>
    </rPh>
    <rPh sb="4" eb="5">
      <t>ブ</t>
    </rPh>
    <phoneticPr fontId="2"/>
  </si>
  <si>
    <t>林業振興・環境部</t>
    <rPh sb="0" eb="2">
      <t>リンギョウ</t>
    </rPh>
    <rPh sb="2" eb="4">
      <t>シンコウ</t>
    </rPh>
    <rPh sb="5" eb="8">
      <t>カンキョウブ</t>
    </rPh>
    <phoneticPr fontId="2"/>
  </si>
  <si>
    <t>水産振興部</t>
    <rPh sb="0" eb="2">
      <t>スイサン</t>
    </rPh>
    <rPh sb="2" eb="4">
      <t>シンコウ</t>
    </rPh>
    <rPh sb="4" eb="5">
      <t>ブ</t>
    </rPh>
    <phoneticPr fontId="2"/>
  </si>
  <si>
    <t>公営企業局</t>
    <rPh sb="0" eb="2">
      <t>コウエイ</t>
    </rPh>
    <rPh sb="2" eb="4">
      <t>キギョウ</t>
    </rPh>
    <rPh sb="4" eb="5">
      <t>キョク</t>
    </rPh>
    <phoneticPr fontId="2"/>
  </si>
  <si>
    <t>健康政策部</t>
    <rPh sb="0" eb="2">
      <t>ケンコウ</t>
    </rPh>
    <rPh sb="2" eb="4">
      <t>セイサク</t>
    </rPh>
    <rPh sb="4" eb="5">
      <t>ブ</t>
    </rPh>
    <phoneticPr fontId="2"/>
  </si>
  <si>
    <t>文化生活部</t>
    <rPh sb="0" eb="2">
      <t>ブンカ</t>
    </rPh>
    <rPh sb="2" eb="4">
      <t>セイカツ</t>
    </rPh>
    <rPh sb="4" eb="5">
      <t>ブ</t>
    </rPh>
    <phoneticPr fontId="2"/>
  </si>
  <si>
    <t>－</t>
    <phoneticPr fontId="2"/>
  </si>
  <si>
    <t>登用率推移</t>
    <rPh sb="0" eb="2">
      <t>トウヨウ</t>
    </rPh>
    <rPh sb="2" eb="3">
      <t>リツ</t>
    </rPh>
    <rPh sb="3" eb="5">
      <t>スイイ</t>
    </rPh>
    <phoneticPr fontId="2"/>
  </si>
  <si>
    <t>注）１　管理職員とは、課長相当職以上の職にある職員とする。</t>
    <rPh sb="0" eb="1">
      <t>チュウ</t>
    </rPh>
    <phoneticPr fontId="2"/>
  </si>
  <si>
    <t>南国市男女共同参画総合施策
「なんこく男女共生かがやきプラン」</t>
    <rPh sb="0" eb="2">
      <t>ナンゴク</t>
    </rPh>
    <rPh sb="2" eb="3">
      <t>シ</t>
    </rPh>
    <rPh sb="3" eb="5">
      <t>ダンジョ</t>
    </rPh>
    <rPh sb="5" eb="7">
      <t>キョウドウ</t>
    </rPh>
    <rPh sb="7" eb="9">
      <t>サンカク</t>
    </rPh>
    <rPh sb="9" eb="11">
      <t>ソウゴウ</t>
    </rPh>
    <rPh sb="11" eb="13">
      <t>シサク</t>
    </rPh>
    <rPh sb="19" eb="21">
      <t>ダンジョ</t>
    </rPh>
    <rPh sb="21" eb="23">
      <t>キョウセイ</t>
    </rPh>
    <phoneticPr fontId="2"/>
  </si>
  <si>
    <t>部局長
クラス（人）</t>
    <rPh sb="0" eb="3">
      <t>ブキョクチョウ</t>
    </rPh>
    <rPh sb="8" eb="9">
      <t>ヒト</t>
    </rPh>
    <phoneticPr fontId="2"/>
  </si>
  <si>
    <t>人権同和・男女共同参画</t>
    <rPh sb="0" eb="2">
      <t>ジンケン</t>
    </rPh>
    <rPh sb="2" eb="4">
      <t>ドウワ</t>
    </rPh>
    <rPh sb="5" eb="7">
      <t>ダンジョ</t>
    </rPh>
    <rPh sb="7" eb="9">
      <t>キョウドウ</t>
    </rPh>
    <rPh sb="9" eb="10">
      <t>サン</t>
    </rPh>
    <rPh sb="10" eb="11">
      <t>カク</t>
    </rPh>
    <phoneticPr fontId="2"/>
  </si>
  <si>
    <t>人権啓発課</t>
    <phoneticPr fontId="2"/>
  </si>
  <si>
    <t>0880-35-1035</t>
    <phoneticPr fontId="2"/>
  </si>
  <si>
    <t>香美市土佐山田町宝町1丁目2番1号</t>
    <rPh sb="8" eb="9">
      <t>タカラ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</si>
  <si>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総務課</t>
    <phoneticPr fontId="2"/>
  </si>
  <si>
    <t>088-893-1113</t>
    <phoneticPr fontId="2"/>
  </si>
  <si>
    <t>789-1292</t>
    <phoneticPr fontId="2"/>
  </si>
  <si>
    <t>住民課</t>
    <rPh sb="0" eb="3">
      <t>ジュウミンカ</t>
    </rPh>
    <phoneticPr fontId="2"/>
  </si>
  <si>
    <t>0889-62-2314</t>
    <phoneticPr fontId="2"/>
  </si>
  <si>
    <t>785-05０１</t>
    <phoneticPr fontId="2"/>
  </si>
  <si>
    <t>781-2153</t>
    <phoneticPr fontId="2"/>
  </si>
  <si>
    <t>２２.４.１現在</t>
    <phoneticPr fontId="2"/>
  </si>
  <si>
    <r>
      <t>126</t>
    </r>
    <r>
      <rPr>
        <sz val="10"/>
        <color indexed="12"/>
        <rFont val="ＭＳ Ｐゴシック"/>
        <family val="3"/>
        <charset val="128"/>
      </rPr>
      <t>機関</t>
    </r>
    <phoneticPr fontId="2"/>
  </si>
  <si>
    <t>県の審議会等における女性委員の部局別登用状況</t>
    <rPh sb="0" eb="1">
      <t>ケン</t>
    </rPh>
    <rPh sb="2" eb="6">
      <t>シンギカイナド</t>
    </rPh>
    <rPh sb="10" eb="12">
      <t>ジョセイ</t>
    </rPh>
    <rPh sb="12" eb="14">
      <t>イイン</t>
    </rPh>
    <rPh sb="15" eb="17">
      <t>ブキョク</t>
    </rPh>
    <rPh sb="17" eb="18">
      <t>ベツ</t>
    </rPh>
    <rPh sb="18" eb="20">
      <t>トウヨウ</t>
    </rPh>
    <rPh sb="20" eb="22">
      <t>ジョウキョウ</t>
    </rPh>
    <phoneticPr fontId="2"/>
  </si>
  <si>
    <t>　目標　平成２７年度までに均衡</t>
    <phoneticPr fontId="2"/>
  </si>
  <si>
    <t>管理職の在職状況（平成23年４月１日現在）</t>
    <phoneticPr fontId="2"/>
  </si>
  <si>
    <t>女性職員の採用状況（平成22年度（H22.4.1～H23.3.31)採用状況）</t>
    <rPh sb="0" eb="2">
      <t>ジョセイ</t>
    </rPh>
    <rPh sb="2" eb="4">
      <t>ショクイン</t>
    </rPh>
    <rPh sb="5" eb="7">
      <t>サイヨウ</t>
    </rPh>
    <rPh sb="7" eb="9">
      <t>ジョウキョウ</t>
    </rPh>
    <rPh sb="10" eb="12">
      <t>ヘイセイ</t>
    </rPh>
    <rPh sb="14" eb="16">
      <t>ネンド</t>
    </rPh>
    <rPh sb="34" eb="36">
      <t>サイヨウ</t>
    </rPh>
    <rPh sb="36" eb="38">
      <t>ジョウキョウ</t>
    </rPh>
    <phoneticPr fontId="2"/>
  </si>
  <si>
    <t>女性の割合
（％）
（H22.4.1現在）</t>
    <rPh sb="0" eb="2">
      <t>ジョセイ</t>
    </rPh>
    <rPh sb="3" eb="5">
      <t>ワリアイ</t>
    </rPh>
    <rPh sb="18" eb="20">
      <t>ゲンザイ</t>
    </rPh>
    <phoneticPr fontId="2"/>
  </si>
  <si>
    <t>(H21年度採用）</t>
    <phoneticPr fontId="2"/>
  </si>
  <si>
    <t>150機関</t>
    <phoneticPr fontId="2"/>
  </si>
  <si>
    <t>61機関</t>
    <phoneticPr fontId="2"/>
  </si>
  <si>
    <t>17機関</t>
    <phoneticPr fontId="2"/>
  </si>
  <si>
    <t>20機関</t>
    <phoneticPr fontId="2"/>
  </si>
  <si>
    <t>52機関</t>
    <phoneticPr fontId="2"/>
  </si>
  <si>
    <t>1,707人</t>
    <phoneticPr fontId="2"/>
  </si>
  <si>
    <t>485人</t>
    <phoneticPr fontId="2"/>
  </si>
  <si>
    <t>(H22：29.9%)</t>
    <phoneticPr fontId="2"/>
  </si>
  <si>
    <t>（H22）</t>
    <phoneticPr fontId="2"/>
  </si>
  <si>
    <t>審議会等委員の女性の割合</t>
  </si>
  <si>
    <t>調査年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</si>
  <si>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</si>
  <si>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</si>
  <si>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</si>
  <si>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</si>
  <si>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</si>
  <si>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</si>
  <si>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</si>
  <si>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</si>
  <si>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</si>
  <si>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  <phoneticPr fontId="2"/>
  </si>
  <si>
    <t>H22</t>
  </si>
  <si>
    <t>国</t>
  </si>
  <si>
    <t>都道府県</t>
  </si>
  <si>
    <t>高知県</t>
  </si>
  <si>
    <t>県内市町村</t>
  </si>
  <si>
    <t>H23</t>
    <phoneticPr fontId="2"/>
  </si>
  <si>
    <t>　　（平成23年5月1日現在）</t>
    <rPh sb="3" eb="5">
      <t>ヘイセイ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</si>
  <si>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（22年度）</t>
    <rPh sb="3" eb="5">
      <t>ネンド</t>
    </rPh>
    <phoneticPr fontId="2"/>
  </si>
  <si>
    <t>（平成23年5月1日現在）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</si>
  <si>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22年度（参考）</t>
    <rPh sb="2" eb="4">
      <t>ネンド</t>
    </rPh>
    <rPh sb="5" eb="7">
      <t>サンコウ</t>
    </rPh>
    <phoneticPr fontId="2"/>
  </si>
  <si>
    <t>Ｈ１８．７．１３</t>
  </si>
  <si>
    <t>南国市</t>
    <rPh sb="0" eb="2">
      <t>ナンゴク</t>
    </rPh>
    <rPh sb="2" eb="3">
      <t>シ</t>
    </rPh>
    <phoneticPr fontId="2"/>
  </si>
  <si>
    <t>南国市男女共同参画推進条例</t>
    <rPh sb="0" eb="2">
      <t>ナンゴク</t>
    </rPh>
    <rPh sb="2" eb="3">
      <t>シ</t>
    </rPh>
    <rPh sb="3" eb="9">
      <t>ダンジョ</t>
    </rPh>
    <rPh sb="9" eb="11">
      <t>スイシン</t>
    </rPh>
    <rPh sb="11" eb="13">
      <t>ジョウレイ</t>
    </rPh>
    <phoneticPr fontId="2"/>
  </si>
  <si>
    <t>Ｈ２３．６．２７</t>
    <phoneticPr fontId="2"/>
  </si>
  <si>
    <t>Ｈ２３．７．１</t>
    <phoneticPr fontId="2"/>
  </si>
  <si>
    <t>平成8年3月
平成23年3月</t>
    <rPh sb="7" eb="9">
      <t>ヘイセイ</t>
    </rPh>
    <rPh sb="11" eb="12">
      <t>ネン</t>
    </rPh>
    <rPh sb="13" eb="14">
      <t>ガツ</t>
    </rPh>
    <phoneticPr fontId="2"/>
  </si>
  <si>
    <t>平成8年度～平成21年度
平成23年度～平成27年度</t>
    <rPh sb="13" eb="15">
      <t>ヘイセイ</t>
    </rPh>
    <rPh sb="17" eb="19">
      <t>ネンド</t>
    </rPh>
    <rPh sb="20" eb="22">
      <t>ヘイセイ</t>
    </rPh>
    <rPh sb="24" eb="26">
      <t>ネンド</t>
    </rPh>
    <phoneticPr fontId="2"/>
  </si>
  <si>
    <t>高知市男女共同参画推進プラン
高知市男女共同参画推進プラン２００６
高知市男女共同参画推進プラン２０１１</t>
    <rPh sb="34" eb="37">
      <t>コウチシ</t>
    </rPh>
    <rPh sb="37" eb="43">
      <t>ダンジョ</t>
    </rPh>
    <rPh sb="43" eb="45">
      <t>スイシン</t>
    </rPh>
    <phoneticPr fontId="2"/>
  </si>
  <si>
    <t>平成１２年３月
平成１８年３月
平成２３年３月</t>
    <rPh sb="16" eb="18">
      <t>ヘイセイ</t>
    </rPh>
    <rPh sb="20" eb="21">
      <t>ネン</t>
    </rPh>
    <rPh sb="22" eb="23">
      <t>ガツ</t>
    </rPh>
    <phoneticPr fontId="2"/>
  </si>
  <si>
    <t>平成１２年度～平成１６年度
平成１８年度～平成２２年度
平成２３年度～平成２７年度</t>
    <rPh sb="0" eb="2">
      <t>ヘイセイ</t>
    </rPh>
    <rPh sb="4" eb="5">
      <t>ネン</t>
    </rPh>
    <rPh sb="5" eb="6">
      <t>ド</t>
    </rPh>
    <rPh sb="7" eb="9">
      <t>ヘイセイ</t>
    </rPh>
    <rPh sb="11" eb="13">
      <t>ネンド</t>
    </rPh>
    <rPh sb="28" eb="30">
      <t>ヘイセイ</t>
    </rPh>
    <rPh sb="32" eb="34">
      <t>ネンド</t>
    </rPh>
    <rPh sb="35" eb="37">
      <t>ヘイセイ</t>
    </rPh>
    <rPh sb="39" eb="41">
      <t>ネンド</t>
    </rPh>
    <phoneticPr fontId="2"/>
  </si>
  <si>
    <r>
      <t xml:space="preserve">第2次いの町男女共同参画プラン
</t>
    </r>
    <r>
      <rPr>
        <sz val="10"/>
        <rFont val="ＭＳ Ｐゴシック"/>
        <family val="3"/>
        <charset val="128"/>
      </rPr>
      <t>～誰もが互いにやさしく自分らしく輝けるまちへ～</t>
    </r>
    <rPh sb="0" eb="1">
      <t>ダイ</t>
    </rPh>
    <rPh sb="2" eb="3">
      <t>ジ</t>
    </rPh>
    <phoneticPr fontId="2"/>
  </si>
  <si>
    <t>平成１９年度～平成２３年度</t>
    <phoneticPr fontId="2"/>
  </si>
  <si>
    <t>中土佐町男女共同参画基本計画</t>
    <rPh sb="10" eb="12">
      <t>キホン</t>
    </rPh>
    <rPh sb="12" eb="14">
      <t>ケイカク</t>
    </rPh>
    <phoneticPr fontId="2"/>
  </si>
  <si>
    <t>四万十市男女共同参画計画
（しまんと男女共同参画プラン）</t>
    <phoneticPr fontId="2"/>
  </si>
  <si>
    <t>明日に向かって「心豊かに生きる」
（室戸市男女共同参画プラン）</t>
    <phoneticPr fontId="2"/>
  </si>
  <si>
    <t>平成２０年度～平成２９年度</t>
    <rPh sb="0" eb="2">
      <t>ヘイセイ</t>
    </rPh>
    <rPh sb="4" eb="6">
      <t>ネンド</t>
    </rPh>
    <phoneticPr fontId="2"/>
  </si>
  <si>
    <t>平成２１年度～平成３０年度</t>
    <phoneticPr fontId="2"/>
  </si>
  <si>
    <t>須崎市女性政策推進行動計画“ハーモニー”
須崎市男女共同参画行動計画</t>
    <rPh sb="21" eb="24">
      <t>スサキシ</t>
    </rPh>
    <rPh sb="24" eb="30">
      <t>ダンジョ</t>
    </rPh>
    <rPh sb="30" eb="32">
      <t>コウドウ</t>
    </rPh>
    <rPh sb="32" eb="34">
      <t>ケイカク</t>
    </rPh>
    <phoneticPr fontId="2"/>
  </si>
  <si>
    <t>（平成23年12月31日現在）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phoneticPr fontId="2"/>
  </si>
  <si>
    <t>（県議会についてはH23.2.1現在）</t>
    <rPh sb="1" eb="4">
      <t>ケンギカイ</t>
    </rPh>
    <rPh sb="16" eb="18">
      <t>ゲンザイ</t>
    </rPh>
    <phoneticPr fontId="2"/>
  </si>
  <si>
    <t>※国の目標：Ｈ３２年度末までに、男女いずれか一方の委員の数が１０分の４未満とならないこと</t>
    <rPh sb="1" eb="2">
      <t>クニ</t>
    </rPh>
    <rPh sb="3" eb="5">
      <t>モクヒョウ</t>
    </rPh>
    <rPh sb="9" eb="11">
      <t>ネンド</t>
    </rPh>
    <rPh sb="11" eb="12">
      <t>マツ</t>
    </rPh>
    <rPh sb="16" eb="18">
      <t>ダンジョ</t>
    </rPh>
    <rPh sb="22" eb="24">
      <t>イッポウ</t>
    </rPh>
    <rPh sb="25" eb="27">
      <t>イイン</t>
    </rPh>
    <rPh sb="28" eb="29">
      <t>スウ</t>
    </rPh>
    <rPh sb="32" eb="33">
      <t>ブン</t>
    </rPh>
    <rPh sb="35" eb="37">
      <t>ミマン</t>
    </rPh>
    <phoneticPr fontId="2"/>
  </si>
  <si>
    <t>※県の目標：Ｈ２７年度末までに、男女の委員の数が均衡となること</t>
    <rPh sb="1" eb="2">
      <t>ケン</t>
    </rPh>
    <rPh sb="3" eb="5">
      <t>モクヒョウ</t>
    </rPh>
    <rPh sb="9" eb="11">
      <t>ネンド</t>
    </rPh>
    <rPh sb="11" eb="12">
      <t>マツ</t>
    </rPh>
    <rPh sb="16" eb="18">
      <t>ダンジョ</t>
    </rPh>
    <rPh sb="19" eb="21">
      <t>イイン</t>
    </rPh>
    <rPh sb="22" eb="23">
      <t>スウ</t>
    </rPh>
    <rPh sb="24" eb="26">
      <t>キンコウ</t>
    </rPh>
    <phoneticPr fontId="2"/>
  </si>
  <si>
    <t>※高知県の登用率については、平成１６年度からは規則で定める審議会を除いた数値としている。</t>
    <rPh sb="1" eb="4">
      <t>コウチケン</t>
    </rPh>
    <rPh sb="5" eb="7">
      <t>トウヨウ</t>
    </rPh>
    <rPh sb="7" eb="8">
      <t>リツ</t>
    </rPh>
    <rPh sb="14" eb="16">
      <t>ヘイセイ</t>
    </rPh>
    <rPh sb="18" eb="20">
      <t>ネンド</t>
    </rPh>
    <rPh sb="23" eb="25">
      <t>キソク</t>
    </rPh>
    <rPh sb="26" eb="27">
      <t>サダ</t>
    </rPh>
    <rPh sb="29" eb="32">
      <t>シンギカイ</t>
    </rPh>
    <rPh sb="33" eb="34">
      <t>ノゾ</t>
    </rPh>
    <rPh sb="36" eb="38">
      <t>スウチ</t>
    </rPh>
    <phoneticPr fontId="2"/>
  </si>
  <si>
    <t>委員の要件である職が指定されている審議会が多いことや、専門的な知識を要する分野への女性の</t>
    <rPh sb="0" eb="2">
      <t>イイン</t>
    </rPh>
    <rPh sb="3" eb="5">
      <t>ヨウケン</t>
    </rPh>
    <rPh sb="8" eb="9">
      <t>ショク</t>
    </rPh>
    <rPh sb="10" eb="12">
      <t>シテイ</t>
    </rPh>
    <rPh sb="17" eb="20">
      <t>シンギカイ</t>
    </rPh>
    <rPh sb="21" eb="22">
      <t>オオ</t>
    </rPh>
    <rPh sb="27" eb="30">
      <t>センモンテキ</t>
    </rPh>
    <rPh sb="31" eb="33">
      <t>チシキ</t>
    </rPh>
    <rPh sb="34" eb="35">
      <t>ヨウ</t>
    </rPh>
    <rPh sb="37" eb="39">
      <t>ブンヤ</t>
    </rPh>
    <rPh sb="41" eb="43">
      <t>ジョセイ</t>
    </rPh>
    <phoneticPr fontId="2"/>
  </si>
  <si>
    <t>採用や登用などが進んでいないことが、女性委員の登用が進まない要因となっている。</t>
    <rPh sb="3" eb="5">
      <t>トウヨウ</t>
    </rPh>
    <rPh sb="8" eb="9">
      <t>スス</t>
    </rPh>
    <rPh sb="18" eb="20">
      <t>ジョセイ</t>
    </rPh>
    <rPh sb="20" eb="22">
      <t>イイン</t>
    </rPh>
    <rPh sb="23" eb="25">
      <t>トウヨウ</t>
    </rPh>
    <rPh sb="26" eb="27">
      <t>スス</t>
    </rPh>
    <rPh sb="30" eb="32">
      <t>ヨウイン</t>
    </rPh>
    <phoneticPr fontId="2"/>
  </si>
  <si>
    <t>審議会数</t>
    <rPh sb="0" eb="3">
      <t>シンギカイ</t>
    </rPh>
    <rPh sb="3" eb="4">
      <t>スウ</t>
    </rPh>
    <phoneticPr fontId="2"/>
  </si>
  <si>
    <t>うち女性委員を含む審議会等数</t>
    <rPh sb="2" eb="4">
      <t>ジョセイ</t>
    </rPh>
    <rPh sb="4" eb="6">
      <t>イイン</t>
    </rPh>
    <rPh sb="7" eb="8">
      <t>フク</t>
    </rPh>
    <rPh sb="9" eb="12">
      <t>シンギカイ</t>
    </rPh>
    <rPh sb="12" eb="13">
      <t>トウ</t>
    </rPh>
    <rPh sb="13" eb="14">
      <t>スウ</t>
    </rPh>
    <phoneticPr fontId="2"/>
  </si>
  <si>
    <t>うち女性委員</t>
    <rPh sb="2" eb="4">
      <t>ジョセイ</t>
    </rPh>
    <rPh sb="4" eb="6">
      <t>イイン</t>
    </rPh>
    <phoneticPr fontId="2"/>
  </si>
  <si>
    <t>H12</t>
    <phoneticPr fontId="2"/>
  </si>
  <si>
    <t>H21</t>
  </si>
  <si>
    <t>H23</t>
  </si>
  <si>
    <t>-</t>
    <phoneticPr fontId="2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</si>
</sst>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%"/>
    <numFmt numFmtId="178" formatCode="0.0_);[Red]\(0.0\)"/>
    <numFmt numFmtId="179" formatCode="#,##0.0;[Red]\-#,##0.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4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176" fontId="0" fillId="2" borderId="8" xfId="0" applyNumberFormat="1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2" xfId="0" applyFill="1" applyBorder="1">
      <alignment vertical="center"/>
    </xf>
    <xf numFmtId="176" fontId="0" fillId="3" borderId="3" xfId="0" applyNumberForma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9" xfId="0" applyFill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176" fontId="0" fillId="2" borderId="17" xfId="0" applyNumberFormat="1" applyFill="1" applyBorder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176" fontId="0" fillId="0" borderId="18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4" xfId="0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2" xfId="0" applyBorder="1" applyAlignment="1">
      <alignment vertical="center" wrapText="1" shrinkToFit="1"/>
    </xf>
    <xf numFmtId="0" fontId="0" fillId="2" borderId="22" xfId="0" applyFill="1" applyBorder="1" applyAlignment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176" fontId="0" fillId="0" borderId="28" xfId="0" applyNumberFormat="1" applyFill="1" applyBorder="1">
      <alignment vertical="center"/>
    </xf>
    <xf numFmtId="177" fontId="0" fillId="0" borderId="23" xfId="1" applyNumberFormat="1" applyFont="1" applyBorder="1">
      <alignment vertical="center"/>
    </xf>
    <xf numFmtId="177" fontId="0" fillId="0" borderId="26" xfId="1" applyNumberFormat="1" applyFont="1" applyBorder="1">
      <alignment vertical="center"/>
    </xf>
    <xf numFmtId="177" fontId="0" fillId="0" borderId="4" xfId="1" applyNumberFormat="1" applyFont="1" applyBorder="1">
      <alignment vertical="center"/>
    </xf>
    <xf numFmtId="177" fontId="0" fillId="0" borderId="29" xfId="1" applyNumberFormat="1" applyFont="1" applyBorder="1">
      <alignment vertical="center"/>
    </xf>
    <xf numFmtId="38" fontId="0" fillId="0" borderId="0" xfId="2" applyFont="1">
      <alignment vertical="center"/>
    </xf>
    <xf numFmtId="38" fontId="0" fillId="2" borderId="5" xfId="2" applyFont="1" applyFill="1" applyBorder="1" applyAlignment="1">
      <alignment horizontal="center" vertical="center"/>
    </xf>
    <xf numFmtId="38" fontId="0" fillId="0" borderId="5" xfId="2" applyFont="1" applyBorder="1">
      <alignment vertical="center"/>
    </xf>
    <xf numFmtId="38" fontId="0" fillId="0" borderId="1" xfId="2" applyFont="1" applyBorder="1">
      <alignment vertical="center"/>
    </xf>
    <xf numFmtId="38" fontId="0" fillId="0" borderId="30" xfId="2" applyFont="1" applyBorder="1">
      <alignment vertical="center"/>
    </xf>
    <xf numFmtId="38" fontId="0" fillId="2" borderId="7" xfId="2" applyFont="1" applyFill="1" applyBorder="1">
      <alignment vertical="center"/>
    </xf>
    <xf numFmtId="38" fontId="1" fillId="4" borderId="7" xfId="2" applyFont="1" applyFill="1" applyBorder="1">
      <alignment vertical="center"/>
    </xf>
    <xf numFmtId="0" fontId="0" fillId="0" borderId="31" xfId="0" applyFill="1" applyBorder="1">
      <alignment vertical="center"/>
    </xf>
    <xf numFmtId="176" fontId="0" fillId="4" borderId="17" xfId="0" applyNumberFormat="1" applyFill="1" applyBorder="1">
      <alignment vertical="center"/>
    </xf>
    <xf numFmtId="38" fontId="1" fillId="4" borderId="7" xfId="2" applyFont="1" applyFill="1" applyBorder="1" applyAlignment="1">
      <alignment horizontal="right" vertical="center"/>
    </xf>
    <xf numFmtId="178" fontId="0" fillId="4" borderId="17" xfId="0" applyNumberFormat="1" applyFill="1" applyBorder="1">
      <alignment vertical="center"/>
    </xf>
    <xf numFmtId="178" fontId="0" fillId="4" borderId="8" xfId="0" applyNumberFormat="1" applyFill="1" applyBorder="1">
      <alignment vertical="center"/>
    </xf>
    <xf numFmtId="176" fontId="0" fillId="4" borderId="8" xfId="0" applyNumberFormat="1" applyFill="1" applyBorder="1">
      <alignment vertical="center"/>
    </xf>
    <xf numFmtId="38" fontId="0" fillId="2" borderId="5" xfId="2" applyFont="1" applyFill="1" applyBorder="1" applyAlignment="1">
      <alignment horizontal="center" vertical="center" wrapText="1"/>
    </xf>
    <xf numFmtId="38" fontId="5" fillId="2" borderId="5" xfId="2" applyFont="1" applyFill="1" applyBorder="1" applyAlignment="1">
      <alignment horizontal="center" vertical="center" wrapText="1"/>
    </xf>
    <xf numFmtId="38" fontId="0" fillId="0" borderId="28" xfId="2" applyFont="1" applyFill="1" applyBorder="1">
      <alignment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178" fontId="0" fillId="5" borderId="1" xfId="0" applyNumberFormat="1" applyFill="1" applyBorder="1">
      <alignment vertical="center"/>
    </xf>
    <xf numFmtId="0" fontId="0" fillId="5" borderId="1" xfId="0" applyNumberFormat="1" applyFill="1" applyBorder="1">
      <alignment vertical="center"/>
    </xf>
    <xf numFmtId="0" fontId="0" fillId="5" borderId="4" xfId="0" applyNumberFormat="1" applyFill="1" applyBorder="1">
      <alignment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>
      <alignment vertical="center"/>
    </xf>
    <xf numFmtId="178" fontId="0" fillId="5" borderId="2" xfId="0" applyNumberFormat="1" applyFill="1" applyBorder="1">
      <alignment vertical="center"/>
    </xf>
    <xf numFmtId="0" fontId="6" fillId="5" borderId="34" xfId="0" applyFont="1" applyFill="1" applyBorder="1" applyAlignment="1">
      <alignment horizontal="center" vertical="center" wrapText="1"/>
    </xf>
    <xf numFmtId="0" fontId="0" fillId="5" borderId="35" xfId="0" applyFont="1" applyFill="1" applyBorder="1" applyAlignment="1">
      <alignment horizontal="right" vertical="center" wrapText="1"/>
    </xf>
    <xf numFmtId="178" fontId="0" fillId="5" borderId="35" xfId="0" applyNumberFormat="1" applyFont="1" applyFill="1" applyBorder="1" applyAlignment="1">
      <alignment horizontal="right" vertical="center" wrapText="1"/>
    </xf>
    <xf numFmtId="178" fontId="0" fillId="5" borderId="36" xfId="0" applyNumberFormat="1" applyFont="1" applyFill="1" applyBorder="1" applyAlignment="1">
      <alignment horizontal="right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0" fillId="5" borderId="38" xfId="0" applyFont="1" applyFill="1" applyBorder="1" applyAlignment="1">
      <alignment horizontal="right" vertical="center" wrapText="1"/>
    </xf>
    <xf numFmtId="178" fontId="0" fillId="5" borderId="38" xfId="0" applyNumberFormat="1" applyFont="1" applyFill="1" applyBorder="1" applyAlignment="1">
      <alignment horizontal="right" vertical="center" wrapText="1"/>
    </xf>
    <xf numFmtId="178" fontId="0" fillId="5" borderId="39" xfId="0" applyNumberFormat="1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0" fillId="0" borderId="6" xfId="0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 wrapText="1"/>
    </xf>
    <xf numFmtId="177" fontId="10" fillId="0" borderId="25" xfId="0" applyNumberFormat="1" applyFont="1" applyBorder="1" applyAlignment="1">
      <alignment horizontal="right" vertical="center" wrapText="1"/>
    </xf>
    <xf numFmtId="0" fontId="10" fillId="0" borderId="40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0" fillId="0" borderId="7" xfId="0" applyFill="1" applyBorder="1">
      <alignment vertical="center"/>
    </xf>
    <xf numFmtId="178" fontId="0" fillId="0" borderId="17" xfId="0" applyNumberFormat="1" applyFill="1" applyBorder="1">
      <alignment vertical="center"/>
    </xf>
    <xf numFmtId="178" fontId="0" fillId="0" borderId="8" xfId="0" applyNumberFormat="1" applyFill="1" applyBorder="1">
      <alignment vertical="center"/>
    </xf>
    <xf numFmtId="0" fontId="0" fillId="6" borderId="12" xfId="0" applyFill="1" applyBorder="1" applyAlignment="1">
      <alignment horizontal="center" vertical="center" textRotation="255"/>
    </xf>
    <xf numFmtId="0" fontId="0" fillId="6" borderId="9" xfId="0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3" borderId="13" xfId="0" applyFill="1" applyBorder="1">
      <alignment vertical="center"/>
    </xf>
    <xf numFmtId="0" fontId="0" fillId="3" borderId="1" xfId="0" applyFill="1" applyBorder="1">
      <alignment vertical="center"/>
    </xf>
    <xf numFmtId="176" fontId="0" fillId="3" borderId="4" xfId="0" applyNumberFormat="1" applyFill="1" applyBorder="1">
      <alignment vertical="center"/>
    </xf>
    <xf numFmtId="0" fontId="0" fillId="3" borderId="14" xfId="0" applyFill="1" applyBorder="1">
      <alignment vertical="center"/>
    </xf>
    <xf numFmtId="0" fontId="0" fillId="3" borderId="30" xfId="0" applyFill="1" applyBorder="1">
      <alignment vertical="center"/>
    </xf>
    <xf numFmtId="176" fontId="0" fillId="3" borderId="29" xfId="0" applyNumberFormat="1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>
      <alignment vertical="center"/>
    </xf>
    <xf numFmtId="176" fontId="0" fillId="3" borderId="26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0" fontId="0" fillId="3" borderId="16" xfId="0" applyFill="1" applyBorder="1">
      <alignment vertical="center"/>
    </xf>
    <xf numFmtId="0" fontId="0" fillId="3" borderId="31" xfId="0" applyFill="1" applyBorder="1">
      <alignment vertical="center"/>
    </xf>
    <xf numFmtId="176" fontId="0" fillId="3" borderId="41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38" fontId="5" fillId="0" borderId="1" xfId="3" applyFont="1" applyFill="1" applyBorder="1" applyAlignment="1">
      <alignment vertical="center"/>
    </xf>
    <xf numFmtId="179" fontId="5" fillId="0" borderId="4" xfId="3" applyNumberFormat="1" applyFont="1" applyFill="1" applyBorder="1" applyAlignment="1">
      <alignment vertical="center"/>
    </xf>
    <xf numFmtId="38" fontId="5" fillId="0" borderId="30" xfId="3" applyFont="1" applyFill="1" applyBorder="1" applyAlignment="1">
      <alignment vertical="center"/>
    </xf>
    <xf numFmtId="0" fontId="0" fillId="5" borderId="4" xfId="0" applyFill="1" applyBorder="1">
      <alignment vertical="center"/>
    </xf>
    <xf numFmtId="0" fontId="0" fillId="5" borderId="3" xfId="0" applyFill="1" applyBorder="1">
      <alignment vertical="center"/>
    </xf>
    <xf numFmtId="0" fontId="0" fillId="0" borderId="42" xfId="0" applyFill="1" applyBorder="1" applyAlignment="1">
      <alignment horizontal="center" vertical="center"/>
    </xf>
    <xf numFmtId="38" fontId="0" fillId="0" borderId="43" xfId="2" applyFont="1" applyFill="1" applyBorder="1">
      <alignment vertical="center"/>
    </xf>
    <xf numFmtId="177" fontId="1" fillId="0" borderId="43" xfId="1" applyNumberFormat="1" applyFont="1" applyFill="1" applyBorder="1">
      <alignment vertical="center"/>
    </xf>
    <xf numFmtId="177" fontId="1" fillId="2" borderId="8" xfId="1" applyNumberFormat="1" applyFont="1" applyFill="1" applyBorder="1">
      <alignment vertical="center"/>
    </xf>
    <xf numFmtId="177" fontId="0" fillId="0" borderId="44" xfId="1" applyNumberFormat="1" applyFont="1" applyBorder="1">
      <alignment vertical="center"/>
    </xf>
    <xf numFmtId="177" fontId="0" fillId="2" borderId="7" xfId="2" applyNumberFormat="1" applyFont="1" applyFill="1" applyBorder="1">
      <alignment vertical="center"/>
    </xf>
    <xf numFmtId="0" fontId="1" fillId="0" borderId="0" xfId="0" applyFont="1" applyAlignment="1"/>
    <xf numFmtId="177" fontId="1" fillId="0" borderId="0" xfId="0" applyNumberFormat="1" applyFont="1" applyAlignment="1"/>
    <xf numFmtId="0" fontId="0" fillId="0" borderId="0" xfId="0" applyFont="1" applyAlignment="1"/>
    <xf numFmtId="177" fontId="0" fillId="0" borderId="0" xfId="0" applyNumberFormat="1">
      <alignment vertical="center"/>
    </xf>
    <xf numFmtId="38" fontId="5" fillId="0" borderId="45" xfId="3" applyFont="1" applyFill="1" applyBorder="1" applyAlignment="1">
      <alignment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4" xfId="0" applyNumberFormat="1" applyFont="1" applyBorder="1">
      <alignment vertical="center"/>
    </xf>
    <xf numFmtId="0" fontId="0" fillId="2" borderId="30" xfId="0" applyFill="1" applyBorder="1">
      <alignment vertical="center"/>
    </xf>
    <xf numFmtId="49" fontId="0" fillId="2" borderId="30" xfId="0" applyNumberForma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2" borderId="42" xfId="0" applyFill="1" applyBorder="1">
      <alignment vertical="center"/>
    </xf>
    <xf numFmtId="0" fontId="0" fillId="2" borderId="43" xfId="0" applyFill="1" applyBorder="1">
      <alignment vertical="center"/>
    </xf>
    <xf numFmtId="176" fontId="0" fillId="2" borderId="46" xfId="0" applyNumberFormat="1" applyFill="1" applyBorder="1">
      <alignment vertical="center"/>
    </xf>
    <xf numFmtId="0" fontId="11" fillId="0" borderId="25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7" fillId="0" borderId="25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10" fillId="0" borderId="25" xfId="0" applyFont="1" applyBorder="1" applyAlignment="1">
      <alignment horizontal="right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0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textRotation="255" wrapText="1"/>
    </xf>
    <xf numFmtId="0" fontId="8" fillId="5" borderId="13" xfId="0" applyFont="1" applyFill="1" applyBorder="1" applyAlignment="1">
      <alignment horizontal="center" vertical="center" textRotation="255"/>
    </xf>
    <xf numFmtId="0" fontId="8" fillId="5" borderId="11" xfId="0" applyFont="1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textRotation="255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3" xfId="0" applyBorder="1">
      <alignment vertical="center"/>
    </xf>
    <xf numFmtId="0" fontId="0" fillId="0" borderId="55" xfId="0" applyBorder="1" applyAlignment="1">
      <alignment vertical="center" wrapText="1"/>
    </xf>
    <xf numFmtId="0" fontId="0" fillId="0" borderId="55" xfId="0" applyBorder="1">
      <alignment vertical="center"/>
    </xf>
    <xf numFmtId="0" fontId="0" fillId="0" borderId="24" xfId="0" applyBorder="1">
      <alignment vertical="center"/>
    </xf>
    <xf numFmtId="0" fontId="0" fillId="0" borderId="45" xfId="0" applyBorder="1">
      <alignment vertical="center"/>
    </xf>
    <xf numFmtId="38" fontId="0" fillId="0" borderId="56" xfId="2" applyFont="1" applyBorder="1">
      <alignment vertical="center"/>
    </xf>
    <xf numFmtId="38" fontId="0" fillId="0" borderId="30" xfId="2" applyFont="1" applyBorder="1" applyAlignment="1">
      <alignment horizontal="center" vertical="center"/>
    </xf>
    <xf numFmtId="38" fontId="0" fillId="0" borderId="56" xfId="2" applyFont="1" applyBorder="1" applyAlignment="1">
      <alignment horizontal="center" vertical="center"/>
    </xf>
  </cellXfs>
  <cellStyles count="6">
    <cellStyle name="パーセント" xfId="1" builtinId="5"/>
    <cellStyle name="桁区切り" xfId="2" builtinId="6"/>
    <cellStyle name="桁区切り 2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審議会等委員への女性の登用率の推移</a:t>
            </a:r>
          </a:p>
        </c:rich>
      </c:tx>
      <c:layout>
        <c:manualLayout>
          <c:xMode val="edge"/>
          <c:yMode val="edge"/>
          <c:x val="0.33489148428937138"/>
          <c:y val="3.57143672258359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118416339396768"/>
          <c:y val="0.14370421088668281"/>
          <c:w val="0.71459460867639735"/>
          <c:h val="0.36363636363636381"/>
        </c:manualLayout>
      </c:layout>
      <c:lineChart>
        <c:grouping val="standard"/>
        <c:ser>
          <c:idx val="0"/>
          <c:order val="0"/>
          <c:tx>
            <c:strRef>
              <c:f>'県審議会登用率 (参画会議資料)'!$N$36</c:f>
              <c:strCache>
                <c:ptCount val="1"/>
                <c:pt idx="0">
                  <c:v>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'県審議会登用率 (参画会議資料)'!$O$35:$Z$35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'県審議会登用率 (参画会議資料)'!$O$36:$Z$36</c:f>
              <c:numCache>
                <c:formatCode>0.0%</c:formatCode>
                <c:ptCount val="12"/>
                <c:pt idx="0">
                  <c:v>0.20899999999999999</c:v>
                </c:pt>
                <c:pt idx="1">
                  <c:v>0.247</c:v>
                </c:pt>
                <c:pt idx="2">
                  <c:v>0.25</c:v>
                </c:pt>
                <c:pt idx="3">
                  <c:v>0.26800000000000002</c:v>
                </c:pt>
                <c:pt idx="4">
                  <c:v>0.28199999999999997</c:v>
                </c:pt>
                <c:pt idx="5">
                  <c:v>0.309</c:v>
                </c:pt>
                <c:pt idx="6">
                  <c:v>0.313</c:v>
                </c:pt>
                <c:pt idx="7">
                  <c:v>0.32300000000000001</c:v>
                </c:pt>
                <c:pt idx="8">
                  <c:v>0.32400000000000001</c:v>
                </c:pt>
                <c:pt idx="9">
                  <c:v>0.33200000000000002</c:v>
                </c:pt>
                <c:pt idx="10">
                  <c:v>0.33800000000000002</c:v>
                </c:pt>
                <c:pt idx="11">
                  <c:v>0.33197910621009868</c:v>
                </c:pt>
              </c:numCache>
            </c:numRef>
          </c:val>
        </c:ser>
        <c:ser>
          <c:idx val="1"/>
          <c:order val="1"/>
          <c:tx>
            <c:strRef>
              <c:f>'県審議会登用率 (参画会議資料)'!$N$37</c:f>
              <c:strCache>
                <c:ptCount val="1"/>
                <c:pt idx="0">
                  <c:v>都道府県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'県審議会登用率 (参画会議資料)'!$O$35:$Z$35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'県審議会登用率 (参画会議資料)'!$O$37:$Z$37</c:f>
              <c:numCache>
                <c:formatCode>0.0%</c:formatCode>
                <c:ptCount val="12"/>
                <c:pt idx="0">
                  <c:v>0.20499999999999999</c:v>
                </c:pt>
                <c:pt idx="1">
                  <c:v>0.22700000000000001</c:v>
                </c:pt>
                <c:pt idx="2">
                  <c:v>0.249</c:v>
                </c:pt>
                <c:pt idx="3">
                  <c:v>0.26600000000000001</c:v>
                </c:pt>
                <c:pt idx="4">
                  <c:v>0.28299999999999997</c:v>
                </c:pt>
                <c:pt idx="5">
                  <c:v>0.29799999999999999</c:v>
                </c:pt>
                <c:pt idx="6">
                  <c:v>0.313</c:v>
                </c:pt>
                <c:pt idx="7">
                  <c:v>0.32600000000000001</c:v>
                </c:pt>
                <c:pt idx="8">
                  <c:v>0.32600000000000001</c:v>
                </c:pt>
                <c:pt idx="9">
                  <c:v>0.33100000000000002</c:v>
                </c:pt>
                <c:pt idx="10">
                  <c:v>0.33900000000000002</c:v>
                </c:pt>
                <c:pt idx="11">
                  <c:v>0.34618543673985153</c:v>
                </c:pt>
              </c:numCache>
            </c:numRef>
          </c:val>
        </c:ser>
        <c:ser>
          <c:idx val="2"/>
          <c:order val="2"/>
          <c:tx>
            <c:strRef>
              <c:f>'県審議会登用率 (参画会議資料)'!$N$38</c:f>
              <c:strCache>
                <c:ptCount val="1"/>
                <c:pt idx="0">
                  <c:v>高知県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'県審議会登用率 (参画会議資料)'!$O$35:$Z$35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'県審議会登用率 (参画会議資料)'!$O$38:$Z$38</c:f>
              <c:numCache>
                <c:formatCode>0.0%</c:formatCode>
                <c:ptCount val="12"/>
                <c:pt idx="0">
                  <c:v>0.20799999999999999</c:v>
                </c:pt>
                <c:pt idx="1">
                  <c:v>0.218</c:v>
                </c:pt>
                <c:pt idx="2">
                  <c:v>0.23599999999999999</c:v>
                </c:pt>
                <c:pt idx="3">
                  <c:v>0.27600000000000002</c:v>
                </c:pt>
                <c:pt idx="4">
                  <c:v>0.39400000000000002</c:v>
                </c:pt>
                <c:pt idx="5">
                  <c:v>0.40500000000000003</c:v>
                </c:pt>
                <c:pt idx="6">
                  <c:v>0.41199999999999998</c:v>
                </c:pt>
                <c:pt idx="7">
                  <c:v>0.39200000000000002</c:v>
                </c:pt>
                <c:pt idx="8">
                  <c:v>0.36899999999999999</c:v>
                </c:pt>
                <c:pt idx="9">
                  <c:v>0.36</c:v>
                </c:pt>
                <c:pt idx="10">
                  <c:v>0.34</c:v>
                </c:pt>
                <c:pt idx="11">
                  <c:v>0.32400000000000001</c:v>
                </c:pt>
              </c:numCache>
            </c:numRef>
          </c:val>
        </c:ser>
        <c:ser>
          <c:idx val="3"/>
          <c:order val="3"/>
          <c:tx>
            <c:strRef>
              <c:f>'県審議会登用率 (参画会議資料)'!$N$39</c:f>
              <c:strCache>
                <c:ptCount val="1"/>
                <c:pt idx="0">
                  <c:v>県内市町村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'県審議会登用率 (参画会議資料)'!$O$35:$Z$35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'県審議会登用率 (参画会議資料)'!$O$39:$Z$39</c:f>
              <c:numCache>
                <c:formatCode>0.0%</c:formatCode>
                <c:ptCount val="12"/>
                <c:pt idx="0">
                  <c:v>0.184</c:v>
                </c:pt>
                <c:pt idx="1">
                  <c:v>0.187</c:v>
                </c:pt>
                <c:pt idx="2">
                  <c:v>0.22700000000000001</c:v>
                </c:pt>
                <c:pt idx="3">
                  <c:v>0.218</c:v>
                </c:pt>
                <c:pt idx="4">
                  <c:v>0.20899999999999999</c:v>
                </c:pt>
                <c:pt idx="5">
                  <c:v>0.215</c:v>
                </c:pt>
                <c:pt idx="6">
                  <c:v>0.23799999999999999</c:v>
                </c:pt>
                <c:pt idx="7">
                  <c:v>0.23400000000000001</c:v>
                </c:pt>
                <c:pt idx="8">
                  <c:v>0.22800000000000001</c:v>
                </c:pt>
                <c:pt idx="9">
                  <c:v>0.222</c:v>
                </c:pt>
                <c:pt idx="10">
                  <c:v>0.23300000000000001</c:v>
                </c:pt>
                <c:pt idx="11">
                  <c:v>0.22071957131921408</c:v>
                </c:pt>
              </c:numCache>
            </c:numRef>
          </c:val>
        </c:ser>
        <c:marker val="1"/>
        <c:axId val="66828928"/>
        <c:axId val="72418816"/>
      </c:lineChart>
      <c:catAx>
        <c:axId val="66828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年度は国が調査した年度</a:t>
                </a:r>
              </a:p>
            </c:rich>
          </c:tx>
          <c:layout>
            <c:manualLayout>
              <c:xMode val="edge"/>
              <c:yMode val="edge"/>
              <c:x val="0.24588798147443494"/>
              <c:y val="0.85339552664612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418816"/>
        <c:crosses val="autoZero"/>
        <c:auto val="1"/>
        <c:lblAlgn val="ctr"/>
        <c:lblOffset val="100"/>
        <c:tickMarkSkip val="1"/>
      </c:catAx>
      <c:valAx>
        <c:axId val="724188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登用率</a:t>
                </a:r>
              </a:p>
            </c:rich>
          </c:tx>
          <c:layout>
            <c:manualLayout>
              <c:xMode val="edge"/>
              <c:yMode val="edge"/>
              <c:x val="2.4922219295078801E-2"/>
              <c:y val="0.2824677621819015"/>
            </c:manualLayout>
          </c:layout>
          <c:spPr>
            <a:noFill/>
            <a:ln w="25400">
              <a:noFill/>
            </a:ln>
          </c:spPr>
        </c:title>
        <c:numFmt formatCode="0.0%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828928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13947700981846"/>
          <c:y val="0.85987437298126013"/>
          <c:w val="0.37937093418878215"/>
          <c:h val="0.1091496360686483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審議会委員への女性の登用率</a:t>
            </a:r>
          </a:p>
        </c:rich>
      </c:tx>
      <c:layout>
        <c:manualLayout>
          <c:xMode val="edge"/>
          <c:yMode val="edge"/>
          <c:x val="0.33489148428937116"/>
          <c:y val="3.57143672258359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118416339396771"/>
          <c:y val="0.14370421088668275"/>
          <c:w val="0.71459460867639713"/>
          <c:h val="0.36363636363636381"/>
        </c:manualLayout>
      </c:layout>
      <c:lineChart>
        <c:grouping val="standard"/>
        <c:ser>
          <c:idx val="0"/>
          <c:order val="0"/>
          <c:tx>
            <c:strRef>
              <c:f>県審議会登用率!$N$36</c:f>
              <c:strCache>
                <c:ptCount val="1"/>
                <c:pt idx="0">
                  <c:v>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県審議会登用率!$O$35:$Z$35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県審議会登用率!$O$36:$Z$36</c:f>
              <c:numCache>
                <c:formatCode>0.0%</c:formatCode>
                <c:ptCount val="12"/>
                <c:pt idx="0">
                  <c:v>0.20899999999999999</c:v>
                </c:pt>
                <c:pt idx="1">
                  <c:v>0.247</c:v>
                </c:pt>
                <c:pt idx="2">
                  <c:v>0.25</c:v>
                </c:pt>
                <c:pt idx="3">
                  <c:v>0.26800000000000002</c:v>
                </c:pt>
                <c:pt idx="4">
                  <c:v>0.28199999999999997</c:v>
                </c:pt>
                <c:pt idx="5">
                  <c:v>0.309</c:v>
                </c:pt>
                <c:pt idx="6">
                  <c:v>0.313</c:v>
                </c:pt>
                <c:pt idx="7">
                  <c:v>0.32300000000000001</c:v>
                </c:pt>
                <c:pt idx="8">
                  <c:v>0.32400000000000001</c:v>
                </c:pt>
                <c:pt idx="9">
                  <c:v>0.33200000000000002</c:v>
                </c:pt>
                <c:pt idx="10">
                  <c:v>0.33800000000000002</c:v>
                </c:pt>
                <c:pt idx="11">
                  <c:v>0.33197910621009868</c:v>
                </c:pt>
              </c:numCache>
            </c:numRef>
          </c:val>
        </c:ser>
        <c:ser>
          <c:idx val="1"/>
          <c:order val="1"/>
          <c:tx>
            <c:strRef>
              <c:f>県審議会登用率!$N$37</c:f>
              <c:strCache>
                <c:ptCount val="1"/>
                <c:pt idx="0">
                  <c:v>都道府県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県審議会登用率!$O$35:$Z$35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県審議会登用率!$O$37:$Z$37</c:f>
              <c:numCache>
                <c:formatCode>0.0%</c:formatCode>
                <c:ptCount val="12"/>
                <c:pt idx="0">
                  <c:v>0.20499999999999999</c:v>
                </c:pt>
                <c:pt idx="1">
                  <c:v>0.22700000000000001</c:v>
                </c:pt>
                <c:pt idx="2">
                  <c:v>0.249</c:v>
                </c:pt>
                <c:pt idx="3">
                  <c:v>0.26600000000000001</c:v>
                </c:pt>
                <c:pt idx="4">
                  <c:v>0.28299999999999997</c:v>
                </c:pt>
                <c:pt idx="5">
                  <c:v>0.29799999999999999</c:v>
                </c:pt>
                <c:pt idx="6">
                  <c:v>0.313</c:v>
                </c:pt>
                <c:pt idx="7">
                  <c:v>0.32600000000000001</c:v>
                </c:pt>
                <c:pt idx="8">
                  <c:v>0.32600000000000001</c:v>
                </c:pt>
                <c:pt idx="9">
                  <c:v>0.33100000000000002</c:v>
                </c:pt>
                <c:pt idx="10">
                  <c:v>0.33900000000000002</c:v>
                </c:pt>
                <c:pt idx="11">
                  <c:v>0.34618543673985153</c:v>
                </c:pt>
              </c:numCache>
            </c:numRef>
          </c:val>
        </c:ser>
        <c:ser>
          <c:idx val="2"/>
          <c:order val="2"/>
          <c:tx>
            <c:strRef>
              <c:f>県審議会登用率!$N$38</c:f>
              <c:strCache>
                <c:ptCount val="1"/>
                <c:pt idx="0">
                  <c:v>高知県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県審議会登用率!$O$35:$Z$35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県審議会登用率!$O$38:$Z$38</c:f>
              <c:numCache>
                <c:formatCode>0.0%</c:formatCode>
                <c:ptCount val="12"/>
                <c:pt idx="0">
                  <c:v>0.20799999999999999</c:v>
                </c:pt>
                <c:pt idx="1">
                  <c:v>0.218</c:v>
                </c:pt>
                <c:pt idx="2">
                  <c:v>0.23599999999999999</c:v>
                </c:pt>
                <c:pt idx="3">
                  <c:v>0.27600000000000002</c:v>
                </c:pt>
                <c:pt idx="4">
                  <c:v>0.39400000000000002</c:v>
                </c:pt>
                <c:pt idx="5">
                  <c:v>0.40500000000000003</c:v>
                </c:pt>
                <c:pt idx="6">
                  <c:v>0.41199999999999998</c:v>
                </c:pt>
                <c:pt idx="7">
                  <c:v>0.39200000000000002</c:v>
                </c:pt>
                <c:pt idx="8">
                  <c:v>0.36899999999999999</c:v>
                </c:pt>
                <c:pt idx="9">
                  <c:v>0.36</c:v>
                </c:pt>
                <c:pt idx="10">
                  <c:v>0.34</c:v>
                </c:pt>
                <c:pt idx="11">
                  <c:v>0.32400000000000001</c:v>
                </c:pt>
              </c:numCache>
            </c:numRef>
          </c:val>
        </c:ser>
        <c:ser>
          <c:idx val="3"/>
          <c:order val="3"/>
          <c:tx>
            <c:strRef>
              <c:f>県審議会登用率!$N$39</c:f>
              <c:strCache>
                <c:ptCount val="1"/>
                <c:pt idx="0">
                  <c:v>県内市町村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県審議会登用率!$O$35:$Z$35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県審議会登用率!$O$39:$Z$39</c:f>
              <c:numCache>
                <c:formatCode>0.0%</c:formatCode>
                <c:ptCount val="12"/>
                <c:pt idx="0">
                  <c:v>0.184</c:v>
                </c:pt>
                <c:pt idx="1">
                  <c:v>0.187</c:v>
                </c:pt>
                <c:pt idx="2">
                  <c:v>0.22700000000000001</c:v>
                </c:pt>
                <c:pt idx="3">
                  <c:v>0.218</c:v>
                </c:pt>
                <c:pt idx="4">
                  <c:v>0.20899999999999999</c:v>
                </c:pt>
                <c:pt idx="5">
                  <c:v>0.215</c:v>
                </c:pt>
                <c:pt idx="6">
                  <c:v>0.23799999999999999</c:v>
                </c:pt>
                <c:pt idx="7">
                  <c:v>0.23400000000000001</c:v>
                </c:pt>
                <c:pt idx="8">
                  <c:v>0.22800000000000001</c:v>
                </c:pt>
                <c:pt idx="9">
                  <c:v>0.222</c:v>
                </c:pt>
                <c:pt idx="10">
                  <c:v>0.23300000000000001</c:v>
                </c:pt>
                <c:pt idx="11">
                  <c:v>0.22071957131921408</c:v>
                </c:pt>
              </c:numCache>
            </c:numRef>
          </c:val>
        </c:ser>
        <c:marker val="1"/>
        <c:axId val="73704960"/>
        <c:axId val="73719808"/>
      </c:lineChart>
      <c:catAx>
        <c:axId val="73704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年度は国が調査した年度</a:t>
                </a:r>
              </a:p>
            </c:rich>
          </c:tx>
          <c:layout>
            <c:manualLayout>
              <c:xMode val="edge"/>
              <c:yMode val="edge"/>
              <c:x val="0.24588798147443483"/>
              <c:y val="0.853395526646126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19808"/>
        <c:crosses val="autoZero"/>
        <c:auto val="1"/>
        <c:lblAlgn val="ctr"/>
        <c:lblOffset val="100"/>
        <c:tickMarkSkip val="1"/>
      </c:catAx>
      <c:valAx>
        <c:axId val="737198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登用率</a:t>
                </a:r>
              </a:p>
            </c:rich>
          </c:tx>
          <c:layout>
            <c:manualLayout>
              <c:xMode val="edge"/>
              <c:yMode val="edge"/>
              <c:x val="2.4922219295078811E-2"/>
              <c:y val="0.28246776218190139"/>
            </c:manualLayout>
          </c:layout>
          <c:spPr>
            <a:noFill/>
            <a:ln w="25400">
              <a:noFill/>
            </a:ln>
          </c:spPr>
        </c:title>
        <c:numFmt formatCode="0.0%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04960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460855961778039"/>
          <c:y val="0.86365514093347084"/>
          <c:w val="0.4643092104193296"/>
          <c:h val="0.1129305032523108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審議会等委員への女性の登用率の推移</a:t>
            </a:r>
          </a:p>
        </c:rich>
      </c:tx>
      <c:layout>
        <c:manualLayout>
          <c:xMode val="edge"/>
          <c:yMode val="edge"/>
          <c:x val="0.33489148428937154"/>
          <c:y val="3.57143672258359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118416339396768"/>
          <c:y val="0.14370421088668286"/>
          <c:w val="0.71459460867639768"/>
          <c:h val="0.36363636363636381"/>
        </c:manualLayout>
      </c:layout>
      <c:lineChart>
        <c:grouping val="standard"/>
        <c:ser>
          <c:idx val="0"/>
          <c:order val="0"/>
          <c:tx>
            <c:strRef>
              <c:f>'県審議会登用率 (参画会議資料)'!$N$36</c:f>
              <c:strCache>
                <c:ptCount val="1"/>
                <c:pt idx="0">
                  <c:v>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'県審議会登用率 (参画会議資料)'!$O$35:$Z$35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'県審議会登用率 (参画会議資料)'!$O$36:$Z$36</c:f>
              <c:numCache>
                <c:formatCode>0.0%</c:formatCode>
                <c:ptCount val="12"/>
                <c:pt idx="0">
                  <c:v>0.20899999999999999</c:v>
                </c:pt>
                <c:pt idx="1">
                  <c:v>0.247</c:v>
                </c:pt>
                <c:pt idx="2">
                  <c:v>0.25</c:v>
                </c:pt>
                <c:pt idx="3">
                  <c:v>0.26800000000000002</c:v>
                </c:pt>
                <c:pt idx="4">
                  <c:v>0.28199999999999997</c:v>
                </c:pt>
                <c:pt idx="5">
                  <c:v>0.309</c:v>
                </c:pt>
                <c:pt idx="6">
                  <c:v>0.313</c:v>
                </c:pt>
                <c:pt idx="7">
                  <c:v>0.32300000000000001</c:v>
                </c:pt>
                <c:pt idx="8">
                  <c:v>0.32400000000000001</c:v>
                </c:pt>
                <c:pt idx="9">
                  <c:v>0.33200000000000002</c:v>
                </c:pt>
                <c:pt idx="10">
                  <c:v>0.33800000000000002</c:v>
                </c:pt>
                <c:pt idx="11">
                  <c:v>0.33197910621009868</c:v>
                </c:pt>
              </c:numCache>
            </c:numRef>
          </c:val>
        </c:ser>
        <c:ser>
          <c:idx val="1"/>
          <c:order val="1"/>
          <c:tx>
            <c:strRef>
              <c:f>'県審議会登用率 (参画会議資料)'!$N$37</c:f>
              <c:strCache>
                <c:ptCount val="1"/>
                <c:pt idx="0">
                  <c:v>都道府県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'県審議会登用率 (参画会議資料)'!$O$35:$Z$35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'県審議会登用率 (参画会議資料)'!$O$37:$Z$37</c:f>
              <c:numCache>
                <c:formatCode>0.0%</c:formatCode>
                <c:ptCount val="12"/>
                <c:pt idx="0">
                  <c:v>0.20499999999999999</c:v>
                </c:pt>
                <c:pt idx="1">
                  <c:v>0.22700000000000001</c:v>
                </c:pt>
                <c:pt idx="2">
                  <c:v>0.249</c:v>
                </c:pt>
                <c:pt idx="3">
                  <c:v>0.26600000000000001</c:v>
                </c:pt>
                <c:pt idx="4">
                  <c:v>0.28299999999999997</c:v>
                </c:pt>
                <c:pt idx="5">
                  <c:v>0.29799999999999999</c:v>
                </c:pt>
                <c:pt idx="6">
                  <c:v>0.313</c:v>
                </c:pt>
                <c:pt idx="7">
                  <c:v>0.32600000000000001</c:v>
                </c:pt>
                <c:pt idx="8">
                  <c:v>0.32600000000000001</c:v>
                </c:pt>
                <c:pt idx="9">
                  <c:v>0.33100000000000002</c:v>
                </c:pt>
                <c:pt idx="10">
                  <c:v>0.33900000000000002</c:v>
                </c:pt>
                <c:pt idx="11">
                  <c:v>0.34618543673985153</c:v>
                </c:pt>
              </c:numCache>
            </c:numRef>
          </c:val>
        </c:ser>
        <c:ser>
          <c:idx val="2"/>
          <c:order val="2"/>
          <c:tx>
            <c:strRef>
              <c:f>'県審議会登用率 (参画会議資料)'!$N$38</c:f>
              <c:strCache>
                <c:ptCount val="1"/>
                <c:pt idx="0">
                  <c:v>高知県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'県審議会登用率 (参画会議資料)'!$O$35:$Z$35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'県審議会登用率 (参画会議資料)'!$O$38:$Z$38</c:f>
              <c:numCache>
                <c:formatCode>0.0%</c:formatCode>
                <c:ptCount val="12"/>
                <c:pt idx="0">
                  <c:v>0.20799999999999999</c:v>
                </c:pt>
                <c:pt idx="1">
                  <c:v>0.218</c:v>
                </c:pt>
                <c:pt idx="2">
                  <c:v>0.23599999999999999</c:v>
                </c:pt>
                <c:pt idx="3">
                  <c:v>0.27600000000000002</c:v>
                </c:pt>
                <c:pt idx="4">
                  <c:v>0.39400000000000002</c:v>
                </c:pt>
                <c:pt idx="5">
                  <c:v>0.40500000000000003</c:v>
                </c:pt>
                <c:pt idx="6">
                  <c:v>0.41199999999999998</c:v>
                </c:pt>
                <c:pt idx="7">
                  <c:v>0.39200000000000002</c:v>
                </c:pt>
                <c:pt idx="8">
                  <c:v>0.36899999999999999</c:v>
                </c:pt>
                <c:pt idx="9">
                  <c:v>0.36</c:v>
                </c:pt>
                <c:pt idx="10">
                  <c:v>0.34</c:v>
                </c:pt>
                <c:pt idx="11">
                  <c:v>0.32400000000000001</c:v>
                </c:pt>
              </c:numCache>
            </c:numRef>
          </c:val>
        </c:ser>
        <c:ser>
          <c:idx val="3"/>
          <c:order val="3"/>
          <c:tx>
            <c:strRef>
              <c:f>'県審議会登用率 (参画会議資料)'!$N$39</c:f>
              <c:strCache>
                <c:ptCount val="1"/>
                <c:pt idx="0">
                  <c:v>県内市町村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'県審議会登用率 (参画会議資料)'!$O$35:$Z$35</c:f>
              <c:strCache>
                <c:ptCount val="12"/>
                <c:pt idx="0">
                  <c:v>H12</c:v>
                </c:pt>
                <c:pt idx="1">
                  <c:v>H13</c:v>
                </c:pt>
                <c:pt idx="2">
                  <c:v>H14</c:v>
                </c:pt>
                <c:pt idx="3">
                  <c:v>H15</c:v>
                </c:pt>
                <c:pt idx="4">
                  <c:v>H16</c:v>
                </c:pt>
                <c:pt idx="5">
                  <c:v>H17</c:v>
                </c:pt>
                <c:pt idx="6">
                  <c:v>H18</c:v>
                </c:pt>
                <c:pt idx="7">
                  <c:v>H19</c:v>
                </c:pt>
                <c:pt idx="8">
                  <c:v>H20</c:v>
                </c:pt>
                <c:pt idx="9">
                  <c:v>H21</c:v>
                </c:pt>
                <c:pt idx="10">
                  <c:v>H22</c:v>
                </c:pt>
                <c:pt idx="11">
                  <c:v>H23</c:v>
                </c:pt>
              </c:strCache>
            </c:strRef>
          </c:cat>
          <c:val>
            <c:numRef>
              <c:f>'県審議会登用率 (参画会議資料)'!$O$39:$Z$39</c:f>
              <c:numCache>
                <c:formatCode>0.0%</c:formatCode>
                <c:ptCount val="12"/>
                <c:pt idx="0">
                  <c:v>0.184</c:v>
                </c:pt>
                <c:pt idx="1">
                  <c:v>0.187</c:v>
                </c:pt>
                <c:pt idx="2">
                  <c:v>0.22700000000000001</c:v>
                </c:pt>
                <c:pt idx="3">
                  <c:v>0.218</c:v>
                </c:pt>
                <c:pt idx="4">
                  <c:v>0.20899999999999999</c:v>
                </c:pt>
                <c:pt idx="5">
                  <c:v>0.215</c:v>
                </c:pt>
                <c:pt idx="6">
                  <c:v>0.23799999999999999</c:v>
                </c:pt>
                <c:pt idx="7">
                  <c:v>0.23400000000000001</c:v>
                </c:pt>
                <c:pt idx="8">
                  <c:v>0.22800000000000001</c:v>
                </c:pt>
                <c:pt idx="9">
                  <c:v>0.222</c:v>
                </c:pt>
                <c:pt idx="10">
                  <c:v>0.23300000000000001</c:v>
                </c:pt>
                <c:pt idx="11">
                  <c:v>0.22071957131921408</c:v>
                </c:pt>
              </c:numCache>
            </c:numRef>
          </c:val>
        </c:ser>
        <c:marker val="1"/>
        <c:axId val="71694976"/>
        <c:axId val="71775360"/>
      </c:lineChart>
      <c:catAx>
        <c:axId val="71694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年度は国が調査した年度</a:t>
                </a:r>
              </a:p>
            </c:rich>
          </c:tx>
          <c:layout>
            <c:manualLayout>
              <c:xMode val="edge"/>
              <c:yMode val="edge"/>
              <c:x val="0.24588798147443502"/>
              <c:y val="0.853395526646126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775360"/>
        <c:crosses val="autoZero"/>
        <c:auto val="1"/>
        <c:lblAlgn val="ctr"/>
        <c:lblOffset val="100"/>
        <c:tickMarkSkip val="1"/>
      </c:catAx>
      <c:valAx>
        <c:axId val="71775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登用率</a:t>
                </a:r>
              </a:p>
            </c:rich>
          </c:tx>
          <c:layout>
            <c:manualLayout>
              <c:xMode val="edge"/>
              <c:yMode val="edge"/>
              <c:x val="2.4922219295078797E-2"/>
              <c:y val="0.28246776218190162"/>
            </c:manualLayout>
          </c:layout>
          <c:spPr>
            <a:noFill/>
            <a:ln w="25400">
              <a:noFill/>
            </a:ln>
          </c:spPr>
        </c:title>
        <c:numFmt formatCode="0.0%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694976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213947700981879"/>
          <c:y val="0.85987437298126013"/>
          <c:w val="0.37937093418878237"/>
          <c:h val="0.109149636068648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27</xdr:row>
      <xdr:rowOff>38100</xdr:rowOff>
    </xdr:from>
    <xdr:to>
      <xdr:col>9</xdr:col>
      <xdr:colOff>555625</xdr:colOff>
      <xdr:row>46</xdr:row>
      <xdr:rowOff>79375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27</xdr:row>
      <xdr:rowOff>38100</xdr:rowOff>
    </xdr:from>
    <xdr:to>
      <xdr:col>11</xdr:col>
      <xdr:colOff>409575</xdr:colOff>
      <xdr:row>47</xdr:row>
      <xdr:rowOff>114300</xdr:rowOff>
    </xdr:to>
    <xdr:graphicFrame macro="">
      <xdr:nvGraphicFramePr>
        <xdr:cNvPr id="10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3</xdr:row>
      <xdr:rowOff>85725</xdr:rowOff>
    </xdr:from>
    <xdr:to>
      <xdr:col>13</xdr:col>
      <xdr:colOff>285749</xdr:colOff>
      <xdr:row>23</xdr:row>
      <xdr:rowOff>15875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:AA55"/>
  <sheetViews>
    <sheetView view="pageBreakPreview" topLeftCell="A19" zoomScale="60" zoomScaleNormal="100" workbookViewId="0">
      <selection activeCell="C50" sqref="C50:C55"/>
    </sheetView>
  </sheetViews>
  <sheetFormatPr defaultRowHeight="13.5"/>
  <cols>
    <col min="1" max="1" width="1.25" customWidth="1"/>
    <col min="2" max="2" width="3.625" hidden="1" customWidth="1"/>
    <col min="3" max="3" width="23.5" customWidth="1"/>
    <col min="4" max="4" width="12.125" customWidth="1"/>
    <col min="5" max="5" width="0.875" customWidth="1"/>
    <col min="6" max="6" width="15.625" style="26" customWidth="1"/>
    <col min="7" max="7" width="8.625" style="75" customWidth="1"/>
    <col min="8" max="8" width="10.5" style="75" customWidth="1"/>
    <col min="9" max="9" width="6.625" customWidth="1"/>
    <col min="10" max="10" width="8.625" style="75" customWidth="1"/>
    <col min="11" max="11" width="9.625" style="75" customWidth="1"/>
    <col min="12" max="12" width="6.625" customWidth="1"/>
    <col min="13" max="13" width="9.625" customWidth="1"/>
  </cols>
  <sheetData>
    <row r="1" spans="2:12" ht="18.75">
      <c r="B1" s="175" t="s">
        <v>366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2:12">
      <c r="J2" s="75" t="s">
        <v>401</v>
      </c>
    </row>
    <row r="3" spans="2:12" ht="14.25" thickBot="1"/>
    <row r="4" spans="2:12">
      <c r="C4" s="60" t="s">
        <v>308</v>
      </c>
      <c r="D4" s="112" t="s">
        <v>372</v>
      </c>
      <c r="E4" s="2"/>
      <c r="F4" s="176" t="s">
        <v>84</v>
      </c>
      <c r="G4" s="178" t="s">
        <v>85</v>
      </c>
      <c r="H4" s="179"/>
      <c r="I4" s="179"/>
      <c r="J4" s="178" t="s">
        <v>86</v>
      </c>
      <c r="K4" s="179"/>
      <c r="L4" s="180"/>
    </row>
    <row r="5" spans="2:12" ht="44.25" customHeight="1">
      <c r="C5" s="60" t="s">
        <v>309</v>
      </c>
      <c r="D5" s="181" t="s">
        <v>365</v>
      </c>
      <c r="E5" s="2"/>
      <c r="F5" s="177"/>
      <c r="G5" s="88" t="s">
        <v>87</v>
      </c>
      <c r="H5" s="89" t="s">
        <v>88</v>
      </c>
      <c r="I5" s="67" t="s">
        <v>89</v>
      </c>
      <c r="J5" s="88" t="s">
        <v>90</v>
      </c>
      <c r="K5" s="89" t="s">
        <v>91</v>
      </c>
      <c r="L5" s="68" t="s">
        <v>92</v>
      </c>
    </row>
    <row r="6" spans="2:12">
      <c r="C6" s="61" t="s">
        <v>310</v>
      </c>
      <c r="D6" s="172"/>
      <c r="E6" s="2"/>
      <c r="F6" s="30" t="s">
        <v>93</v>
      </c>
      <c r="G6" s="77">
        <v>13</v>
      </c>
      <c r="H6" s="77">
        <v>11</v>
      </c>
      <c r="I6" s="71">
        <f>H6/G6</f>
        <v>0.84615384615384615</v>
      </c>
      <c r="J6" s="77">
        <v>88</v>
      </c>
      <c r="K6" s="77">
        <v>30</v>
      </c>
      <c r="L6" s="72">
        <f>K6/J6</f>
        <v>0.34090909090909088</v>
      </c>
    </row>
    <row r="7" spans="2:12">
      <c r="C7" s="60" t="s">
        <v>311</v>
      </c>
      <c r="D7" s="171" t="s">
        <v>373</v>
      </c>
      <c r="E7" s="2"/>
      <c r="F7" s="27" t="s">
        <v>94</v>
      </c>
      <c r="G7" s="78">
        <v>2</v>
      </c>
      <c r="H7" s="78">
        <v>1</v>
      </c>
      <c r="I7" s="71">
        <f t="shared" ref="I7:I21" si="0">H7/G7</f>
        <v>0.5</v>
      </c>
      <c r="J7" s="78">
        <v>97</v>
      </c>
      <c r="K7" s="78">
        <v>3</v>
      </c>
      <c r="L7" s="73">
        <f t="shared" ref="L7:L21" si="1">K7/J7</f>
        <v>3.0927835051546393E-2</v>
      </c>
    </row>
    <row r="8" spans="2:12">
      <c r="C8" s="145" t="s">
        <v>312</v>
      </c>
      <c r="D8" s="172"/>
      <c r="E8" s="2"/>
      <c r="F8" s="27" t="s">
        <v>346</v>
      </c>
      <c r="G8" s="78">
        <v>32</v>
      </c>
      <c r="H8" s="78">
        <v>25</v>
      </c>
      <c r="I8" s="71">
        <f t="shared" si="0"/>
        <v>0.78125</v>
      </c>
      <c r="J8" s="78">
        <v>362</v>
      </c>
      <c r="K8" s="78">
        <v>86</v>
      </c>
      <c r="L8" s="73">
        <f t="shared" si="1"/>
        <v>0.23756906077348067</v>
      </c>
    </row>
    <row r="9" spans="2:12">
      <c r="C9" s="61" t="s">
        <v>310</v>
      </c>
      <c r="D9" s="172"/>
      <c r="E9" s="2"/>
      <c r="F9" s="27" t="s">
        <v>340</v>
      </c>
      <c r="G9" s="78">
        <v>15</v>
      </c>
      <c r="H9" s="78">
        <v>14</v>
      </c>
      <c r="I9" s="71">
        <f t="shared" si="0"/>
        <v>0.93333333333333335</v>
      </c>
      <c r="J9" s="78">
        <v>213</v>
      </c>
      <c r="K9" s="78">
        <v>71</v>
      </c>
      <c r="L9" s="73">
        <f t="shared" si="1"/>
        <v>0.33333333333333331</v>
      </c>
    </row>
    <row r="10" spans="2:12">
      <c r="C10" s="60" t="s">
        <v>313</v>
      </c>
      <c r="D10" s="171" t="s">
        <v>374</v>
      </c>
      <c r="E10" s="2"/>
      <c r="F10" s="27" t="s">
        <v>347</v>
      </c>
      <c r="G10" s="78">
        <v>11</v>
      </c>
      <c r="H10" s="78">
        <v>8</v>
      </c>
      <c r="I10" s="71">
        <f t="shared" si="0"/>
        <v>0.72727272727272729</v>
      </c>
      <c r="J10" s="78">
        <v>119</v>
      </c>
      <c r="K10" s="78">
        <v>43</v>
      </c>
      <c r="L10" s="73">
        <f t="shared" si="1"/>
        <v>0.36134453781512604</v>
      </c>
    </row>
    <row r="11" spans="2:12" ht="17.25" customHeight="1">
      <c r="C11" s="145" t="s">
        <v>314</v>
      </c>
      <c r="D11" s="172"/>
      <c r="E11" s="2"/>
      <c r="F11" s="27" t="s">
        <v>341</v>
      </c>
      <c r="G11" s="78">
        <v>5</v>
      </c>
      <c r="H11" s="78">
        <v>5</v>
      </c>
      <c r="I11" s="71">
        <f t="shared" si="0"/>
        <v>1</v>
      </c>
      <c r="J11" s="78">
        <v>82</v>
      </c>
      <c r="K11" s="78">
        <v>8</v>
      </c>
      <c r="L11" s="73">
        <f t="shared" si="1"/>
        <v>9.7560975609756101E-2</v>
      </c>
    </row>
    <row r="12" spans="2:12">
      <c r="C12" s="61" t="s">
        <v>310</v>
      </c>
      <c r="D12" s="172"/>
      <c r="E12" s="2"/>
      <c r="F12" s="27" t="s">
        <v>331</v>
      </c>
      <c r="G12" s="78">
        <v>3</v>
      </c>
      <c r="H12" s="78">
        <v>2</v>
      </c>
      <c r="I12" s="71">
        <f t="shared" si="0"/>
        <v>0.66666666666666663</v>
      </c>
      <c r="J12" s="78">
        <v>26</v>
      </c>
      <c r="K12" s="78">
        <v>4</v>
      </c>
      <c r="L12" s="73">
        <f t="shared" si="1"/>
        <v>0.15384615384615385</v>
      </c>
    </row>
    <row r="13" spans="2:12">
      <c r="C13" s="60" t="s">
        <v>315</v>
      </c>
      <c r="D13" s="171" t="s">
        <v>375</v>
      </c>
      <c r="E13" s="2"/>
      <c r="F13" s="27" t="s">
        <v>342</v>
      </c>
      <c r="G13" s="78">
        <v>2</v>
      </c>
      <c r="H13" s="78">
        <v>2</v>
      </c>
      <c r="I13" s="71">
        <f t="shared" si="0"/>
        <v>1</v>
      </c>
      <c r="J13" s="78">
        <v>34</v>
      </c>
      <c r="K13" s="78">
        <v>10</v>
      </c>
      <c r="L13" s="73">
        <f t="shared" si="1"/>
        <v>0.29411764705882354</v>
      </c>
    </row>
    <row r="14" spans="2:12" ht="17.25" customHeight="1">
      <c r="C14" s="145" t="s">
        <v>316</v>
      </c>
      <c r="D14" s="172"/>
      <c r="E14" s="2"/>
      <c r="F14" s="27" t="s">
        <v>95</v>
      </c>
      <c r="G14" s="78">
        <v>10</v>
      </c>
      <c r="H14" s="78">
        <v>9</v>
      </c>
      <c r="I14" s="71">
        <f t="shared" si="0"/>
        <v>0.9</v>
      </c>
      <c r="J14" s="78">
        <v>92</v>
      </c>
      <c r="K14" s="78">
        <v>33</v>
      </c>
      <c r="L14" s="73">
        <f t="shared" si="1"/>
        <v>0.35869565217391303</v>
      </c>
    </row>
    <row r="15" spans="2:12">
      <c r="C15" s="61" t="s">
        <v>310</v>
      </c>
      <c r="D15" s="172"/>
      <c r="E15" s="2"/>
      <c r="F15" s="27" t="s">
        <v>343</v>
      </c>
      <c r="G15" s="78">
        <v>18</v>
      </c>
      <c r="H15" s="78">
        <v>12</v>
      </c>
      <c r="I15" s="71">
        <f t="shared" si="0"/>
        <v>0.66666666666666663</v>
      </c>
      <c r="J15" s="78">
        <v>192</v>
      </c>
      <c r="K15" s="78">
        <v>48</v>
      </c>
      <c r="L15" s="73">
        <f t="shared" si="1"/>
        <v>0.25</v>
      </c>
    </row>
    <row r="16" spans="2:12">
      <c r="C16" s="60" t="s">
        <v>317</v>
      </c>
      <c r="D16" s="171" t="s">
        <v>376</v>
      </c>
      <c r="E16" s="2"/>
      <c r="F16" s="27" t="s">
        <v>344</v>
      </c>
      <c r="G16" s="78">
        <v>3</v>
      </c>
      <c r="H16" s="78">
        <v>2</v>
      </c>
      <c r="I16" s="71">
        <f t="shared" si="0"/>
        <v>0.66666666666666663</v>
      </c>
      <c r="J16" s="78">
        <v>23</v>
      </c>
      <c r="K16" s="78">
        <v>7</v>
      </c>
      <c r="L16" s="73">
        <f t="shared" si="1"/>
        <v>0.30434782608695654</v>
      </c>
    </row>
    <row r="17" spans="2:12" ht="16.5" customHeight="1">
      <c r="C17" s="145" t="s">
        <v>318</v>
      </c>
      <c r="D17" s="172"/>
      <c r="E17" s="2"/>
      <c r="F17" s="27" t="s">
        <v>96</v>
      </c>
      <c r="G17" s="78">
        <v>19</v>
      </c>
      <c r="H17" s="78">
        <v>19</v>
      </c>
      <c r="I17" s="71">
        <f t="shared" si="0"/>
        <v>1</v>
      </c>
      <c r="J17" s="78">
        <v>186</v>
      </c>
      <c r="K17" s="78">
        <v>63</v>
      </c>
      <c r="L17" s="73">
        <f t="shared" si="1"/>
        <v>0.33870967741935482</v>
      </c>
    </row>
    <row r="18" spans="2:12">
      <c r="C18" s="61" t="s">
        <v>310</v>
      </c>
      <c r="D18" s="172"/>
      <c r="E18" s="2"/>
      <c r="F18" s="28" t="s">
        <v>97</v>
      </c>
      <c r="G18" s="79">
        <v>1</v>
      </c>
      <c r="H18" s="79">
        <v>1</v>
      </c>
      <c r="I18" s="71">
        <f t="shared" si="0"/>
        <v>1</v>
      </c>
      <c r="J18" s="79">
        <v>3</v>
      </c>
      <c r="K18" s="79">
        <v>1</v>
      </c>
      <c r="L18" s="74">
        <f t="shared" si="1"/>
        <v>0.33333333333333331</v>
      </c>
    </row>
    <row r="19" spans="2:12" ht="15.75" customHeight="1">
      <c r="C19" s="60" t="s">
        <v>319</v>
      </c>
      <c r="D19" s="112" t="s">
        <v>377</v>
      </c>
      <c r="E19" s="2"/>
      <c r="F19" s="27" t="s">
        <v>98</v>
      </c>
      <c r="G19" s="78">
        <v>15</v>
      </c>
      <c r="H19" s="78">
        <v>14</v>
      </c>
      <c r="I19" s="71">
        <f t="shared" si="0"/>
        <v>0.93333333333333335</v>
      </c>
      <c r="J19" s="78">
        <v>187</v>
      </c>
      <c r="K19" s="78">
        <v>76</v>
      </c>
      <c r="L19" s="73">
        <f t="shared" si="1"/>
        <v>0.40641711229946526</v>
      </c>
    </row>
    <row r="20" spans="2:12" ht="17.25" customHeight="1" thickBot="1">
      <c r="C20" s="60" t="s">
        <v>320</v>
      </c>
      <c r="D20" s="112" t="s">
        <v>378</v>
      </c>
      <c r="E20" s="2"/>
      <c r="F20" s="28" t="s">
        <v>345</v>
      </c>
      <c r="G20" s="79">
        <v>1</v>
      </c>
      <c r="H20" s="79">
        <v>1</v>
      </c>
      <c r="I20" s="155">
        <f t="shared" si="0"/>
        <v>1</v>
      </c>
      <c r="J20" s="79">
        <v>3</v>
      </c>
      <c r="K20" s="79">
        <v>2</v>
      </c>
      <c r="L20" s="74">
        <f t="shared" si="1"/>
        <v>0.66666666666666663</v>
      </c>
    </row>
    <row r="21" spans="2:12" ht="14.25" thickBot="1">
      <c r="C21" s="173" t="s">
        <v>321</v>
      </c>
      <c r="D21" s="113">
        <v>0.28399999999999997</v>
      </c>
      <c r="F21" s="29" t="s">
        <v>72</v>
      </c>
      <c r="G21" s="80">
        <f>SUM(G6:G20)</f>
        <v>150</v>
      </c>
      <c r="H21" s="80">
        <f>SUM(H6:H20)</f>
        <v>126</v>
      </c>
      <c r="I21" s="156">
        <f t="shared" si="0"/>
        <v>0.84</v>
      </c>
      <c r="J21" s="80">
        <f>SUM(J6:J20)</f>
        <v>1707</v>
      </c>
      <c r="K21" s="80">
        <f>SUM(K6:K20)</f>
        <v>485</v>
      </c>
      <c r="L21" s="154">
        <f t="shared" si="1"/>
        <v>0.28412419449326304</v>
      </c>
    </row>
    <row r="22" spans="2:12" ht="14.25" thickBot="1">
      <c r="C22" s="174"/>
      <c r="D22" s="114" t="s">
        <v>379</v>
      </c>
      <c r="F22" s="151" t="s">
        <v>380</v>
      </c>
      <c r="G22" s="152">
        <v>143</v>
      </c>
      <c r="H22" s="152">
        <v>126</v>
      </c>
      <c r="I22" s="71">
        <f>H22/G22</f>
        <v>0.88111888111888115</v>
      </c>
      <c r="J22" s="152">
        <v>1675</v>
      </c>
      <c r="K22" s="152">
        <v>501</v>
      </c>
      <c r="L22" s="153">
        <f>K22/J22</f>
        <v>0.29910447761194031</v>
      </c>
    </row>
    <row r="23" spans="2:12">
      <c r="F23" s="69"/>
      <c r="G23" s="90"/>
      <c r="H23" s="90"/>
      <c r="I23" s="70"/>
      <c r="J23" s="90"/>
      <c r="K23" s="90"/>
      <c r="L23" s="70"/>
    </row>
    <row r="24" spans="2:12">
      <c r="C24" s="57" t="s">
        <v>330</v>
      </c>
    </row>
    <row r="25" spans="2:12">
      <c r="C25" s="57" t="s">
        <v>367</v>
      </c>
    </row>
    <row r="27" spans="2:12" ht="17.25">
      <c r="C27" s="115"/>
    </row>
    <row r="30" spans="2:12">
      <c r="B30" s="57"/>
    </row>
    <row r="31" spans="2:12">
      <c r="B31" s="57"/>
    </row>
    <row r="34" spans="14:27">
      <c r="N34" s="157" t="s">
        <v>381</v>
      </c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</row>
    <row r="35" spans="14:27">
      <c r="N35" s="157" t="s">
        <v>382</v>
      </c>
      <c r="O35" s="157" t="s">
        <v>383</v>
      </c>
      <c r="P35" s="157" t="s">
        <v>384</v>
      </c>
      <c r="Q35" s="157" t="s">
        <v>385</v>
      </c>
      <c r="R35" s="157" t="s">
        <v>386</v>
      </c>
      <c r="S35" s="157" t="s">
        <v>387</v>
      </c>
      <c r="T35" s="157" t="s">
        <v>388</v>
      </c>
      <c r="U35" s="157" t="s">
        <v>389</v>
      </c>
      <c r="V35" s="157" t="s">
        <v>390</v>
      </c>
      <c r="W35" s="157" t="s">
        <v>391</v>
      </c>
      <c r="X35" s="157" t="s">
        <v>392</v>
      </c>
      <c r="Y35" s="157" t="s">
        <v>393</v>
      </c>
      <c r="Z35" s="159" t="s">
        <v>398</v>
      </c>
      <c r="AA35" s="159"/>
    </row>
    <row r="36" spans="14:27">
      <c r="N36" s="157" t="s">
        <v>394</v>
      </c>
      <c r="O36" s="158">
        <v>0.20899999999999999</v>
      </c>
      <c r="P36" s="158">
        <v>0.247</v>
      </c>
      <c r="Q36" s="158">
        <v>0.25</v>
      </c>
      <c r="R36" s="158">
        <v>0.26800000000000002</v>
      </c>
      <c r="S36" s="158">
        <v>0.28199999999999997</v>
      </c>
      <c r="T36" s="158">
        <v>0.309</v>
      </c>
      <c r="U36" s="158">
        <v>0.313</v>
      </c>
      <c r="V36" s="158">
        <v>0.32300000000000001</v>
      </c>
      <c r="W36" s="158">
        <v>0.32400000000000001</v>
      </c>
      <c r="X36" s="158">
        <v>0.33200000000000002</v>
      </c>
      <c r="Y36" s="158">
        <v>0.33800000000000002</v>
      </c>
      <c r="Z36" s="160">
        <v>0.33197910621009868</v>
      </c>
      <c r="AA36" s="160"/>
    </row>
    <row r="37" spans="14:27">
      <c r="N37" s="157" t="s">
        <v>395</v>
      </c>
      <c r="O37" s="158">
        <v>0.20499999999999999</v>
      </c>
      <c r="P37" s="158">
        <v>0.22700000000000001</v>
      </c>
      <c r="Q37" s="158">
        <v>0.249</v>
      </c>
      <c r="R37" s="158">
        <v>0.26600000000000001</v>
      </c>
      <c r="S37" s="158">
        <v>0.28299999999999997</v>
      </c>
      <c r="T37" s="158">
        <v>0.29799999999999999</v>
      </c>
      <c r="U37" s="158">
        <v>0.313</v>
      </c>
      <c r="V37" s="158">
        <v>0.32600000000000001</v>
      </c>
      <c r="W37" s="158">
        <v>0.32600000000000001</v>
      </c>
      <c r="X37" s="158">
        <v>0.33100000000000002</v>
      </c>
      <c r="Y37" s="158">
        <v>0.33900000000000002</v>
      </c>
      <c r="Z37" s="160">
        <v>0.34618543673985153</v>
      </c>
      <c r="AA37" s="160"/>
    </row>
    <row r="38" spans="14:27">
      <c r="N38" s="157" t="s">
        <v>396</v>
      </c>
      <c r="O38" s="158">
        <v>0.20799999999999999</v>
      </c>
      <c r="P38" s="158">
        <v>0.218</v>
      </c>
      <c r="Q38" s="158">
        <v>0.23599999999999999</v>
      </c>
      <c r="R38" s="158">
        <v>0.27600000000000002</v>
      </c>
      <c r="S38" s="158">
        <v>0.39400000000000002</v>
      </c>
      <c r="T38" s="158">
        <v>0.40500000000000003</v>
      </c>
      <c r="U38" s="158">
        <v>0.41199999999999998</v>
      </c>
      <c r="V38" s="158">
        <v>0.39200000000000002</v>
      </c>
      <c r="W38" s="158">
        <v>0.36899999999999999</v>
      </c>
      <c r="X38" s="158">
        <v>0.36</v>
      </c>
      <c r="Y38" s="158">
        <v>0.34</v>
      </c>
      <c r="Z38" s="160">
        <v>0.32400000000000001</v>
      </c>
      <c r="AA38" s="160"/>
    </row>
    <row r="39" spans="14:27">
      <c r="N39" s="157" t="s">
        <v>397</v>
      </c>
      <c r="O39" s="158">
        <v>0.184</v>
      </c>
      <c r="P39" s="158">
        <v>0.187</v>
      </c>
      <c r="Q39" s="158">
        <v>0.22700000000000001</v>
      </c>
      <c r="R39" s="158">
        <v>0.218</v>
      </c>
      <c r="S39" s="158">
        <v>0.20899999999999999</v>
      </c>
      <c r="T39" s="158">
        <v>0.215</v>
      </c>
      <c r="U39" s="158">
        <v>0.23799999999999999</v>
      </c>
      <c r="V39" s="158">
        <v>0.23400000000000001</v>
      </c>
      <c r="W39" s="158">
        <v>0.22800000000000001</v>
      </c>
      <c r="X39" s="158">
        <v>0.222</v>
      </c>
      <c r="Y39" s="158">
        <v>0.23300000000000001</v>
      </c>
      <c r="Z39" s="160">
        <v>0.22071957131921408</v>
      </c>
      <c r="AA39" s="160"/>
    </row>
    <row r="50" spans="3:3">
      <c r="C50" t="s">
        <v>426</v>
      </c>
    </row>
    <row r="51" spans="3:3">
      <c r="C51" t="s">
        <v>427</v>
      </c>
    </row>
    <row r="53" spans="3:3">
      <c r="C53" t="s">
        <v>423</v>
      </c>
    </row>
    <row r="54" spans="3:3">
      <c r="C54" t="s">
        <v>424</v>
      </c>
    </row>
    <row r="55" spans="3:3">
      <c r="C55" t="s">
        <v>425</v>
      </c>
    </row>
  </sheetData>
  <mergeCells count="10">
    <mergeCell ref="D10:D12"/>
    <mergeCell ref="D13:D15"/>
    <mergeCell ref="D16:D18"/>
    <mergeCell ref="C21:C22"/>
    <mergeCell ref="B1:L1"/>
    <mergeCell ref="F4:F5"/>
    <mergeCell ref="G4:I4"/>
    <mergeCell ref="J4:L4"/>
    <mergeCell ref="D5:D6"/>
    <mergeCell ref="D7:D9"/>
  </mergeCells>
  <phoneticPr fontId="2"/>
  <printOptions horizontalCentered="1"/>
  <pageMargins left="0.70866141732283472" right="0.62992125984251968" top="0.98425196850393704" bottom="0.98425196850393704" header="0.51181102362204722" footer="0.51181102362204722"/>
  <pageSetup paperSize="9" orientation="portrait" r:id="rId1"/>
  <headerFooter alignWithMargins="0"/>
  <colBreaks count="1" manualBreakCount="1">
    <brk id="12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1:L23"/>
  <sheetViews>
    <sheetView topLeftCell="A10" zoomScaleNormal="100" workbookViewId="0">
      <selection activeCell="E24" sqref="E24"/>
    </sheetView>
  </sheetViews>
  <sheetFormatPr defaultRowHeight="13.5"/>
  <cols>
    <col min="1" max="1" width="1.25" customWidth="1"/>
    <col min="2" max="2" width="3.625" hidden="1" customWidth="1"/>
    <col min="3" max="3" width="9.625" customWidth="1"/>
    <col min="4" max="4" width="13.375" style="26" customWidth="1"/>
    <col min="5" max="6" width="10.625" customWidth="1"/>
    <col min="7" max="7" width="13" customWidth="1"/>
    <col min="8" max="8" width="10.625" customWidth="1"/>
    <col min="9" max="9" width="11.75" customWidth="1"/>
    <col min="10" max="10" width="10.625" customWidth="1"/>
    <col min="11" max="11" width="12.875" customWidth="1"/>
    <col min="12" max="12" width="9.625" customWidth="1"/>
  </cols>
  <sheetData>
    <row r="1" spans="2:12" ht="18.75">
      <c r="C1" s="175" t="s">
        <v>99</v>
      </c>
      <c r="D1" s="175"/>
      <c r="E1" s="175"/>
      <c r="F1" s="175"/>
      <c r="G1" s="175"/>
      <c r="H1" s="175"/>
      <c r="I1" s="175"/>
      <c r="J1" s="175"/>
      <c r="K1" s="175"/>
      <c r="L1" s="36"/>
    </row>
    <row r="2" spans="2:12">
      <c r="C2" s="37"/>
    </row>
    <row r="3" spans="2:12">
      <c r="C3" s="109" t="s">
        <v>368</v>
      </c>
      <c r="D3" s="43"/>
      <c r="E3" s="110"/>
      <c r="F3" s="110"/>
    </row>
    <row r="4" spans="2:12" ht="14.25" thickBot="1">
      <c r="C4" s="57"/>
    </row>
    <row r="5" spans="2:12" ht="29.25" customHeight="1">
      <c r="C5" s="194"/>
      <c r="D5" s="190"/>
      <c r="E5" s="189" t="s">
        <v>100</v>
      </c>
      <c r="F5" s="189" t="s">
        <v>101</v>
      </c>
      <c r="G5" s="189" t="s">
        <v>102</v>
      </c>
      <c r="H5" s="189" t="s">
        <v>370</v>
      </c>
      <c r="I5" s="189" t="s">
        <v>105</v>
      </c>
      <c r="J5" s="190"/>
      <c r="K5" s="191"/>
    </row>
    <row r="6" spans="2:12" ht="27">
      <c r="B6" s="2"/>
      <c r="C6" s="195"/>
      <c r="D6" s="196"/>
      <c r="E6" s="192"/>
      <c r="F6" s="192"/>
      <c r="G6" s="192"/>
      <c r="H6" s="192"/>
      <c r="I6" s="58" t="s">
        <v>352</v>
      </c>
      <c r="J6" s="58" t="s">
        <v>103</v>
      </c>
      <c r="K6" s="59" t="s">
        <v>104</v>
      </c>
    </row>
    <row r="7" spans="2:12" ht="20.100000000000001" customHeight="1">
      <c r="B7" s="2"/>
      <c r="C7" s="193" t="s">
        <v>111</v>
      </c>
      <c r="D7" s="93" t="s">
        <v>106</v>
      </c>
      <c r="E7" s="94">
        <v>216</v>
      </c>
      <c r="F7" s="94">
        <v>18</v>
      </c>
      <c r="G7" s="95">
        <f t="shared" ref="G7:G14" si="0">F7/E7*100</f>
        <v>8.3333333333333321</v>
      </c>
      <c r="H7" s="95">
        <v>5.6</v>
      </c>
      <c r="I7" s="94">
        <v>2</v>
      </c>
      <c r="J7" s="96">
        <v>5</v>
      </c>
      <c r="K7" s="97">
        <v>11</v>
      </c>
    </row>
    <row r="8" spans="2:12" ht="20.100000000000001" customHeight="1">
      <c r="B8" s="2"/>
      <c r="C8" s="193"/>
      <c r="D8" s="93" t="s">
        <v>107</v>
      </c>
      <c r="E8" s="94">
        <v>159</v>
      </c>
      <c r="F8" s="94">
        <v>14</v>
      </c>
      <c r="G8" s="95">
        <f t="shared" si="0"/>
        <v>8.8050314465408803</v>
      </c>
      <c r="H8" s="95">
        <v>5.0999999999999996</v>
      </c>
      <c r="I8" s="94">
        <v>2</v>
      </c>
      <c r="J8" s="96">
        <v>3</v>
      </c>
      <c r="K8" s="97">
        <v>9</v>
      </c>
    </row>
    <row r="9" spans="2:12" ht="20.100000000000001" customHeight="1">
      <c r="B9" s="2"/>
      <c r="C9" s="193"/>
      <c r="D9" s="93" t="s">
        <v>108</v>
      </c>
      <c r="E9" s="94">
        <v>17</v>
      </c>
      <c r="F9" s="94">
        <v>3</v>
      </c>
      <c r="G9" s="95">
        <f t="shared" si="0"/>
        <v>17.647058823529413</v>
      </c>
      <c r="H9" s="95">
        <v>17.600000000000001</v>
      </c>
      <c r="I9" s="94">
        <v>0</v>
      </c>
      <c r="J9" s="96">
        <v>2</v>
      </c>
      <c r="K9" s="97">
        <v>1</v>
      </c>
    </row>
    <row r="10" spans="2:12" ht="20.100000000000001" customHeight="1">
      <c r="B10" s="2"/>
      <c r="C10" s="193"/>
      <c r="D10" s="93" t="s">
        <v>109</v>
      </c>
      <c r="E10" s="94">
        <f>E7-E8-E9</f>
        <v>40</v>
      </c>
      <c r="F10" s="94">
        <f>F7-F8-F9</f>
        <v>1</v>
      </c>
      <c r="G10" s="95">
        <f t="shared" si="0"/>
        <v>2.5</v>
      </c>
      <c r="H10" s="95">
        <v>2.5</v>
      </c>
      <c r="I10" s="94">
        <f>I7-I8-I9</f>
        <v>0</v>
      </c>
      <c r="J10" s="94">
        <f>J7-J8-J9</f>
        <v>0</v>
      </c>
      <c r="K10" s="149">
        <f>K7-K8-K9</f>
        <v>1</v>
      </c>
    </row>
    <row r="11" spans="2:12" ht="20.100000000000001" customHeight="1">
      <c r="B11" s="2"/>
      <c r="C11" s="186" t="s">
        <v>338</v>
      </c>
      <c r="D11" s="93" t="s">
        <v>106</v>
      </c>
      <c r="E11" s="94">
        <v>151</v>
      </c>
      <c r="F11" s="94">
        <v>16</v>
      </c>
      <c r="G11" s="95">
        <f t="shared" si="0"/>
        <v>10.596026490066226</v>
      </c>
      <c r="H11" s="95">
        <v>10.1</v>
      </c>
      <c r="I11" s="94">
        <v>0</v>
      </c>
      <c r="J11" s="96">
        <v>0</v>
      </c>
      <c r="K11" s="97">
        <v>16</v>
      </c>
    </row>
    <row r="12" spans="2:12" ht="20.100000000000001" customHeight="1">
      <c r="B12" s="2"/>
      <c r="C12" s="187"/>
      <c r="D12" s="93" t="s">
        <v>107</v>
      </c>
      <c r="E12" s="94">
        <v>106</v>
      </c>
      <c r="F12" s="94">
        <v>7</v>
      </c>
      <c r="G12" s="95">
        <f t="shared" si="0"/>
        <v>6.6037735849056602</v>
      </c>
      <c r="H12" s="95">
        <v>7.6</v>
      </c>
      <c r="I12" s="94">
        <v>0</v>
      </c>
      <c r="J12" s="96">
        <v>0</v>
      </c>
      <c r="K12" s="97">
        <v>7</v>
      </c>
    </row>
    <row r="13" spans="2:12" ht="20.100000000000001" customHeight="1">
      <c r="B13" s="2"/>
      <c r="C13" s="187"/>
      <c r="D13" s="93" t="s">
        <v>108</v>
      </c>
      <c r="E13" s="94">
        <v>12</v>
      </c>
      <c r="F13" s="94">
        <v>4</v>
      </c>
      <c r="G13" s="95">
        <f t="shared" si="0"/>
        <v>33.333333333333329</v>
      </c>
      <c r="H13" s="95">
        <v>25</v>
      </c>
      <c r="I13" s="94">
        <v>0</v>
      </c>
      <c r="J13" s="96">
        <v>0</v>
      </c>
      <c r="K13" s="97">
        <v>4</v>
      </c>
    </row>
    <row r="14" spans="2:12" ht="20.100000000000001" customHeight="1" thickBot="1">
      <c r="B14" s="2"/>
      <c r="C14" s="188"/>
      <c r="D14" s="98" t="s">
        <v>110</v>
      </c>
      <c r="E14" s="99">
        <f>E11-E12-E13</f>
        <v>33</v>
      </c>
      <c r="F14" s="99">
        <f>F11-F12-F13</f>
        <v>5</v>
      </c>
      <c r="G14" s="100">
        <f t="shared" si="0"/>
        <v>15.151515151515152</v>
      </c>
      <c r="H14" s="100">
        <v>12.9</v>
      </c>
      <c r="I14" s="99">
        <f>I11-I12-I13</f>
        <v>0</v>
      </c>
      <c r="J14" s="99">
        <f>J11-J12-J13</f>
        <v>0</v>
      </c>
      <c r="K14" s="150">
        <f>K11-K12-K13</f>
        <v>5</v>
      </c>
    </row>
    <row r="17" spans="3:7">
      <c r="C17" s="110" t="s">
        <v>369</v>
      </c>
    </row>
    <row r="18" spans="3:7" ht="14.25" thickBot="1"/>
    <row r="19" spans="3:7" ht="27">
      <c r="C19" s="182"/>
      <c r="D19" s="184" t="s">
        <v>322</v>
      </c>
      <c r="E19" s="184" t="s">
        <v>323</v>
      </c>
      <c r="F19" s="184" t="s">
        <v>324</v>
      </c>
      <c r="G19" s="91" t="s">
        <v>324</v>
      </c>
    </row>
    <row r="20" spans="3:7" ht="34.5" customHeight="1">
      <c r="C20" s="183"/>
      <c r="D20" s="185"/>
      <c r="E20" s="185"/>
      <c r="F20" s="185"/>
      <c r="G20" s="92" t="s">
        <v>371</v>
      </c>
    </row>
    <row r="21" spans="3:7" ht="20.100000000000001" customHeight="1">
      <c r="C21" s="101" t="s">
        <v>325</v>
      </c>
      <c r="D21" s="102">
        <v>167</v>
      </c>
      <c r="E21" s="102">
        <v>48</v>
      </c>
      <c r="F21" s="103">
        <f>E21/D21*100</f>
        <v>28.742514970059879</v>
      </c>
      <c r="G21" s="104">
        <v>30.8</v>
      </c>
    </row>
    <row r="22" spans="3:7" ht="20.100000000000001" customHeight="1">
      <c r="C22" s="101" t="s">
        <v>326</v>
      </c>
      <c r="D22" s="102">
        <v>13</v>
      </c>
      <c r="E22" s="102">
        <v>10</v>
      </c>
      <c r="F22" s="103">
        <f>E22/D22*100</f>
        <v>76.923076923076934</v>
      </c>
      <c r="G22" s="104">
        <v>91.3</v>
      </c>
    </row>
    <row r="23" spans="3:7" ht="20.100000000000001" customHeight="1" thickBot="1">
      <c r="C23" s="105" t="s">
        <v>327</v>
      </c>
      <c r="D23" s="106">
        <v>66</v>
      </c>
      <c r="E23" s="106">
        <v>18</v>
      </c>
      <c r="F23" s="107">
        <f>E23/D23*100</f>
        <v>27.27272727272727</v>
      </c>
      <c r="G23" s="108">
        <v>25.7</v>
      </c>
    </row>
  </sheetData>
  <mergeCells count="13">
    <mergeCell ref="C19:C20"/>
    <mergeCell ref="D19:D20"/>
    <mergeCell ref="E19:E20"/>
    <mergeCell ref="F19:F20"/>
    <mergeCell ref="C1:K1"/>
    <mergeCell ref="C11:C14"/>
    <mergeCell ref="I5:K5"/>
    <mergeCell ref="E5:E6"/>
    <mergeCell ref="F5:F6"/>
    <mergeCell ref="G5:G6"/>
    <mergeCell ref="H5:H6"/>
    <mergeCell ref="C7:C10"/>
    <mergeCell ref="C5:D6"/>
  </mergeCells>
  <phoneticPr fontId="2"/>
  <pageMargins left="0.6" right="0.41" top="0.98399999999999999" bottom="0.98399999999999999" header="0.51200000000000001" footer="0.51200000000000001"/>
  <pageSetup paperSize="9" scale="93" orientation="landscape" r:id="rId1"/>
  <headerFooter alignWithMargins="0"/>
  <colBreaks count="1" manualBreakCount="1">
    <brk id="11" min="1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B1:Z39"/>
  <sheetViews>
    <sheetView view="pageBreakPreview" topLeftCell="A16" zoomScale="60" zoomScaleNormal="100" workbookViewId="0">
      <selection activeCell="P17" sqref="P17"/>
    </sheetView>
  </sheetViews>
  <sheetFormatPr defaultRowHeight="13.5"/>
  <cols>
    <col min="1" max="1" width="1.25" customWidth="1"/>
    <col min="2" max="2" width="3.625" hidden="1" customWidth="1"/>
    <col min="3" max="3" width="23.5" customWidth="1"/>
    <col min="4" max="4" width="12.125" customWidth="1"/>
    <col min="5" max="5" width="0.875" customWidth="1"/>
    <col min="6" max="6" width="15.625" style="26" customWidth="1"/>
    <col min="7" max="7" width="8.625" style="75" customWidth="1"/>
    <col min="8" max="8" width="10.5" style="75" customWidth="1"/>
    <col min="9" max="9" width="6.625" customWidth="1"/>
    <col min="10" max="10" width="8.625" style="75" customWidth="1"/>
    <col min="11" max="11" width="9.625" style="75" customWidth="1"/>
    <col min="12" max="12" width="6.625" customWidth="1"/>
    <col min="13" max="13" width="9.625" customWidth="1"/>
  </cols>
  <sheetData>
    <row r="1" spans="2:12" ht="18.75">
      <c r="B1" s="175" t="s">
        <v>366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2:12">
      <c r="J2" s="75" t="s">
        <v>401</v>
      </c>
    </row>
    <row r="3" spans="2:12" ht="14.25" thickBot="1"/>
    <row r="4" spans="2:12">
      <c r="C4" s="60" t="s">
        <v>308</v>
      </c>
      <c r="D4" s="112" t="s">
        <v>372</v>
      </c>
      <c r="E4" s="2"/>
      <c r="F4" s="176" t="s">
        <v>84</v>
      </c>
      <c r="G4" s="178" t="s">
        <v>85</v>
      </c>
      <c r="H4" s="179"/>
      <c r="I4" s="179"/>
      <c r="J4" s="178" t="s">
        <v>86</v>
      </c>
      <c r="K4" s="179"/>
      <c r="L4" s="180"/>
    </row>
    <row r="5" spans="2:12" ht="44.25" customHeight="1">
      <c r="C5" s="60" t="s">
        <v>309</v>
      </c>
      <c r="D5" s="181" t="s">
        <v>365</v>
      </c>
      <c r="E5" s="2"/>
      <c r="F5" s="177"/>
      <c r="G5" s="88" t="s">
        <v>87</v>
      </c>
      <c r="H5" s="89" t="s">
        <v>88</v>
      </c>
      <c r="I5" s="67" t="s">
        <v>89</v>
      </c>
      <c r="J5" s="88" t="s">
        <v>90</v>
      </c>
      <c r="K5" s="89" t="s">
        <v>91</v>
      </c>
      <c r="L5" s="68" t="s">
        <v>92</v>
      </c>
    </row>
    <row r="6" spans="2:12">
      <c r="C6" s="61" t="s">
        <v>310</v>
      </c>
      <c r="D6" s="172"/>
      <c r="E6" s="2"/>
      <c r="F6" s="30" t="s">
        <v>93</v>
      </c>
      <c r="G6" s="77">
        <v>13</v>
      </c>
      <c r="H6" s="77">
        <v>11</v>
      </c>
      <c r="I6" s="71">
        <f>H6/G6</f>
        <v>0.84615384615384615</v>
      </c>
      <c r="J6" s="77">
        <v>88</v>
      </c>
      <c r="K6" s="77">
        <v>30</v>
      </c>
      <c r="L6" s="72">
        <f>K6/J6</f>
        <v>0.34090909090909088</v>
      </c>
    </row>
    <row r="7" spans="2:12">
      <c r="C7" s="60" t="s">
        <v>311</v>
      </c>
      <c r="D7" s="171" t="s">
        <v>373</v>
      </c>
      <c r="E7" s="2"/>
      <c r="F7" s="27" t="s">
        <v>94</v>
      </c>
      <c r="G7" s="78">
        <v>2</v>
      </c>
      <c r="H7" s="78">
        <v>1</v>
      </c>
      <c r="I7" s="71">
        <f t="shared" ref="I7:I21" si="0">H7/G7</f>
        <v>0.5</v>
      </c>
      <c r="J7" s="78">
        <v>97</v>
      </c>
      <c r="K7" s="78">
        <v>3</v>
      </c>
      <c r="L7" s="73">
        <f t="shared" ref="L7:L21" si="1">K7/J7</f>
        <v>3.0927835051546393E-2</v>
      </c>
    </row>
    <row r="8" spans="2:12">
      <c r="C8" s="145" t="s">
        <v>312</v>
      </c>
      <c r="D8" s="172"/>
      <c r="E8" s="2"/>
      <c r="F8" s="27" t="s">
        <v>346</v>
      </c>
      <c r="G8" s="78">
        <v>32</v>
      </c>
      <c r="H8" s="78">
        <v>25</v>
      </c>
      <c r="I8" s="71">
        <f t="shared" si="0"/>
        <v>0.78125</v>
      </c>
      <c r="J8" s="78">
        <v>362</v>
      </c>
      <c r="K8" s="78">
        <v>86</v>
      </c>
      <c r="L8" s="73">
        <f t="shared" si="1"/>
        <v>0.23756906077348067</v>
      </c>
    </row>
    <row r="9" spans="2:12">
      <c r="C9" s="61" t="s">
        <v>310</v>
      </c>
      <c r="D9" s="172"/>
      <c r="E9" s="2"/>
      <c r="F9" s="27" t="s">
        <v>340</v>
      </c>
      <c r="G9" s="78">
        <v>15</v>
      </c>
      <c r="H9" s="78">
        <v>14</v>
      </c>
      <c r="I9" s="71">
        <f t="shared" si="0"/>
        <v>0.93333333333333335</v>
      </c>
      <c r="J9" s="78">
        <v>213</v>
      </c>
      <c r="K9" s="78">
        <v>71</v>
      </c>
      <c r="L9" s="73">
        <f t="shared" si="1"/>
        <v>0.33333333333333331</v>
      </c>
    </row>
    <row r="10" spans="2:12">
      <c r="C10" s="60" t="s">
        <v>313</v>
      </c>
      <c r="D10" s="171" t="s">
        <v>374</v>
      </c>
      <c r="E10" s="2"/>
      <c r="F10" s="27" t="s">
        <v>347</v>
      </c>
      <c r="G10" s="78">
        <v>11</v>
      </c>
      <c r="H10" s="78">
        <v>8</v>
      </c>
      <c r="I10" s="71">
        <f t="shared" si="0"/>
        <v>0.72727272727272729</v>
      </c>
      <c r="J10" s="78">
        <v>119</v>
      </c>
      <c r="K10" s="78">
        <v>43</v>
      </c>
      <c r="L10" s="73">
        <f t="shared" si="1"/>
        <v>0.36134453781512604</v>
      </c>
    </row>
    <row r="11" spans="2:12" ht="17.25" customHeight="1">
      <c r="C11" s="145" t="s">
        <v>314</v>
      </c>
      <c r="D11" s="172"/>
      <c r="E11" s="2"/>
      <c r="F11" s="27" t="s">
        <v>341</v>
      </c>
      <c r="G11" s="78">
        <v>5</v>
      </c>
      <c r="H11" s="78">
        <v>5</v>
      </c>
      <c r="I11" s="71">
        <f t="shared" si="0"/>
        <v>1</v>
      </c>
      <c r="J11" s="78">
        <v>82</v>
      </c>
      <c r="K11" s="78">
        <v>8</v>
      </c>
      <c r="L11" s="73">
        <f t="shared" si="1"/>
        <v>9.7560975609756101E-2</v>
      </c>
    </row>
    <row r="12" spans="2:12">
      <c r="C12" s="61" t="s">
        <v>310</v>
      </c>
      <c r="D12" s="172"/>
      <c r="E12" s="2"/>
      <c r="F12" s="27" t="s">
        <v>331</v>
      </c>
      <c r="G12" s="78">
        <v>3</v>
      </c>
      <c r="H12" s="78">
        <v>2</v>
      </c>
      <c r="I12" s="71">
        <f t="shared" si="0"/>
        <v>0.66666666666666663</v>
      </c>
      <c r="J12" s="78">
        <v>26</v>
      </c>
      <c r="K12" s="78">
        <v>4</v>
      </c>
      <c r="L12" s="73">
        <f t="shared" si="1"/>
        <v>0.15384615384615385</v>
      </c>
    </row>
    <row r="13" spans="2:12">
      <c r="C13" s="60" t="s">
        <v>315</v>
      </c>
      <c r="D13" s="171" t="s">
        <v>375</v>
      </c>
      <c r="E13" s="2"/>
      <c r="F13" s="27" t="s">
        <v>342</v>
      </c>
      <c r="G13" s="78">
        <v>2</v>
      </c>
      <c r="H13" s="78">
        <v>2</v>
      </c>
      <c r="I13" s="71">
        <f t="shared" si="0"/>
        <v>1</v>
      </c>
      <c r="J13" s="78">
        <v>34</v>
      </c>
      <c r="K13" s="78">
        <v>10</v>
      </c>
      <c r="L13" s="73">
        <f t="shared" si="1"/>
        <v>0.29411764705882354</v>
      </c>
    </row>
    <row r="14" spans="2:12" ht="17.25" customHeight="1">
      <c r="C14" s="145" t="s">
        <v>316</v>
      </c>
      <c r="D14" s="172"/>
      <c r="E14" s="2"/>
      <c r="F14" s="27" t="s">
        <v>95</v>
      </c>
      <c r="G14" s="78">
        <v>10</v>
      </c>
      <c r="H14" s="78">
        <v>9</v>
      </c>
      <c r="I14" s="71">
        <f t="shared" si="0"/>
        <v>0.9</v>
      </c>
      <c r="J14" s="78">
        <v>92</v>
      </c>
      <c r="K14" s="78">
        <v>33</v>
      </c>
      <c r="L14" s="73">
        <f t="shared" si="1"/>
        <v>0.35869565217391303</v>
      </c>
    </row>
    <row r="15" spans="2:12">
      <c r="C15" s="61" t="s">
        <v>310</v>
      </c>
      <c r="D15" s="172"/>
      <c r="E15" s="2"/>
      <c r="F15" s="27" t="s">
        <v>343</v>
      </c>
      <c r="G15" s="78">
        <v>18</v>
      </c>
      <c r="H15" s="78">
        <v>12</v>
      </c>
      <c r="I15" s="71">
        <f t="shared" si="0"/>
        <v>0.66666666666666663</v>
      </c>
      <c r="J15" s="78">
        <v>192</v>
      </c>
      <c r="K15" s="78">
        <v>48</v>
      </c>
      <c r="L15" s="73">
        <f t="shared" si="1"/>
        <v>0.25</v>
      </c>
    </row>
    <row r="16" spans="2:12">
      <c r="C16" s="60" t="s">
        <v>317</v>
      </c>
      <c r="D16" s="171" t="s">
        <v>376</v>
      </c>
      <c r="E16" s="2"/>
      <c r="F16" s="27" t="s">
        <v>344</v>
      </c>
      <c r="G16" s="78">
        <v>3</v>
      </c>
      <c r="H16" s="78">
        <v>2</v>
      </c>
      <c r="I16" s="71">
        <f t="shared" si="0"/>
        <v>0.66666666666666663</v>
      </c>
      <c r="J16" s="78">
        <v>23</v>
      </c>
      <c r="K16" s="78">
        <v>7</v>
      </c>
      <c r="L16" s="73">
        <f t="shared" si="1"/>
        <v>0.30434782608695654</v>
      </c>
    </row>
    <row r="17" spans="2:12" ht="16.5" customHeight="1">
      <c r="C17" s="145" t="s">
        <v>318</v>
      </c>
      <c r="D17" s="172"/>
      <c r="E17" s="2"/>
      <c r="F17" s="27" t="s">
        <v>96</v>
      </c>
      <c r="G17" s="78">
        <v>19</v>
      </c>
      <c r="H17" s="78">
        <v>19</v>
      </c>
      <c r="I17" s="71">
        <f t="shared" si="0"/>
        <v>1</v>
      </c>
      <c r="J17" s="78">
        <v>186</v>
      </c>
      <c r="K17" s="78">
        <v>63</v>
      </c>
      <c r="L17" s="73">
        <f t="shared" si="1"/>
        <v>0.33870967741935482</v>
      </c>
    </row>
    <row r="18" spans="2:12">
      <c r="C18" s="61" t="s">
        <v>310</v>
      </c>
      <c r="D18" s="172"/>
      <c r="E18" s="2"/>
      <c r="F18" s="28" t="s">
        <v>97</v>
      </c>
      <c r="G18" s="79">
        <v>1</v>
      </c>
      <c r="H18" s="79">
        <v>1</v>
      </c>
      <c r="I18" s="71">
        <f t="shared" si="0"/>
        <v>1</v>
      </c>
      <c r="J18" s="79">
        <v>3</v>
      </c>
      <c r="K18" s="79">
        <v>1</v>
      </c>
      <c r="L18" s="74">
        <f t="shared" si="1"/>
        <v>0.33333333333333331</v>
      </c>
    </row>
    <row r="19" spans="2:12" ht="15.75" customHeight="1">
      <c r="C19" s="60" t="s">
        <v>319</v>
      </c>
      <c r="D19" s="112" t="s">
        <v>377</v>
      </c>
      <c r="E19" s="2"/>
      <c r="F19" s="27" t="s">
        <v>98</v>
      </c>
      <c r="G19" s="78">
        <v>15</v>
      </c>
      <c r="H19" s="78">
        <v>14</v>
      </c>
      <c r="I19" s="71">
        <f t="shared" si="0"/>
        <v>0.93333333333333335</v>
      </c>
      <c r="J19" s="78">
        <v>187</v>
      </c>
      <c r="K19" s="78">
        <v>76</v>
      </c>
      <c r="L19" s="73">
        <f t="shared" si="1"/>
        <v>0.40641711229946526</v>
      </c>
    </row>
    <row r="20" spans="2:12" ht="17.25" customHeight="1" thickBot="1">
      <c r="C20" s="60" t="s">
        <v>320</v>
      </c>
      <c r="D20" s="112" t="s">
        <v>378</v>
      </c>
      <c r="E20" s="2"/>
      <c r="F20" s="28" t="s">
        <v>345</v>
      </c>
      <c r="G20" s="79">
        <v>1</v>
      </c>
      <c r="H20" s="79">
        <v>1</v>
      </c>
      <c r="I20" s="155">
        <f t="shared" si="0"/>
        <v>1</v>
      </c>
      <c r="J20" s="79">
        <v>3</v>
      </c>
      <c r="K20" s="79">
        <v>2</v>
      </c>
      <c r="L20" s="74">
        <f t="shared" si="1"/>
        <v>0.66666666666666663</v>
      </c>
    </row>
    <row r="21" spans="2:12" ht="14.25" thickBot="1">
      <c r="C21" s="173" t="s">
        <v>321</v>
      </c>
      <c r="D21" s="113">
        <v>0.28399999999999997</v>
      </c>
      <c r="F21" s="29" t="s">
        <v>72</v>
      </c>
      <c r="G21" s="80">
        <f>SUM(G6:G20)</f>
        <v>150</v>
      </c>
      <c r="H21" s="80">
        <f>SUM(H6:H20)</f>
        <v>126</v>
      </c>
      <c r="I21" s="156">
        <f t="shared" si="0"/>
        <v>0.84</v>
      </c>
      <c r="J21" s="80">
        <f>SUM(J6:J20)</f>
        <v>1707</v>
      </c>
      <c r="K21" s="80">
        <f>SUM(K6:K20)</f>
        <v>485</v>
      </c>
      <c r="L21" s="154">
        <f t="shared" si="1"/>
        <v>0.28412419449326304</v>
      </c>
    </row>
    <row r="22" spans="2:12" ht="14.25" thickBot="1">
      <c r="C22" s="174"/>
      <c r="D22" s="114" t="s">
        <v>379</v>
      </c>
      <c r="F22" s="151" t="s">
        <v>380</v>
      </c>
      <c r="G22" s="152">
        <v>143</v>
      </c>
      <c r="H22" s="152">
        <v>126</v>
      </c>
      <c r="I22" s="71">
        <f>H22/G22</f>
        <v>0.88111888111888115</v>
      </c>
      <c r="J22" s="152">
        <v>1675</v>
      </c>
      <c r="K22" s="152">
        <v>501</v>
      </c>
      <c r="L22" s="153">
        <f>K22/J22</f>
        <v>0.29910447761194031</v>
      </c>
    </row>
    <row r="23" spans="2:12">
      <c r="F23" s="69"/>
      <c r="G23" s="90"/>
      <c r="H23" s="90"/>
      <c r="I23" s="70"/>
      <c r="J23" s="90"/>
      <c r="K23" s="90"/>
      <c r="L23" s="70"/>
    </row>
    <row r="24" spans="2:12">
      <c r="C24" s="57" t="s">
        <v>330</v>
      </c>
    </row>
    <row r="25" spans="2:12">
      <c r="C25" s="57" t="s">
        <v>367</v>
      </c>
    </row>
    <row r="27" spans="2:12" ht="17.25">
      <c r="C27" s="115" t="s">
        <v>349</v>
      </c>
    </row>
    <row r="30" spans="2:12">
      <c r="B30" s="57"/>
    </row>
    <row r="31" spans="2:12">
      <c r="B31" s="57"/>
    </row>
    <row r="34" spans="14:26">
      <c r="N34" s="157" t="s">
        <v>381</v>
      </c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</row>
    <row r="35" spans="14:26">
      <c r="N35" s="157" t="s">
        <v>382</v>
      </c>
      <c r="O35" s="157" t="s">
        <v>383</v>
      </c>
      <c r="P35" s="157" t="s">
        <v>384</v>
      </c>
      <c r="Q35" s="157" t="s">
        <v>385</v>
      </c>
      <c r="R35" s="157" t="s">
        <v>386</v>
      </c>
      <c r="S35" s="157" t="s">
        <v>387</v>
      </c>
      <c r="T35" s="157" t="s">
        <v>388</v>
      </c>
      <c r="U35" s="157" t="s">
        <v>389</v>
      </c>
      <c r="V35" s="157" t="s">
        <v>390</v>
      </c>
      <c r="W35" s="157" t="s">
        <v>391</v>
      </c>
      <c r="X35" s="157" t="s">
        <v>392</v>
      </c>
      <c r="Y35" s="157" t="s">
        <v>393</v>
      </c>
      <c r="Z35" s="159" t="s">
        <v>398</v>
      </c>
    </row>
    <row r="36" spans="14:26">
      <c r="N36" s="157" t="s">
        <v>394</v>
      </c>
      <c r="O36" s="158">
        <v>0.20899999999999999</v>
      </c>
      <c r="P36" s="158">
        <v>0.247</v>
      </c>
      <c r="Q36" s="158">
        <v>0.25</v>
      </c>
      <c r="R36" s="158">
        <v>0.26800000000000002</v>
      </c>
      <c r="S36" s="158">
        <v>0.28199999999999997</v>
      </c>
      <c r="T36" s="158">
        <v>0.309</v>
      </c>
      <c r="U36" s="158">
        <v>0.313</v>
      </c>
      <c r="V36" s="158">
        <v>0.32300000000000001</v>
      </c>
      <c r="W36" s="158">
        <v>0.32400000000000001</v>
      </c>
      <c r="X36" s="158">
        <v>0.33200000000000002</v>
      </c>
      <c r="Y36" s="158">
        <v>0.33800000000000002</v>
      </c>
      <c r="Z36" s="160">
        <v>0.33197910621009868</v>
      </c>
    </row>
    <row r="37" spans="14:26">
      <c r="N37" s="157" t="s">
        <v>395</v>
      </c>
      <c r="O37" s="158">
        <v>0.20499999999999999</v>
      </c>
      <c r="P37" s="158">
        <v>0.22700000000000001</v>
      </c>
      <c r="Q37" s="158">
        <v>0.249</v>
      </c>
      <c r="R37" s="158">
        <v>0.26600000000000001</v>
      </c>
      <c r="S37" s="158">
        <v>0.28299999999999997</v>
      </c>
      <c r="T37" s="158">
        <v>0.29799999999999999</v>
      </c>
      <c r="U37" s="158">
        <v>0.313</v>
      </c>
      <c r="V37" s="158">
        <v>0.32600000000000001</v>
      </c>
      <c r="W37" s="158">
        <v>0.32600000000000001</v>
      </c>
      <c r="X37" s="158">
        <v>0.33100000000000002</v>
      </c>
      <c r="Y37" s="158">
        <v>0.33900000000000002</v>
      </c>
      <c r="Z37" s="160">
        <v>0.34618543673985153</v>
      </c>
    </row>
    <row r="38" spans="14:26">
      <c r="N38" s="157" t="s">
        <v>396</v>
      </c>
      <c r="O38" s="158">
        <v>0.20799999999999999</v>
      </c>
      <c r="P38" s="158">
        <v>0.218</v>
      </c>
      <c r="Q38" s="158">
        <v>0.23599999999999999</v>
      </c>
      <c r="R38" s="158">
        <v>0.27600000000000002</v>
      </c>
      <c r="S38" s="158">
        <v>0.39400000000000002</v>
      </c>
      <c r="T38" s="158">
        <v>0.40500000000000003</v>
      </c>
      <c r="U38" s="158">
        <v>0.41199999999999998</v>
      </c>
      <c r="V38" s="158">
        <v>0.39200000000000002</v>
      </c>
      <c r="W38" s="158">
        <v>0.36899999999999999</v>
      </c>
      <c r="X38" s="158">
        <v>0.36</v>
      </c>
      <c r="Y38" s="158">
        <v>0.34</v>
      </c>
      <c r="Z38" s="160">
        <v>0.32400000000000001</v>
      </c>
    </row>
    <row r="39" spans="14:26">
      <c r="N39" s="157" t="s">
        <v>397</v>
      </c>
      <c r="O39" s="158">
        <v>0.184</v>
      </c>
      <c r="P39" s="158">
        <v>0.187</v>
      </c>
      <c r="Q39" s="158">
        <v>0.22700000000000001</v>
      </c>
      <c r="R39" s="158">
        <v>0.218</v>
      </c>
      <c r="S39" s="158">
        <v>0.20899999999999999</v>
      </c>
      <c r="T39" s="158">
        <v>0.215</v>
      </c>
      <c r="U39" s="158">
        <v>0.23799999999999999</v>
      </c>
      <c r="V39" s="158">
        <v>0.23400000000000001</v>
      </c>
      <c r="W39" s="158">
        <v>0.22800000000000001</v>
      </c>
      <c r="X39" s="158">
        <v>0.222</v>
      </c>
      <c r="Y39" s="158">
        <v>0.23300000000000001</v>
      </c>
      <c r="Z39" s="160">
        <v>0.22071957131921408</v>
      </c>
    </row>
  </sheetData>
  <mergeCells count="10">
    <mergeCell ref="C21:C22"/>
    <mergeCell ref="F4:F5"/>
    <mergeCell ref="G4:I4"/>
    <mergeCell ref="D10:D12"/>
    <mergeCell ref="D13:D15"/>
    <mergeCell ref="J4:L4"/>
    <mergeCell ref="B1:L1"/>
    <mergeCell ref="D5:D6"/>
    <mergeCell ref="D7:D9"/>
    <mergeCell ref="D16:D18"/>
  </mergeCells>
  <phoneticPr fontId="2"/>
  <printOptions horizontalCentered="1"/>
  <pageMargins left="0.51" right="0.23622047244094491" top="0.98425196850393704" bottom="0.98425196850393704" header="0.51181102362204722" footer="0.51181102362204722"/>
  <pageSetup paperSize="9" scale="85" orientation="portrait" r:id="rId1"/>
  <headerFooter alignWithMargins="0"/>
  <colBreaks count="1" manualBreakCount="1">
    <brk id="12" max="2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B1:I43"/>
  <sheetViews>
    <sheetView zoomScaleNormal="100" workbookViewId="0">
      <selection activeCell="F6" sqref="F6"/>
    </sheetView>
  </sheetViews>
  <sheetFormatPr defaultRowHeight="13.5"/>
  <cols>
    <col min="1" max="1" width="1.25" customWidth="1"/>
    <col min="2" max="2" width="9.625" hidden="1" customWidth="1"/>
    <col min="3" max="3" width="13.375" style="26" customWidth="1"/>
    <col min="4" max="4" width="10.625" customWidth="1"/>
    <col min="5" max="5" width="9.625" customWidth="1"/>
    <col min="6" max="7" width="10.625" customWidth="1"/>
    <col min="8" max="8" width="9.625" customWidth="1"/>
    <col min="9" max="9" width="10.625" customWidth="1"/>
    <col min="10" max="10" width="9.625" customWidth="1"/>
  </cols>
  <sheetData>
    <row r="1" spans="2:9" ht="6.75" customHeight="1"/>
    <row r="2" spans="2:9" ht="17.25">
      <c r="C2" s="144" t="s">
        <v>75</v>
      </c>
    </row>
    <row r="3" spans="2:9" ht="14.25" thickBot="1">
      <c r="E3" t="s">
        <v>399</v>
      </c>
    </row>
    <row r="4" spans="2:9" ht="27">
      <c r="B4" s="2"/>
      <c r="C4" s="176"/>
      <c r="D4" s="38" t="s">
        <v>76</v>
      </c>
      <c r="E4" s="39" t="s">
        <v>77</v>
      </c>
      <c r="F4" s="54" t="s">
        <v>78</v>
      </c>
      <c r="G4" s="197" t="s">
        <v>79</v>
      </c>
      <c r="H4" s="197"/>
      <c r="I4" s="40"/>
    </row>
    <row r="5" spans="2:9" ht="40.5">
      <c r="B5" s="2"/>
      <c r="C5" s="177"/>
      <c r="D5" s="64" t="s">
        <v>82</v>
      </c>
      <c r="E5" s="64" t="s">
        <v>82</v>
      </c>
      <c r="F5" s="65" t="s">
        <v>83</v>
      </c>
      <c r="G5" s="64" t="s">
        <v>329</v>
      </c>
      <c r="H5" s="64" t="s">
        <v>80</v>
      </c>
      <c r="I5" s="66" t="s">
        <v>81</v>
      </c>
    </row>
    <row r="6" spans="2:9" ht="15" customHeight="1">
      <c r="B6" s="2"/>
      <c r="C6" s="30" t="s">
        <v>0</v>
      </c>
      <c r="D6" s="7">
        <v>150</v>
      </c>
      <c r="E6" s="7">
        <v>9</v>
      </c>
      <c r="F6" s="55">
        <f t="shared" ref="F6:F41" si="0">ROUND(E6/D6*100,3)</f>
        <v>6</v>
      </c>
      <c r="G6" s="7">
        <v>120</v>
      </c>
      <c r="H6" s="7">
        <v>7</v>
      </c>
      <c r="I6" s="5">
        <f t="shared" ref="I6:I12" si="1">ROUND(H6/G6*100,3)</f>
        <v>5.8330000000000002</v>
      </c>
    </row>
    <row r="7" spans="2:9" ht="15" customHeight="1">
      <c r="B7" s="2"/>
      <c r="C7" s="27" t="s">
        <v>1</v>
      </c>
      <c r="D7" s="1">
        <v>21</v>
      </c>
      <c r="E7" s="1">
        <v>0</v>
      </c>
      <c r="F7" s="56">
        <f t="shared" si="0"/>
        <v>0</v>
      </c>
      <c r="G7" s="1">
        <v>21</v>
      </c>
      <c r="H7" s="1">
        <v>0</v>
      </c>
      <c r="I7" s="5">
        <f t="shared" si="1"/>
        <v>0</v>
      </c>
    </row>
    <row r="8" spans="2:9" ht="15" customHeight="1">
      <c r="B8" s="2"/>
      <c r="C8" s="27" t="s">
        <v>2</v>
      </c>
      <c r="D8" s="1">
        <v>22</v>
      </c>
      <c r="E8" s="1">
        <v>0</v>
      </c>
      <c r="F8" s="56">
        <f t="shared" si="0"/>
        <v>0</v>
      </c>
      <c r="G8" s="1">
        <v>22</v>
      </c>
      <c r="H8" s="1">
        <v>0</v>
      </c>
      <c r="I8" s="5">
        <f t="shared" si="1"/>
        <v>0</v>
      </c>
    </row>
    <row r="9" spans="2:9" ht="15" customHeight="1">
      <c r="B9" s="2"/>
      <c r="C9" s="27" t="s">
        <v>3</v>
      </c>
      <c r="D9" s="1">
        <v>27</v>
      </c>
      <c r="E9" s="1">
        <v>5</v>
      </c>
      <c r="F9" s="56">
        <f t="shared" si="0"/>
        <v>18.518999999999998</v>
      </c>
      <c r="G9" s="1">
        <v>22</v>
      </c>
      <c r="H9" s="1">
        <v>5</v>
      </c>
      <c r="I9" s="5">
        <f t="shared" si="1"/>
        <v>22.727</v>
      </c>
    </row>
    <row r="10" spans="2:9" ht="15" customHeight="1">
      <c r="B10" s="2"/>
      <c r="C10" s="27" t="s">
        <v>4</v>
      </c>
      <c r="D10" s="1">
        <v>27</v>
      </c>
      <c r="E10" s="1">
        <v>2</v>
      </c>
      <c r="F10" s="56">
        <f t="shared" si="0"/>
        <v>7.407</v>
      </c>
      <c r="G10" s="1">
        <v>24</v>
      </c>
      <c r="H10" s="1">
        <v>2</v>
      </c>
      <c r="I10" s="5">
        <f t="shared" si="1"/>
        <v>8.3330000000000002</v>
      </c>
    </row>
    <row r="11" spans="2:9" ht="15" customHeight="1">
      <c r="B11" s="2"/>
      <c r="C11" s="27" t="s">
        <v>5</v>
      </c>
      <c r="D11" s="1">
        <v>21</v>
      </c>
      <c r="E11" s="1">
        <v>6</v>
      </c>
      <c r="F11" s="56">
        <f t="shared" si="0"/>
        <v>28.571000000000002</v>
      </c>
      <c r="G11" s="1">
        <v>17</v>
      </c>
      <c r="H11" s="1">
        <v>2</v>
      </c>
      <c r="I11" s="5">
        <f t="shared" si="1"/>
        <v>11.765000000000001</v>
      </c>
    </row>
    <row r="12" spans="2:9" ht="15" customHeight="1">
      <c r="B12" s="2"/>
      <c r="C12" s="27" t="s">
        <v>69</v>
      </c>
      <c r="D12" s="1">
        <v>25</v>
      </c>
      <c r="E12" s="1">
        <v>2</v>
      </c>
      <c r="F12" s="56">
        <f t="shared" si="0"/>
        <v>8</v>
      </c>
      <c r="G12" s="1">
        <v>22</v>
      </c>
      <c r="H12" s="1">
        <v>2</v>
      </c>
      <c r="I12" s="5">
        <f t="shared" si="1"/>
        <v>9.0909999999999993</v>
      </c>
    </row>
    <row r="13" spans="2:9" ht="15" customHeight="1">
      <c r="B13" s="2"/>
      <c r="C13" s="27" t="s">
        <v>70</v>
      </c>
      <c r="D13" s="1">
        <v>30</v>
      </c>
      <c r="E13" s="1">
        <v>8</v>
      </c>
      <c r="F13" s="56">
        <f t="shared" si="0"/>
        <v>26.667000000000002</v>
      </c>
      <c r="G13" s="1">
        <v>23</v>
      </c>
      <c r="H13" s="1">
        <v>1</v>
      </c>
      <c r="I13" s="5">
        <f>ROUND(H13/G13*100,3)</f>
        <v>4.3479999999999999</v>
      </c>
    </row>
    <row r="14" spans="2:9" ht="15" customHeight="1">
      <c r="B14" s="2"/>
      <c r="C14" s="27" t="s">
        <v>54</v>
      </c>
      <c r="D14" s="1">
        <v>36</v>
      </c>
      <c r="E14" s="1">
        <v>4</v>
      </c>
      <c r="F14" s="56">
        <f t="shared" si="0"/>
        <v>11.111000000000001</v>
      </c>
      <c r="G14" s="1">
        <v>25</v>
      </c>
      <c r="H14" s="1">
        <v>2</v>
      </c>
      <c r="I14" s="5">
        <f t="shared" ref="I14:I41" si="2">ROUND(H14/G14*100,3)</f>
        <v>8</v>
      </c>
    </row>
    <row r="15" spans="2:9" ht="15" customHeight="1">
      <c r="B15" s="2"/>
      <c r="C15" s="27" t="s">
        <v>9</v>
      </c>
      <c r="D15" s="1">
        <v>40</v>
      </c>
      <c r="E15" s="1">
        <v>11</v>
      </c>
      <c r="F15" s="56">
        <f t="shared" si="0"/>
        <v>27.5</v>
      </c>
      <c r="G15" s="1">
        <v>29</v>
      </c>
      <c r="H15" s="1">
        <v>4</v>
      </c>
      <c r="I15" s="5">
        <f t="shared" si="2"/>
        <v>13.792999999999999</v>
      </c>
    </row>
    <row r="16" spans="2:9" ht="15" customHeight="1">
      <c r="B16" s="2"/>
      <c r="C16" s="27" t="s">
        <v>10</v>
      </c>
      <c r="D16" s="1">
        <v>29</v>
      </c>
      <c r="E16" s="1">
        <v>2</v>
      </c>
      <c r="F16" s="56">
        <f t="shared" si="0"/>
        <v>6.8970000000000002</v>
      </c>
      <c r="G16" s="1">
        <v>18</v>
      </c>
      <c r="H16" s="1">
        <v>2</v>
      </c>
      <c r="I16" s="5">
        <f t="shared" si="2"/>
        <v>11.111000000000001</v>
      </c>
    </row>
    <row r="17" spans="2:9" ht="15" customHeight="1">
      <c r="B17" s="2"/>
      <c r="C17" s="27" t="s">
        <v>11</v>
      </c>
      <c r="D17" s="1">
        <v>15</v>
      </c>
      <c r="E17" s="1">
        <v>3</v>
      </c>
      <c r="F17" s="56">
        <f t="shared" si="0"/>
        <v>20</v>
      </c>
      <c r="G17" s="1">
        <v>15</v>
      </c>
      <c r="H17" s="1">
        <v>3</v>
      </c>
      <c r="I17" s="5">
        <f t="shared" si="2"/>
        <v>20</v>
      </c>
    </row>
    <row r="18" spans="2:9" ht="15" customHeight="1">
      <c r="B18" s="2"/>
      <c r="C18" s="27" t="s">
        <v>12</v>
      </c>
      <c r="D18" s="1">
        <v>9</v>
      </c>
      <c r="E18" s="1">
        <v>1</v>
      </c>
      <c r="F18" s="56">
        <f t="shared" si="0"/>
        <v>11.111000000000001</v>
      </c>
      <c r="G18" s="1">
        <v>9</v>
      </c>
      <c r="H18" s="1">
        <v>1</v>
      </c>
      <c r="I18" s="5">
        <f t="shared" si="2"/>
        <v>11.111000000000001</v>
      </c>
    </row>
    <row r="19" spans="2:9" ht="15" customHeight="1">
      <c r="B19" s="2"/>
      <c r="C19" s="27" t="s">
        <v>13</v>
      </c>
      <c r="D19" s="1">
        <v>6</v>
      </c>
      <c r="E19" s="1">
        <v>0</v>
      </c>
      <c r="F19" s="56">
        <f t="shared" si="0"/>
        <v>0</v>
      </c>
      <c r="G19" s="1">
        <v>6</v>
      </c>
      <c r="H19" s="1">
        <v>0</v>
      </c>
      <c r="I19" s="5">
        <f t="shared" si="2"/>
        <v>0</v>
      </c>
    </row>
    <row r="20" spans="2:9" ht="15" customHeight="1">
      <c r="B20" s="2"/>
      <c r="C20" s="27" t="s">
        <v>14</v>
      </c>
      <c r="D20" s="1">
        <v>11</v>
      </c>
      <c r="E20" s="1">
        <v>3</v>
      </c>
      <c r="F20" s="56">
        <f t="shared" si="0"/>
        <v>27.273</v>
      </c>
      <c r="G20" s="1">
        <v>9</v>
      </c>
      <c r="H20" s="1">
        <v>1</v>
      </c>
      <c r="I20" s="5">
        <f t="shared" si="2"/>
        <v>11.111000000000001</v>
      </c>
    </row>
    <row r="21" spans="2:9" ht="15" customHeight="1">
      <c r="B21" s="2"/>
      <c r="C21" s="27" t="s">
        <v>15</v>
      </c>
      <c r="D21" s="1">
        <v>4</v>
      </c>
      <c r="E21" s="1">
        <v>0</v>
      </c>
      <c r="F21" s="56">
        <f t="shared" si="0"/>
        <v>0</v>
      </c>
      <c r="G21" s="1">
        <v>4</v>
      </c>
      <c r="H21" s="1">
        <v>0</v>
      </c>
      <c r="I21" s="5">
        <f t="shared" si="2"/>
        <v>0</v>
      </c>
    </row>
    <row r="22" spans="2:9" ht="15" customHeight="1">
      <c r="B22" s="2"/>
      <c r="C22" s="27" t="s">
        <v>16</v>
      </c>
      <c r="D22" s="1">
        <v>6</v>
      </c>
      <c r="E22" s="1">
        <v>1</v>
      </c>
      <c r="F22" s="56">
        <f t="shared" si="0"/>
        <v>16.667000000000002</v>
      </c>
      <c r="G22" s="1">
        <v>6</v>
      </c>
      <c r="H22" s="1">
        <v>1</v>
      </c>
      <c r="I22" s="5">
        <f t="shared" si="2"/>
        <v>16.667000000000002</v>
      </c>
    </row>
    <row r="23" spans="2:9" ht="15" customHeight="1">
      <c r="B23" s="2"/>
      <c r="C23" s="27" t="s">
        <v>17</v>
      </c>
      <c r="D23" s="1">
        <v>5</v>
      </c>
      <c r="E23" s="1">
        <v>1</v>
      </c>
      <c r="F23" s="56">
        <f t="shared" si="0"/>
        <v>20</v>
      </c>
      <c r="G23" s="1">
        <v>5</v>
      </c>
      <c r="H23" s="1">
        <v>1</v>
      </c>
      <c r="I23" s="5">
        <f t="shared" si="2"/>
        <v>20</v>
      </c>
    </row>
    <row r="24" spans="2:9" ht="15" customHeight="1">
      <c r="B24" s="2"/>
      <c r="C24" s="27" t="s">
        <v>18</v>
      </c>
      <c r="D24" s="1">
        <v>17</v>
      </c>
      <c r="E24" s="1">
        <v>5</v>
      </c>
      <c r="F24" s="56">
        <f t="shared" si="0"/>
        <v>29.411999999999999</v>
      </c>
      <c r="G24" s="1">
        <v>8</v>
      </c>
      <c r="H24" s="1">
        <v>1</v>
      </c>
      <c r="I24" s="5">
        <f t="shared" si="2"/>
        <v>12.5</v>
      </c>
    </row>
    <row r="25" spans="2:9" ht="15" customHeight="1">
      <c r="B25" s="2"/>
      <c r="C25" s="27" t="s">
        <v>19</v>
      </c>
      <c r="D25" s="1">
        <v>7</v>
      </c>
      <c r="E25" s="1">
        <v>0</v>
      </c>
      <c r="F25" s="56">
        <f t="shared" si="0"/>
        <v>0</v>
      </c>
      <c r="G25" s="1">
        <v>7</v>
      </c>
      <c r="H25" s="1">
        <v>0</v>
      </c>
      <c r="I25" s="5">
        <f t="shared" si="2"/>
        <v>0</v>
      </c>
    </row>
    <row r="26" spans="2:9" ht="15" customHeight="1">
      <c r="B26" s="2"/>
      <c r="C26" s="27" t="s">
        <v>20</v>
      </c>
      <c r="D26" s="1">
        <v>9</v>
      </c>
      <c r="E26" s="1">
        <v>0</v>
      </c>
      <c r="F26" s="56">
        <f t="shared" si="0"/>
        <v>0</v>
      </c>
      <c r="G26" s="1">
        <v>9</v>
      </c>
      <c r="H26" s="1">
        <v>0</v>
      </c>
      <c r="I26" s="5">
        <f t="shared" si="2"/>
        <v>0</v>
      </c>
    </row>
    <row r="27" spans="2:9" ht="15" customHeight="1">
      <c r="B27" s="2"/>
      <c r="C27" s="27" t="s">
        <v>21</v>
      </c>
      <c r="D27" s="1">
        <v>3</v>
      </c>
      <c r="E27" s="1">
        <v>0</v>
      </c>
      <c r="F27" s="56">
        <f t="shared" si="0"/>
        <v>0</v>
      </c>
      <c r="G27" s="1">
        <v>3</v>
      </c>
      <c r="H27" s="1">
        <v>0</v>
      </c>
      <c r="I27" s="5">
        <f t="shared" si="2"/>
        <v>0</v>
      </c>
    </row>
    <row r="28" spans="2:9" ht="15" customHeight="1">
      <c r="B28" s="2"/>
      <c r="C28" s="27" t="s">
        <v>22</v>
      </c>
      <c r="D28" s="1">
        <v>29</v>
      </c>
      <c r="E28" s="1">
        <v>5</v>
      </c>
      <c r="F28" s="56">
        <f t="shared" si="0"/>
        <v>17.241</v>
      </c>
      <c r="G28" s="1">
        <v>23</v>
      </c>
      <c r="H28" s="1">
        <v>4</v>
      </c>
      <c r="I28" s="5">
        <f t="shared" si="2"/>
        <v>17.390999999999998</v>
      </c>
    </row>
    <row r="29" spans="2:9" ht="15" customHeight="1">
      <c r="B29" s="2"/>
      <c r="C29" s="27" t="s">
        <v>23</v>
      </c>
      <c r="D29" s="1">
        <v>18</v>
      </c>
      <c r="E29" s="1">
        <v>1</v>
      </c>
      <c r="F29" s="56">
        <f t="shared" si="0"/>
        <v>5.556</v>
      </c>
      <c r="G29" s="1">
        <v>17</v>
      </c>
      <c r="H29" s="1">
        <v>1</v>
      </c>
      <c r="I29" s="5">
        <f t="shared" si="2"/>
        <v>5.8819999999999997</v>
      </c>
    </row>
    <row r="30" spans="2:9" ht="15" customHeight="1">
      <c r="B30" s="2"/>
      <c r="C30" s="27" t="s">
        <v>24</v>
      </c>
      <c r="D30" s="1">
        <v>13</v>
      </c>
      <c r="E30" s="1">
        <v>2</v>
      </c>
      <c r="F30" s="56">
        <f t="shared" si="0"/>
        <v>15.385</v>
      </c>
      <c r="G30" s="1">
        <v>13</v>
      </c>
      <c r="H30" s="1">
        <v>2</v>
      </c>
      <c r="I30" s="5">
        <f t="shared" si="2"/>
        <v>15.385</v>
      </c>
    </row>
    <row r="31" spans="2:9" ht="15" customHeight="1">
      <c r="B31" s="2"/>
      <c r="C31" s="27" t="s">
        <v>25</v>
      </c>
      <c r="D31" s="1">
        <v>15</v>
      </c>
      <c r="E31" s="1">
        <v>2</v>
      </c>
      <c r="F31" s="56">
        <f t="shared" si="0"/>
        <v>13.333</v>
      </c>
      <c r="G31" s="1">
        <v>11</v>
      </c>
      <c r="H31" s="1">
        <v>1</v>
      </c>
      <c r="I31" s="5">
        <f t="shared" si="2"/>
        <v>9.0909999999999993</v>
      </c>
    </row>
    <row r="32" spans="2:9" ht="15" customHeight="1">
      <c r="B32" s="2"/>
      <c r="C32" s="27" t="s">
        <v>26</v>
      </c>
      <c r="D32" s="1">
        <v>29</v>
      </c>
      <c r="E32" s="1">
        <v>5</v>
      </c>
      <c r="F32" s="56">
        <f t="shared" si="0"/>
        <v>17.241</v>
      </c>
      <c r="G32" s="1">
        <v>29</v>
      </c>
      <c r="H32" s="1">
        <v>5</v>
      </c>
      <c r="I32" s="5">
        <f t="shared" si="2"/>
        <v>17.241</v>
      </c>
    </row>
    <row r="33" spans="2:9" ht="15" customHeight="1">
      <c r="B33" s="2"/>
      <c r="C33" s="27" t="s">
        <v>28</v>
      </c>
      <c r="D33" s="1">
        <v>8</v>
      </c>
      <c r="E33" s="1">
        <v>1</v>
      </c>
      <c r="F33" s="56">
        <f t="shared" si="0"/>
        <v>12.5</v>
      </c>
      <c r="G33" s="1">
        <v>7</v>
      </c>
      <c r="H33" s="1">
        <v>1</v>
      </c>
      <c r="I33" s="5">
        <f t="shared" si="2"/>
        <v>14.286</v>
      </c>
    </row>
    <row r="34" spans="2:9" ht="15" customHeight="1">
      <c r="B34" s="2"/>
      <c r="C34" s="27" t="s">
        <v>30</v>
      </c>
      <c r="D34" s="1">
        <v>8</v>
      </c>
      <c r="E34" s="1">
        <v>0</v>
      </c>
      <c r="F34" s="56">
        <f t="shared" si="0"/>
        <v>0</v>
      </c>
      <c r="G34" s="1">
        <v>5</v>
      </c>
      <c r="H34" s="1">
        <v>0</v>
      </c>
      <c r="I34" s="5">
        <f t="shared" si="2"/>
        <v>0</v>
      </c>
    </row>
    <row r="35" spans="2:9" ht="15" customHeight="1">
      <c r="B35" s="2"/>
      <c r="C35" s="27" t="s">
        <v>29</v>
      </c>
      <c r="D35" s="1">
        <v>9</v>
      </c>
      <c r="E35" s="1">
        <v>0</v>
      </c>
      <c r="F35" s="56">
        <f t="shared" si="0"/>
        <v>0</v>
      </c>
      <c r="G35" s="1">
        <v>9</v>
      </c>
      <c r="H35" s="1">
        <v>0</v>
      </c>
      <c r="I35" s="5">
        <f t="shared" si="2"/>
        <v>0</v>
      </c>
    </row>
    <row r="36" spans="2:9" ht="15" customHeight="1">
      <c r="B36" s="2"/>
      <c r="C36" s="27" t="s">
        <v>71</v>
      </c>
      <c r="D36" s="1">
        <v>26</v>
      </c>
      <c r="E36" s="1">
        <v>2</v>
      </c>
      <c r="F36" s="56">
        <f t="shared" si="0"/>
        <v>7.6920000000000002</v>
      </c>
      <c r="G36" s="1">
        <v>26</v>
      </c>
      <c r="H36" s="1">
        <v>2</v>
      </c>
      <c r="I36" s="5">
        <f t="shared" si="2"/>
        <v>7.6920000000000002</v>
      </c>
    </row>
    <row r="37" spans="2:9" ht="15" customHeight="1">
      <c r="B37" s="2"/>
      <c r="C37" s="27" t="s">
        <v>32</v>
      </c>
      <c r="D37" s="1">
        <v>14</v>
      </c>
      <c r="E37" s="1">
        <v>1</v>
      </c>
      <c r="F37" s="56">
        <f t="shared" si="0"/>
        <v>7.1429999999999998</v>
      </c>
      <c r="G37" s="1">
        <v>11</v>
      </c>
      <c r="H37" s="1">
        <v>0</v>
      </c>
      <c r="I37" s="5">
        <f t="shared" si="2"/>
        <v>0</v>
      </c>
    </row>
    <row r="38" spans="2:9" ht="15" customHeight="1">
      <c r="B38" s="2"/>
      <c r="C38" s="27" t="s">
        <v>33</v>
      </c>
      <c r="D38" s="1">
        <v>5</v>
      </c>
      <c r="E38" s="1">
        <v>0</v>
      </c>
      <c r="F38" s="56">
        <f t="shared" si="0"/>
        <v>0</v>
      </c>
      <c r="G38" s="1">
        <v>5</v>
      </c>
      <c r="H38" s="1">
        <v>0</v>
      </c>
      <c r="I38" s="5">
        <f t="shared" si="2"/>
        <v>0</v>
      </c>
    </row>
    <row r="39" spans="2:9" ht="15" customHeight="1" thickBot="1">
      <c r="B39" s="2"/>
      <c r="C39" s="41" t="s">
        <v>31</v>
      </c>
      <c r="D39" s="3">
        <v>13</v>
      </c>
      <c r="E39" s="3">
        <v>0</v>
      </c>
      <c r="F39" s="42">
        <f t="shared" si="0"/>
        <v>0</v>
      </c>
      <c r="G39" s="3">
        <v>13</v>
      </c>
      <c r="H39" s="3">
        <v>0</v>
      </c>
      <c r="I39" s="4">
        <f t="shared" si="2"/>
        <v>0</v>
      </c>
    </row>
    <row r="40" spans="2:9" ht="15" customHeight="1" thickBot="1">
      <c r="C40" s="33" t="s">
        <v>72</v>
      </c>
      <c r="D40" s="34">
        <f>SUM(D6:D39)</f>
        <v>707</v>
      </c>
      <c r="E40" s="34">
        <f>SUM(E6:E39)</f>
        <v>82</v>
      </c>
      <c r="F40" s="85">
        <f t="shared" si="0"/>
        <v>11.598000000000001</v>
      </c>
      <c r="G40" s="34">
        <f>SUM(G6:G39)</f>
        <v>593</v>
      </c>
      <c r="H40" s="34">
        <f>SUM(H6:H39)</f>
        <v>51</v>
      </c>
      <c r="I40" s="86">
        <f t="shared" si="2"/>
        <v>8.6</v>
      </c>
    </row>
    <row r="41" spans="2:9" ht="15" customHeight="1" thickBot="1">
      <c r="C41" s="111" t="s">
        <v>400</v>
      </c>
      <c r="D41" s="116">
        <v>744</v>
      </c>
      <c r="E41" s="116">
        <v>94</v>
      </c>
      <c r="F41" s="117">
        <f t="shared" si="0"/>
        <v>12.634</v>
      </c>
      <c r="G41" s="116">
        <v>632</v>
      </c>
      <c r="H41" s="116">
        <v>53</v>
      </c>
      <c r="I41" s="118">
        <f t="shared" si="2"/>
        <v>8.3859999999999992</v>
      </c>
    </row>
    <row r="42" spans="2:9" ht="7.5" customHeight="1">
      <c r="E42" s="82"/>
    </row>
    <row r="43" spans="2:9" ht="21" customHeight="1">
      <c r="C43" s="198" t="s">
        <v>350</v>
      </c>
      <c r="D43" s="198"/>
      <c r="E43" s="198"/>
      <c r="F43" s="198"/>
      <c r="G43" s="198"/>
      <c r="H43" s="198"/>
      <c r="I43" s="198"/>
    </row>
  </sheetData>
  <mergeCells count="3">
    <mergeCell ref="C4:C5"/>
    <mergeCell ref="G4:H4"/>
    <mergeCell ref="C43:I43"/>
  </mergeCells>
  <phoneticPr fontId="2"/>
  <pageMargins left="0.6" right="0.41" top="0.7" bottom="0.64" header="0.51200000000000001" footer="0.42"/>
  <pageSetup paperSize="9" scale="12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B1:K50"/>
  <sheetViews>
    <sheetView topLeftCell="A31" zoomScaleNormal="100" workbookViewId="0">
      <selection activeCell="F53" sqref="F53"/>
    </sheetView>
  </sheetViews>
  <sheetFormatPr defaultRowHeight="13.5"/>
  <cols>
    <col min="1" max="1" width="1.25" customWidth="1"/>
    <col min="2" max="2" width="9.625" hidden="1" customWidth="1"/>
    <col min="3" max="3" width="13.375" style="26" customWidth="1"/>
    <col min="4" max="5" width="9.625" style="75" customWidth="1"/>
    <col min="6" max="6" width="9.625" customWidth="1"/>
    <col min="7" max="8" width="9.625" style="75" customWidth="1"/>
    <col min="9" max="10" width="9.625" customWidth="1"/>
  </cols>
  <sheetData>
    <row r="1" spans="2:11" ht="18.75">
      <c r="C1" s="175" t="s">
        <v>64</v>
      </c>
      <c r="D1" s="175"/>
      <c r="E1" s="175"/>
      <c r="F1" s="175"/>
      <c r="G1" s="175"/>
      <c r="H1" s="175"/>
      <c r="I1" s="175"/>
      <c r="J1" s="36"/>
      <c r="K1" s="36"/>
    </row>
    <row r="2" spans="2:11">
      <c r="H2" s="75" t="s">
        <v>401</v>
      </c>
    </row>
    <row r="3" spans="2:11" ht="14.25" thickBot="1"/>
    <row r="4" spans="2:11">
      <c r="B4" s="2"/>
      <c r="C4" s="176"/>
      <c r="D4" s="178" t="s">
        <v>65</v>
      </c>
      <c r="E4" s="179"/>
      <c r="F4" s="179"/>
      <c r="G4" s="178" t="s">
        <v>68</v>
      </c>
      <c r="H4" s="179"/>
      <c r="I4" s="180"/>
    </row>
    <row r="5" spans="2:11">
      <c r="B5" s="2"/>
      <c r="C5" s="177"/>
      <c r="D5" s="76" t="s">
        <v>66</v>
      </c>
      <c r="E5" s="76" t="s">
        <v>67</v>
      </c>
      <c r="F5" s="62" t="s">
        <v>35</v>
      </c>
      <c r="G5" s="76" t="s">
        <v>66</v>
      </c>
      <c r="H5" s="76" t="s">
        <v>67</v>
      </c>
      <c r="I5" s="63" t="s">
        <v>35</v>
      </c>
    </row>
    <row r="6" spans="2:11">
      <c r="B6" s="2"/>
      <c r="C6" s="30" t="s">
        <v>0</v>
      </c>
      <c r="D6" s="146">
        <v>90</v>
      </c>
      <c r="E6" s="146">
        <v>7</v>
      </c>
      <c r="F6" s="163">
        <f t="shared" ref="F6:F45" si="0">ROUND(E6/D6*100,3)</f>
        <v>7.7779999999999996</v>
      </c>
      <c r="G6" s="161">
        <v>974</v>
      </c>
      <c r="H6" s="146">
        <v>252</v>
      </c>
      <c r="I6" s="162">
        <f t="shared" ref="I6:I45" si="1">ROUND(H6/G6*100,3)</f>
        <v>25.873000000000001</v>
      </c>
    </row>
    <row r="7" spans="2:11">
      <c r="B7" s="2"/>
      <c r="C7" s="27" t="s">
        <v>1</v>
      </c>
      <c r="D7" s="146">
        <v>38</v>
      </c>
      <c r="E7" s="146">
        <v>4</v>
      </c>
      <c r="F7" s="147">
        <f t="shared" si="0"/>
        <v>10.526</v>
      </c>
      <c r="G7" s="146">
        <v>368</v>
      </c>
      <c r="H7" s="146">
        <v>74</v>
      </c>
      <c r="I7" s="147">
        <f t="shared" si="1"/>
        <v>20.109000000000002</v>
      </c>
    </row>
    <row r="8" spans="2:11">
      <c r="B8" s="2"/>
      <c r="C8" s="27" t="s">
        <v>2</v>
      </c>
      <c r="D8" s="146">
        <v>37</v>
      </c>
      <c r="E8" s="146">
        <v>5</v>
      </c>
      <c r="F8" s="147">
        <f t="shared" si="0"/>
        <v>13.513999999999999</v>
      </c>
      <c r="G8" s="146">
        <v>227</v>
      </c>
      <c r="H8" s="146">
        <v>56</v>
      </c>
      <c r="I8" s="147">
        <f t="shared" si="1"/>
        <v>24.67</v>
      </c>
    </row>
    <row r="9" spans="2:11">
      <c r="B9" s="2"/>
      <c r="C9" s="27" t="s">
        <v>3</v>
      </c>
      <c r="D9" s="146">
        <v>45</v>
      </c>
      <c r="E9" s="146">
        <v>3</v>
      </c>
      <c r="F9" s="147">
        <f t="shared" si="0"/>
        <v>6.6669999999999998</v>
      </c>
      <c r="G9" s="146">
        <v>592</v>
      </c>
      <c r="H9" s="146">
        <v>141</v>
      </c>
      <c r="I9" s="147">
        <f t="shared" si="1"/>
        <v>23.818000000000001</v>
      </c>
    </row>
    <row r="10" spans="2:11">
      <c r="B10" s="2"/>
      <c r="C10" s="27" t="s">
        <v>4</v>
      </c>
      <c r="D10" s="146">
        <v>37</v>
      </c>
      <c r="E10" s="146">
        <v>6</v>
      </c>
      <c r="F10" s="147">
        <f t="shared" si="0"/>
        <v>16.216000000000001</v>
      </c>
      <c r="G10" s="146">
        <v>293</v>
      </c>
      <c r="H10" s="146">
        <v>62</v>
      </c>
      <c r="I10" s="147">
        <f t="shared" si="1"/>
        <v>21.16</v>
      </c>
    </row>
    <row r="11" spans="2:11">
      <c r="B11" s="2"/>
      <c r="C11" s="27" t="s">
        <v>5</v>
      </c>
      <c r="D11" s="146">
        <v>33</v>
      </c>
      <c r="E11" s="146">
        <v>4</v>
      </c>
      <c r="F11" s="147">
        <f t="shared" si="0"/>
        <v>12.121</v>
      </c>
      <c r="G11" s="146">
        <v>331</v>
      </c>
      <c r="H11" s="146">
        <v>63</v>
      </c>
      <c r="I11" s="147">
        <f t="shared" si="1"/>
        <v>19.033000000000001</v>
      </c>
    </row>
    <row r="12" spans="2:11">
      <c r="B12" s="2"/>
      <c r="C12" s="27" t="s">
        <v>69</v>
      </c>
      <c r="D12" s="146">
        <v>30</v>
      </c>
      <c r="E12" s="146">
        <v>5</v>
      </c>
      <c r="F12" s="147">
        <f t="shared" si="0"/>
        <v>16.667000000000002</v>
      </c>
      <c r="G12" s="146">
        <v>350</v>
      </c>
      <c r="H12" s="146">
        <v>66</v>
      </c>
      <c r="I12" s="147">
        <f t="shared" si="1"/>
        <v>18.856999999999999</v>
      </c>
    </row>
    <row r="13" spans="2:11">
      <c r="B13" s="2"/>
      <c r="C13" s="27" t="s">
        <v>70</v>
      </c>
      <c r="D13" s="146">
        <v>25</v>
      </c>
      <c r="E13" s="146">
        <v>4</v>
      </c>
      <c r="F13" s="147">
        <f t="shared" si="0"/>
        <v>16</v>
      </c>
      <c r="G13" s="146">
        <v>179</v>
      </c>
      <c r="H13" s="146">
        <v>53</v>
      </c>
      <c r="I13" s="147">
        <f t="shared" si="1"/>
        <v>29.609000000000002</v>
      </c>
    </row>
    <row r="14" spans="2:11">
      <c r="B14" s="2"/>
      <c r="C14" s="27" t="s">
        <v>54</v>
      </c>
      <c r="D14" s="146">
        <v>44</v>
      </c>
      <c r="E14" s="146">
        <v>6</v>
      </c>
      <c r="F14" s="147">
        <f t="shared" si="0"/>
        <v>13.635999999999999</v>
      </c>
      <c r="G14" s="146">
        <v>354</v>
      </c>
      <c r="H14" s="146">
        <v>83</v>
      </c>
      <c r="I14" s="147">
        <f t="shared" si="1"/>
        <v>23.446000000000002</v>
      </c>
    </row>
    <row r="15" spans="2:11">
      <c r="B15" s="2"/>
      <c r="C15" s="27" t="s">
        <v>9</v>
      </c>
      <c r="D15" s="146">
        <v>49</v>
      </c>
      <c r="E15" s="146">
        <v>4</v>
      </c>
      <c r="F15" s="147">
        <f t="shared" si="0"/>
        <v>8.1630000000000003</v>
      </c>
      <c r="G15" s="146">
        <v>454</v>
      </c>
      <c r="H15" s="146">
        <v>118</v>
      </c>
      <c r="I15" s="147">
        <f t="shared" si="1"/>
        <v>25.991</v>
      </c>
    </row>
    <row r="16" spans="2:11" ht="14.25" thickBot="1">
      <c r="B16" s="2"/>
      <c r="C16" s="28" t="s">
        <v>10</v>
      </c>
      <c r="D16" s="146">
        <v>52</v>
      </c>
      <c r="E16" s="146">
        <v>3</v>
      </c>
      <c r="F16" s="147">
        <f t="shared" si="0"/>
        <v>5.7690000000000001</v>
      </c>
      <c r="G16" s="146">
        <v>489</v>
      </c>
      <c r="H16" s="146">
        <v>122</v>
      </c>
      <c r="I16" s="147">
        <f t="shared" si="1"/>
        <v>24.949000000000002</v>
      </c>
    </row>
    <row r="17" spans="2:9" ht="14.25" thickBot="1">
      <c r="B17" s="2"/>
      <c r="C17" s="29" t="s">
        <v>44</v>
      </c>
      <c r="D17" s="80">
        <f>SUM(D6:D16)</f>
        <v>480</v>
      </c>
      <c r="E17" s="80">
        <f>SUM(E6:E16)</f>
        <v>51</v>
      </c>
      <c r="F17" s="35">
        <f>E17/D17*100</f>
        <v>10.625</v>
      </c>
      <c r="G17" s="80">
        <f>SUM(G6:G16)</f>
        <v>4611</v>
      </c>
      <c r="H17" s="80">
        <f>SUM(H6:H16)</f>
        <v>1090</v>
      </c>
      <c r="I17" s="10">
        <f>H17/G17*100</f>
        <v>23.63912383430926</v>
      </c>
    </row>
    <row r="18" spans="2:9">
      <c r="B18" s="2"/>
      <c r="C18" s="30" t="s">
        <v>11</v>
      </c>
      <c r="D18" s="146">
        <v>23</v>
      </c>
      <c r="E18" s="146">
        <v>5</v>
      </c>
      <c r="F18" s="147">
        <f t="shared" si="0"/>
        <v>21.739000000000001</v>
      </c>
      <c r="G18" s="146">
        <v>80</v>
      </c>
      <c r="H18" s="146">
        <v>20</v>
      </c>
      <c r="I18" s="147">
        <f t="shared" si="1"/>
        <v>25</v>
      </c>
    </row>
    <row r="19" spans="2:9">
      <c r="B19" s="2"/>
      <c r="C19" s="27" t="s">
        <v>12</v>
      </c>
      <c r="D19" s="146">
        <v>29</v>
      </c>
      <c r="E19" s="146">
        <v>3</v>
      </c>
      <c r="F19" s="147">
        <f t="shared" si="0"/>
        <v>10.345000000000001</v>
      </c>
      <c r="G19" s="146">
        <v>107</v>
      </c>
      <c r="H19" s="146">
        <v>23</v>
      </c>
      <c r="I19" s="147">
        <f t="shared" si="1"/>
        <v>21.495000000000001</v>
      </c>
    </row>
    <row r="20" spans="2:9">
      <c r="B20" s="2"/>
      <c r="C20" s="27" t="s">
        <v>13</v>
      </c>
      <c r="D20" s="146">
        <v>25</v>
      </c>
      <c r="E20" s="146">
        <v>2</v>
      </c>
      <c r="F20" s="147">
        <f t="shared" si="0"/>
        <v>8</v>
      </c>
      <c r="G20" s="146">
        <v>55</v>
      </c>
      <c r="H20" s="146">
        <v>20</v>
      </c>
      <c r="I20" s="147">
        <f t="shared" si="1"/>
        <v>36.363999999999997</v>
      </c>
    </row>
    <row r="21" spans="2:9">
      <c r="B21" s="2"/>
      <c r="C21" s="27" t="s">
        <v>14</v>
      </c>
      <c r="D21" s="146">
        <v>28</v>
      </c>
      <c r="E21" s="146">
        <v>3</v>
      </c>
      <c r="F21" s="147">
        <f t="shared" si="0"/>
        <v>10.714</v>
      </c>
      <c r="G21" s="146">
        <v>84</v>
      </c>
      <c r="H21" s="146">
        <v>12</v>
      </c>
      <c r="I21" s="147">
        <f t="shared" si="1"/>
        <v>14.286</v>
      </c>
    </row>
    <row r="22" spans="2:9">
      <c r="B22" s="2"/>
      <c r="C22" s="27" t="s">
        <v>15</v>
      </c>
      <c r="D22" s="146">
        <v>25</v>
      </c>
      <c r="E22" s="146">
        <v>4</v>
      </c>
      <c r="F22" s="147">
        <f t="shared" si="0"/>
        <v>16</v>
      </c>
      <c r="G22" s="146">
        <v>60</v>
      </c>
      <c r="H22" s="146">
        <v>15</v>
      </c>
      <c r="I22" s="147">
        <f t="shared" si="1"/>
        <v>25</v>
      </c>
    </row>
    <row r="23" spans="2:9">
      <c r="B23" s="2"/>
      <c r="C23" s="27" t="s">
        <v>16</v>
      </c>
      <c r="D23" s="146">
        <v>21</v>
      </c>
      <c r="E23" s="146">
        <v>6</v>
      </c>
      <c r="F23" s="147">
        <f t="shared" si="0"/>
        <v>28.571000000000002</v>
      </c>
      <c r="G23" s="146">
        <v>223</v>
      </c>
      <c r="H23" s="146">
        <v>37</v>
      </c>
      <c r="I23" s="147">
        <f t="shared" si="1"/>
        <v>16.591999999999999</v>
      </c>
    </row>
    <row r="24" spans="2:9" ht="14.25" thickBot="1">
      <c r="B24" s="2"/>
      <c r="C24" s="28" t="s">
        <v>17</v>
      </c>
      <c r="D24" s="146">
        <v>32</v>
      </c>
      <c r="E24" s="146">
        <v>5</v>
      </c>
      <c r="F24" s="147">
        <f t="shared" si="0"/>
        <v>15.625</v>
      </c>
      <c r="G24" s="146">
        <v>108</v>
      </c>
      <c r="H24" s="146">
        <v>22</v>
      </c>
      <c r="I24" s="147">
        <f t="shared" si="1"/>
        <v>20.37</v>
      </c>
    </row>
    <row r="25" spans="2:9" ht="14.25" thickBot="1">
      <c r="B25" s="2"/>
      <c r="C25" s="29" t="s">
        <v>45</v>
      </c>
      <c r="D25" s="80">
        <f>SUM(D18:D24)</f>
        <v>183</v>
      </c>
      <c r="E25" s="80">
        <f>SUM(E18:E24)</f>
        <v>28</v>
      </c>
      <c r="F25" s="35">
        <f>E25/D25*100</f>
        <v>15.300546448087433</v>
      </c>
      <c r="G25" s="80">
        <f>SUM(G18:G24)</f>
        <v>717</v>
      </c>
      <c r="H25" s="80">
        <f>SUM(H18:H24)</f>
        <v>149</v>
      </c>
      <c r="I25" s="10">
        <f>H25/G25*100</f>
        <v>20.781032078103205</v>
      </c>
    </row>
    <row r="26" spans="2:9">
      <c r="B26" s="2"/>
      <c r="C26" s="30" t="s">
        <v>18</v>
      </c>
      <c r="D26" s="146">
        <v>27</v>
      </c>
      <c r="E26" s="146">
        <v>1</v>
      </c>
      <c r="F26" s="147">
        <f t="shared" si="0"/>
        <v>3.7040000000000002</v>
      </c>
      <c r="G26" s="146">
        <v>98</v>
      </c>
      <c r="H26" s="146">
        <v>12</v>
      </c>
      <c r="I26" s="147">
        <f t="shared" si="1"/>
        <v>12.244999999999999</v>
      </c>
    </row>
    <row r="27" spans="2:9" ht="14.25" thickBot="1">
      <c r="B27" s="2"/>
      <c r="C27" s="27" t="s">
        <v>19</v>
      </c>
      <c r="D27" s="146">
        <v>27</v>
      </c>
      <c r="E27" s="146">
        <v>1</v>
      </c>
      <c r="F27" s="147">
        <f t="shared" si="0"/>
        <v>3.7040000000000002</v>
      </c>
      <c r="G27" s="146">
        <v>52</v>
      </c>
      <c r="H27" s="146">
        <v>6</v>
      </c>
      <c r="I27" s="147">
        <f t="shared" si="1"/>
        <v>11.538</v>
      </c>
    </row>
    <row r="28" spans="2:9" ht="14.25" thickBot="1">
      <c r="B28" s="2"/>
      <c r="C28" s="29" t="s">
        <v>46</v>
      </c>
      <c r="D28" s="80">
        <f>SUM(D26:D27)</f>
        <v>54</v>
      </c>
      <c r="E28" s="80">
        <f>SUM(E26:E27)</f>
        <v>2</v>
      </c>
      <c r="F28" s="35">
        <f>E28/D28*100</f>
        <v>3.7037037037037033</v>
      </c>
      <c r="G28" s="80">
        <f>SUM(G26:G27)</f>
        <v>150</v>
      </c>
      <c r="H28" s="80">
        <f>SUM(H26:H27)</f>
        <v>18</v>
      </c>
      <c r="I28" s="10">
        <f>H28/G28*100</f>
        <v>12</v>
      </c>
    </row>
    <row r="29" spans="2:9">
      <c r="B29" s="2"/>
      <c r="C29" s="31" t="s">
        <v>20</v>
      </c>
      <c r="D29" s="146">
        <v>32</v>
      </c>
      <c r="E29" s="146">
        <v>4</v>
      </c>
      <c r="F29" s="147">
        <f t="shared" si="0"/>
        <v>12.5</v>
      </c>
      <c r="G29" s="146">
        <v>52</v>
      </c>
      <c r="H29" s="146">
        <v>14</v>
      </c>
      <c r="I29" s="147">
        <f t="shared" si="1"/>
        <v>26.922999999999998</v>
      </c>
    </row>
    <row r="30" spans="2:9" ht="14.25" thickBot="1">
      <c r="B30" s="2"/>
      <c r="C30" s="32" t="s">
        <v>21</v>
      </c>
      <c r="D30" s="146">
        <v>14</v>
      </c>
      <c r="E30" s="146">
        <v>3</v>
      </c>
      <c r="F30" s="147">
        <f t="shared" si="0"/>
        <v>21.428999999999998</v>
      </c>
      <c r="G30" s="146">
        <v>49</v>
      </c>
      <c r="H30" s="146">
        <v>13</v>
      </c>
      <c r="I30" s="147">
        <f t="shared" si="1"/>
        <v>26.530999999999999</v>
      </c>
    </row>
    <row r="31" spans="2:9" ht="14.25" thickBot="1">
      <c r="B31" s="2"/>
      <c r="C31" s="29" t="s">
        <v>47</v>
      </c>
      <c r="D31" s="80">
        <f>SUM(D29:D30)</f>
        <v>46</v>
      </c>
      <c r="E31" s="80">
        <f>SUM(E29:E30)</f>
        <v>7</v>
      </c>
      <c r="F31" s="35">
        <f>E31/D31*100</f>
        <v>15.217391304347828</v>
      </c>
      <c r="G31" s="80">
        <f>SUM(G29:G30)</f>
        <v>101</v>
      </c>
      <c r="H31" s="80">
        <f>SUM(H29:H30)</f>
        <v>27</v>
      </c>
      <c r="I31" s="10">
        <f>H31/G31*100</f>
        <v>26.732673267326735</v>
      </c>
    </row>
    <row r="32" spans="2:9">
      <c r="B32" s="2"/>
      <c r="C32" s="30" t="s">
        <v>22</v>
      </c>
      <c r="D32" s="146">
        <v>38</v>
      </c>
      <c r="E32" s="146">
        <v>5</v>
      </c>
      <c r="F32" s="147">
        <f t="shared" si="0"/>
        <v>13.157999999999999</v>
      </c>
      <c r="G32" s="146">
        <v>194</v>
      </c>
      <c r="H32" s="146">
        <v>60</v>
      </c>
      <c r="I32" s="147">
        <f t="shared" si="1"/>
        <v>30.928000000000001</v>
      </c>
    </row>
    <row r="33" spans="2:9" ht="14.25" thickBot="1">
      <c r="B33" s="2"/>
      <c r="C33" s="28" t="s">
        <v>23</v>
      </c>
      <c r="D33" s="146">
        <v>35</v>
      </c>
      <c r="E33" s="146">
        <v>3</v>
      </c>
      <c r="F33" s="147">
        <f t="shared" si="0"/>
        <v>8.5709999999999997</v>
      </c>
      <c r="G33" s="146">
        <v>95</v>
      </c>
      <c r="H33" s="146">
        <v>10</v>
      </c>
      <c r="I33" s="147">
        <f t="shared" si="1"/>
        <v>10.526</v>
      </c>
    </row>
    <row r="34" spans="2:9" ht="14.25" thickBot="1">
      <c r="B34" s="2"/>
      <c r="C34" s="29" t="s">
        <v>48</v>
      </c>
      <c r="D34" s="80">
        <f>SUM(D32:D33)</f>
        <v>73</v>
      </c>
      <c r="E34" s="80">
        <f>SUM(E32:E33)</f>
        <v>8</v>
      </c>
      <c r="F34" s="35">
        <f>E34/D34*100</f>
        <v>10.95890410958904</v>
      </c>
      <c r="G34" s="80">
        <f>SUM(G32:G33)</f>
        <v>289</v>
      </c>
      <c r="H34" s="80">
        <f>SUM(H32:H33)</f>
        <v>70</v>
      </c>
      <c r="I34" s="10">
        <f>H34/G34*100</f>
        <v>24.221453287197232</v>
      </c>
    </row>
    <row r="35" spans="2:9">
      <c r="B35" s="2"/>
      <c r="C35" s="30" t="s">
        <v>24</v>
      </c>
      <c r="D35" s="146">
        <v>35</v>
      </c>
      <c r="E35" s="146">
        <v>2</v>
      </c>
      <c r="F35" s="147">
        <f t="shared" si="0"/>
        <v>5.7140000000000004</v>
      </c>
      <c r="G35" s="146">
        <v>208</v>
      </c>
      <c r="H35" s="146">
        <v>61</v>
      </c>
      <c r="I35" s="147">
        <f t="shared" si="1"/>
        <v>29.327000000000002</v>
      </c>
    </row>
    <row r="36" spans="2:9">
      <c r="B36" s="2"/>
      <c r="C36" s="27" t="s">
        <v>25</v>
      </c>
      <c r="D36" s="146">
        <v>29</v>
      </c>
      <c r="E36" s="146">
        <v>3</v>
      </c>
      <c r="F36" s="147">
        <f t="shared" si="0"/>
        <v>10.345000000000001</v>
      </c>
      <c r="G36" s="146">
        <v>155</v>
      </c>
      <c r="H36" s="146">
        <v>21</v>
      </c>
      <c r="I36" s="147">
        <f t="shared" si="1"/>
        <v>13.548</v>
      </c>
    </row>
    <row r="37" spans="2:9">
      <c r="B37" s="2"/>
      <c r="C37" s="27" t="s">
        <v>26</v>
      </c>
      <c r="D37" s="146">
        <v>27</v>
      </c>
      <c r="E37" s="146">
        <v>6</v>
      </c>
      <c r="F37" s="147">
        <f t="shared" si="0"/>
        <v>22.222000000000001</v>
      </c>
      <c r="G37" s="146">
        <v>92</v>
      </c>
      <c r="H37" s="146">
        <v>12</v>
      </c>
      <c r="I37" s="147">
        <f t="shared" si="1"/>
        <v>13.042999999999999</v>
      </c>
    </row>
    <row r="38" spans="2:9">
      <c r="B38" s="2"/>
      <c r="C38" s="27" t="s">
        <v>28</v>
      </c>
      <c r="D38" s="146">
        <v>22</v>
      </c>
      <c r="E38" s="146">
        <v>5</v>
      </c>
      <c r="F38" s="147">
        <f t="shared" si="0"/>
        <v>22.727</v>
      </c>
      <c r="G38" s="146">
        <v>126</v>
      </c>
      <c r="H38" s="146">
        <v>37</v>
      </c>
      <c r="I38" s="147">
        <f t="shared" si="1"/>
        <v>29.364999999999998</v>
      </c>
    </row>
    <row r="39" spans="2:9">
      <c r="B39" s="2"/>
      <c r="C39" s="28" t="s">
        <v>30</v>
      </c>
      <c r="D39" s="146">
        <v>28</v>
      </c>
      <c r="E39" s="146">
        <v>1</v>
      </c>
      <c r="F39" s="147">
        <f t="shared" si="0"/>
        <v>3.5710000000000002</v>
      </c>
      <c r="G39" s="146">
        <v>271</v>
      </c>
      <c r="H39" s="146">
        <v>31</v>
      </c>
      <c r="I39" s="147">
        <f t="shared" si="1"/>
        <v>11.439</v>
      </c>
    </row>
    <row r="40" spans="2:9">
      <c r="B40" s="2"/>
      <c r="C40" s="27" t="s">
        <v>29</v>
      </c>
      <c r="D40" s="146">
        <v>28</v>
      </c>
      <c r="E40" s="146">
        <v>2</v>
      </c>
      <c r="F40" s="147">
        <f t="shared" si="0"/>
        <v>7.1429999999999998</v>
      </c>
      <c r="G40" s="146">
        <v>155</v>
      </c>
      <c r="H40" s="146">
        <v>18</v>
      </c>
      <c r="I40" s="147">
        <f t="shared" si="1"/>
        <v>11.613</v>
      </c>
    </row>
    <row r="41" spans="2:9" ht="14.25" thickBot="1">
      <c r="B41" s="2"/>
      <c r="C41" s="32" t="s">
        <v>71</v>
      </c>
      <c r="D41" s="146">
        <v>51</v>
      </c>
      <c r="E41" s="146">
        <v>7</v>
      </c>
      <c r="F41" s="147">
        <f t="shared" si="0"/>
        <v>13.725</v>
      </c>
      <c r="G41" s="146">
        <v>316</v>
      </c>
      <c r="H41" s="146">
        <v>32</v>
      </c>
      <c r="I41" s="147">
        <f t="shared" si="1"/>
        <v>10.127000000000001</v>
      </c>
    </row>
    <row r="42" spans="2:9" ht="14.25" thickBot="1">
      <c r="B42" s="2"/>
      <c r="C42" s="29" t="s">
        <v>49</v>
      </c>
      <c r="D42" s="80">
        <f>SUM(D35:D41)</f>
        <v>220</v>
      </c>
      <c r="E42" s="80">
        <f>SUM(E35:E41)</f>
        <v>26</v>
      </c>
      <c r="F42" s="35">
        <f>E42/D42*100</f>
        <v>11.818181818181818</v>
      </c>
      <c r="G42" s="80">
        <f>SUM(G35:G41)</f>
        <v>1323</v>
      </c>
      <c r="H42" s="80">
        <f>SUM(H35:H41)</f>
        <v>212</v>
      </c>
      <c r="I42" s="10">
        <f>H42/G42*100</f>
        <v>16.024187452758881</v>
      </c>
    </row>
    <row r="43" spans="2:9">
      <c r="B43" s="2"/>
      <c r="C43" s="27" t="s">
        <v>32</v>
      </c>
      <c r="D43" s="146">
        <v>22</v>
      </c>
      <c r="E43" s="146">
        <v>1</v>
      </c>
      <c r="F43" s="147">
        <f t="shared" si="0"/>
        <v>4.5449999999999999</v>
      </c>
      <c r="G43" s="146">
        <v>104</v>
      </c>
      <c r="H43" s="146">
        <v>19</v>
      </c>
      <c r="I43" s="147">
        <f t="shared" si="1"/>
        <v>18.268999999999998</v>
      </c>
    </row>
    <row r="44" spans="2:9">
      <c r="B44" s="2"/>
      <c r="C44" s="27" t="s">
        <v>33</v>
      </c>
      <c r="D44" s="146">
        <v>20</v>
      </c>
      <c r="E44" s="146">
        <v>3</v>
      </c>
      <c r="F44" s="147">
        <f t="shared" si="0"/>
        <v>15</v>
      </c>
      <c r="G44" s="146">
        <v>83</v>
      </c>
      <c r="H44" s="146">
        <v>10</v>
      </c>
      <c r="I44" s="147">
        <f t="shared" si="1"/>
        <v>12.048</v>
      </c>
    </row>
    <row r="45" spans="2:9" ht="14.25" thickBot="1">
      <c r="B45" s="2"/>
      <c r="C45" s="32" t="s">
        <v>31</v>
      </c>
      <c r="D45" s="148">
        <v>35</v>
      </c>
      <c r="E45" s="146">
        <v>4</v>
      </c>
      <c r="F45" s="147">
        <f t="shared" si="0"/>
        <v>11.429</v>
      </c>
      <c r="G45" s="148">
        <v>250</v>
      </c>
      <c r="H45" s="146">
        <v>41</v>
      </c>
      <c r="I45" s="147">
        <f t="shared" si="1"/>
        <v>16.399999999999999</v>
      </c>
    </row>
    <row r="46" spans="2:9" ht="14.25" thickBot="1">
      <c r="B46" s="2"/>
      <c r="C46" s="29" t="s">
        <v>50</v>
      </c>
      <c r="D46" s="80">
        <f>SUM(D43:D45)</f>
        <v>77</v>
      </c>
      <c r="E46" s="80">
        <f>SUM(E43:E45)</f>
        <v>8</v>
      </c>
      <c r="F46" s="35">
        <f>E46/D46*100</f>
        <v>10.38961038961039</v>
      </c>
      <c r="G46" s="80">
        <f>SUM(G43:G45)</f>
        <v>437</v>
      </c>
      <c r="H46" s="80">
        <f>SUM(H43:H45)</f>
        <v>70</v>
      </c>
      <c r="I46" s="10">
        <f>H46/G46*100</f>
        <v>16.018306636155607</v>
      </c>
    </row>
    <row r="47" spans="2:9" ht="14.25" thickBot="1">
      <c r="C47" s="33" t="s">
        <v>72</v>
      </c>
      <c r="D47" s="81">
        <f>SUM(D17,D25,D28,D31,D34,D42,D46)</f>
        <v>1133</v>
      </c>
      <c r="E47" s="81">
        <f>SUM(E17,E25,E28,E31,E34,E42,E46)</f>
        <v>130</v>
      </c>
      <c r="F47" s="83">
        <f>E47/D47*100</f>
        <v>11.473962930273609</v>
      </c>
      <c r="G47" s="81">
        <f>SUM(G17,G25,G28,G31,G34,G42,G46)</f>
        <v>7628</v>
      </c>
      <c r="H47" s="81">
        <f>SUM(H17,H25,H28,H31,H34,H42,H46)</f>
        <v>1636</v>
      </c>
      <c r="I47" s="87">
        <f>H47/G47*100</f>
        <v>21.447299423177764</v>
      </c>
    </row>
    <row r="48" spans="2:9" ht="14.25" thickBot="1">
      <c r="C48" s="33" t="s">
        <v>73</v>
      </c>
      <c r="D48" s="84" t="s">
        <v>348</v>
      </c>
      <c r="E48" s="84" t="s">
        <v>348</v>
      </c>
      <c r="F48" s="84" t="s">
        <v>348</v>
      </c>
      <c r="G48" s="81">
        <v>210</v>
      </c>
      <c r="H48" s="81">
        <v>94</v>
      </c>
      <c r="I48" s="87">
        <f>H48/G48*100</f>
        <v>44.761904761904766</v>
      </c>
    </row>
    <row r="49" spans="3:9" ht="14.25" thickBot="1">
      <c r="C49" s="33" t="s">
        <v>74</v>
      </c>
      <c r="D49" s="81">
        <f>D47</f>
        <v>1133</v>
      </c>
      <c r="E49" s="81">
        <f>E47</f>
        <v>130</v>
      </c>
      <c r="F49" s="83">
        <f>F47</f>
        <v>11.473962930273609</v>
      </c>
      <c r="G49" s="81">
        <f>SUM(G47:G48)</f>
        <v>7838</v>
      </c>
      <c r="H49" s="81">
        <f>SUM(H47:H48)</f>
        <v>1730</v>
      </c>
      <c r="I49" s="87">
        <f>H49/G49*100</f>
        <v>22.071957131921408</v>
      </c>
    </row>
    <row r="50" spans="3:9" ht="14.25" thickBot="1">
      <c r="C50" s="33" t="s">
        <v>402</v>
      </c>
      <c r="D50" s="81">
        <v>1135</v>
      </c>
      <c r="E50" s="81">
        <v>119</v>
      </c>
      <c r="F50" s="85">
        <f>E50/D50*100</f>
        <v>10.484581497797357</v>
      </c>
      <c r="G50" s="81">
        <v>8113</v>
      </c>
      <c r="H50" s="81">
        <v>1889</v>
      </c>
      <c r="I50" s="86">
        <f>H50/G50*100</f>
        <v>23.283618883273757</v>
      </c>
    </row>
  </sheetData>
  <mergeCells count="4">
    <mergeCell ref="D4:F4"/>
    <mergeCell ref="G4:I4"/>
    <mergeCell ref="C4:C5"/>
    <mergeCell ref="C1:I1"/>
  </mergeCells>
  <phoneticPr fontId="2"/>
  <pageMargins left="0.6" right="0.28999999999999998" top="0.69" bottom="0.62" header="0.51200000000000001" footer="0.51200000000000001"/>
  <pageSetup paperSize="9" scale="11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B1:I69"/>
  <sheetViews>
    <sheetView view="pageBreakPreview" topLeftCell="A30" zoomScale="60" zoomScaleNormal="100" workbookViewId="0">
      <selection activeCell="H50" sqref="H50"/>
    </sheetView>
  </sheetViews>
  <sheetFormatPr defaultRowHeight="13.5"/>
  <cols>
    <col min="1" max="1" width="1.25" customWidth="1"/>
    <col min="2" max="2" width="2.25" hidden="1" customWidth="1"/>
    <col min="3" max="3" width="4.625" customWidth="1"/>
    <col min="4" max="4" width="15.875" customWidth="1"/>
    <col min="5" max="5" width="39.875" customWidth="1"/>
    <col min="6" max="6" width="13" bestFit="1" customWidth="1"/>
    <col min="7" max="7" width="27.125" customWidth="1"/>
  </cols>
  <sheetData>
    <row r="1" spans="3:9" ht="18.75">
      <c r="C1" s="175" t="s">
        <v>51</v>
      </c>
      <c r="D1" s="175"/>
      <c r="E1" s="175"/>
      <c r="F1" s="175"/>
      <c r="G1" s="175"/>
      <c r="H1" s="6"/>
      <c r="I1" s="6"/>
    </row>
    <row r="2" spans="3:9" ht="14.25" thickBot="1">
      <c r="C2" s="2"/>
    </row>
    <row r="3" spans="3:9" ht="28.5">
      <c r="C3" s="119" t="s">
        <v>52</v>
      </c>
      <c r="D3" s="120" t="s">
        <v>55</v>
      </c>
      <c r="E3" s="121" t="s">
        <v>332</v>
      </c>
      <c r="F3" s="121" t="s">
        <v>333</v>
      </c>
      <c r="G3" s="122" t="s">
        <v>334</v>
      </c>
    </row>
    <row r="4" spans="3:9" ht="33.75" customHeight="1">
      <c r="C4" s="27">
        <v>1</v>
      </c>
      <c r="D4" s="1" t="s">
        <v>5</v>
      </c>
      <c r="E4" s="21" t="s">
        <v>420</v>
      </c>
      <c r="F4" s="21" t="s">
        <v>408</v>
      </c>
      <c r="G4" s="167" t="s">
        <v>409</v>
      </c>
    </row>
    <row r="5" spans="3:9" ht="56.25" customHeight="1">
      <c r="C5" s="27">
        <v>2</v>
      </c>
      <c r="D5" s="1" t="s">
        <v>0</v>
      </c>
      <c r="E5" s="21" t="s">
        <v>410</v>
      </c>
      <c r="F5" s="21" t="s">
        <v>411</v>
      </c>
      <c r="G5" s="22" t="s">
        <v>412</v>
      </c>
    </row>
    <row r="6" spans="3:9" ht="35.1" customHeight="1">
      <c r="C6" s="27">
        <v>3</v>
      </c>
      <c r="D6" s="1" t="s">
        <v>3</v>
      </c>
      <c r="E6" s="21" t="s">
        <v>351</v>
      </c>
      <c r="F6" s="1" t="s">
        <v>265</v>
      </c>
      <c r="G6" s="50" t="s">
        <v>266</v>
      </c>
    </row>
    <row r="7" spans="3:9" ht="35.1" customHeight="1">
      <c r="C7" s="27">
        <v>4</v>
      </c>
      <c r="D7" s="1" t="s">
        <v>2</v>
      </c>
      <c r="E7" s="1" t="s">
        <v>267</v>
      </c>
      <c r="F7" s="1" t="s">
        <v>268</v>
      </c>
      <c r="G7" s="50" t="s">
        <v>269</v>
      </c>
    </row>
    <row r="8" spans="3:9" ht="35.1" customHeight="1">
      <c r="C8" s="27">
        <v>5</v>
      </c>
      <c r="D8" s="1" t="s">
        <v>4</v>
      </c>
      <c r="E8" s="1" t="s">
        <v>270</v>
      </c>
      <c r="F8" s="1" t="s">
        <v>268</v>
      </c>
      <c r="G8" s="50" t="s">
        <v>271</v>
      </c>
    </row>
    <row r="9" spans="3:9" ht="35.1" customHeight="1">
      <c r="C9" s="27">
        <v>6</v>
      </c>
      <c r="D9" s="1" t="s">
        <v>7</v>
      </c>
      <c r="E9" s="1" t="s">
        <v>272</v>
      </c>
      <c r="F9" s="1" t="s">
        <v>273</v>
      </c>
      <c r="G9" s="50" t="s">
        <v>274</v>
      </c>
    </row>
    <row r="10" spans="3:9" ht="45.75" customHeight="1">
      <c r="C10" s="27">
        <v>7</v>
      </c>
      <c r="D10" s="1" t="s">
        <v>22</v>
      </c>
      <c r="E10" s="21" t="s">
        <v>413</v>
      </c>
      <c r="F10" s="1" t="s">
        <v>275</v>
      </c>
      <c r="G10" s="50" t="s">
        <v>276</v>
      </c>
    </row>
    <row r="11" spans="3:9" ht="35.1" customHeight="1">
      <c r="C11" s="27">
        <v>8</v>
      </c>
      <c r="D11" s="1" t="s">
        <v>8</v>
      </c>
      <c r="E11" s="1" t="s">
        <v>277</v>
      </c>
      <c r="F11" s="1" t="s">
        <v>278</v>
      </c>
      <c r="G11" s="50" t="s">
        <v>279</v>
      </c>
    </row>
    <row r="12" spans="3:9" ht="35.1" customHeight="1">
      <c r="C12" s="27">
        <v>9</v>
      </c>
      <c r="D12" s="1" t="s">
        <v>30</v>
      </c>
      <c r="E12" s="1" t="s">
        <v>280</v>
      </c>
      <c r="F12" s="1" t="s">
        <v>278</v>
      </c>
      <c r="G12" s="50" t="s">
        <v>281</v>
      </c>
    </row>
    <row r="13" spans="3:9" ht="35.1" customHeight="1">
      <c r="C13" s="27">
        <v>10</v>
      </c>
      <c r="D13" s="1" t="s">
        <v>18</v>
      </c>
      <c r="E13" s="51" t="s">
        <v>328</v>
      </c>
      <c r="F13" s="1" t="s">
        <v>278</v>
      </c>
      <c r="G13" s="50" t="s">
        <v>269</v>
      </c>
    </row>
    <row r="14" spans="3:9" ht="35.1" customHeight="1">
      <c r="C14" s="27">
        <v>11</v>
      </c>
      <c r="D14" s="1" t="s">
        <v>17</v>
      </c>
      <c r="E14" s="21" t="s">
        <v>282</v>
      </c>
      <c r="F14" s="1" t="s">
        <v>283</v>
      </c>
      <c r="G14" s="50" t="s">
        <v>269</v>
      </c>
    </row>
    <row r="15" spans="3:9" ht="35.1" customHeight="1">
      <c r="C15" s="27">
        <v>12</v>
      </c>
      <c r="D15" s="1" t="s">
        <v>27</v>
      </c>
      <c r="E15" s="1" t="s">
        <v>284</v>
      </c>
      <c r="F15" s="1" t="s">
        <v>285</v>
      </c>
      <c r="G15" s="50" t="s">
        <v>414</v>
      </c>
    </row>
    <row r="16" spans="3:9" ht="35.1" customHeight="1">
      <c r="C16" s="27">
        <v>13</v>
      </c>
      <c r="D16" s="1" t="s">
        <v>24</v>
      </c>
      <c r="E16" s="1" t="s">
        <v>415</v>
      </c>
      <c r="F16" s="1" t="s">
        <v>285</v>
      </c>
      <c r="G16" s="50" t="s">
        <v>286</v>
      </c>
    </row>
    <row r="17" spans="3:9" ht="35.1" customHeight="1">
      <c r="C17" s="27">
        <v>14</v>
      </c>
      <c r="D17" s="1" t="s">
        <v>53</v>
      </c>
      <c r="E17" s="1" t="s">
        <v>287</v>
      </c>
      <c r="F17" s="1" t="s">
        <v>288</v>
      </c>
      <c r="G17" s="50" t="s">
        <v>307</v>
      </c>
    </row>
    <row r="18" spans="3:9" ht="35.1" customHeight="1">
      <c r="C18" s="27">
        <v>15</v>
      </c>
      <c r="D18" s="1" t="s">
        <v>6</v>
      </c>
      <c r="E18" s="21" t="s">
        <v>416</v>
      </c>
      <c r="F18" s="1" t="s">
        <v>288</v>
      </c>
      <c r="G18" s="50" t="s">
        <v>289</v>
      </c>
    </row>
    <row r="19" spans="3:9" ht="35.1" customHeight="1">
      <c r="C19" s="27">
        <v>16</v>
      </c>
      <c r="D19" s="1" t="s">
        <v>1</v>
      </c>
      <c r="E19" s="21" t="s">
        <v>417</v>
      </c>
      <c r="F19" s="1" t="s">
        <v>306</v>
      </c>
      <c r="G19" s="50" t="s">
        <v>418</v>
      </c>
    </row>
    <row r="20" spans="3:9" ht="35.1" customHeight="1" thickBot="1">
      <c r="C20" s="41">
        <v>17</v>
      </c>
      <c r="D20" s="3" t="s">
        <v>9</v>
      </c>
      <c r="E20" s="3" t="s">
        <v>290</v>
      </c>
      <c r="F20" s="3" t="s">
        <v>306</v>
      </c>
      <c r="G20" s="52" t="s">
        <v>419</v>
      </c>
    </row>
    <row r="21" spans="3:9">
      <c r="C21" s="2"/>
      <c r="D21" s="2"/>
      <c r="E21" s="2"/>
      <c r="F21" s="2"/>
      <c r="G21" s="2"/>
    </row>
    <row r="22" spans="3:9" s="23" customFormat="1" ht="1.5" customHeight="1">
      <c r="G22" s="24"/>
    </row>
    <row r="23" spans="3:9" ht="18.75">
      <c r="C23" s="175" t="s">
        <v>339</v>
      </c>
      <c r="D23" s="175"/>
      <c r="E23" s="175"/>
      <c r="F23" s="175"/>
      <c r="G23" s="175"/>
      <c r="H23" s="6"/>
      <c r="I23" s="6"/>
    </row>
    <row r="24" spans="3:9" ht="14.25" thickBot="1">
      <c r="C24" s="2"/>
    </row>
    <row r="25" spans="3:9" ht="28.5">
      <c r="C25" s="119" t="s">
        <v>52</v>
      </c>
      <c r="D25" s="120" t="s">
        <v>55</v>
      </c>
      <c r="E25" s="121" t="s">
        <v>332</v>
      </c>
      <c r="F25" s="121" t="s">
        <v>333</v>
      </c>
      <c r="G25" s="122" t="s">
        <v>334</v>
      </c>
    </row>
    <row r="26" spans="3:9" ht="35.1" customHeight="1">
      <c r="C26" s="27">
        <v>1</v>
      </c>
      <c r="D26" s="21" t="s">
        <v>56</v>
      </c>
      <c r="E26" s="1" t="s">
        <v>291</v>
      </c>
      <c r="F26" s="1" t="s">
        <v>268</v>
      </c>
      <c r="G26" s="50" t="s">
        <v>271</v>
      </c>
    </row>
    <row r="27" spans="3:9" ht="35.1" customHeight="1">
      <c r="C27" s="27">
        <v>2</v>
      </c>
      <c r="D27" s="21" t="s">
        <v>292</v>
      </c>
      <c r="E27" s="1" t="s">
        <v>293</v>
      </c>
      <c r="F27" s="1" t="s">
        <v>273</v>
      </c>
      <c r="G27" s="50" t="s">
        <v>294</v>
      </c>
    </row>
    <row r="28" spans="3:9" ht="35.1" customHeight="1">
      <c r="C28" s="27">
        <v>3</v>
      </c>
      <c r="D28" s="21" t="s">
        <v>295</v>
      </c>
      <c r="E28" s="1" t="s">
        <v>296</v>
      </c>
      <c r="F28" s="1" t="s">
        <v>297</v>
      </c>
      <c r="G28" s="50" t="s">
        <v>271</v>
      </c>
    </row>
    <row r="29" spans="3:9" ht="45" customHeight="1">
      <c r="C29" s="27">
        <v>4</v>
      </c>
      <c r="D29" s="21" t="s">
        <v>298</v>
      </c>
      <c r="E29" s="1" t="s">
        <v>299</v>
      </c>
      <c r="F29" s="1" t="s">
        <v>273</v>
      </c>
      <c r="G29" s="50" t="s">
        <v>269</v>
      </c>
    </row>
    <row r="30" spans="3:9" ht="35.1" customHeight="1" thickBot="1">
      <c r="C30" s="41">
        <v>5</v>
      </c>
      <c r="D30" s="25" t="s">
        <v>300</v>
      </c>
      <c r="E30" s="53" t="s">
        <v>305</v>
      </c>
      <c r="F30" s="3" t="s">
        <v>273</v>
      </c>
      <c r="G30" s="52" t="s">
        <v>301</v>
      </c>
    </row>
    <row r="31" spans="3:9" s="23" customFormat="1" ht="12.75" customHeight="1"/>
    <row r="32" spans="3:9" s="23" customFormat="1" hidden="1"/>
    <row r="33" spans="3:9" ht="18.75">
      <c r="C33" s="175" t="s">
        <v>57</v>
      </c>
      <c r="D33" s="175"/>
      <c r="E33" s="175"/>
      <c r="F33" s="175"/>
      <c r="G33" s="175"/>
      <c r="H33" s="6"/>
      <c r="I33" s="6"/>
    </row>
    <row r="34" spans="3:9" ht="6" customHeight="1" thickBot="1">
      <c r="C34" s="2"/>
    </row>
    <row r="35" spans="3:9" ht="33" customHeight="1">
      <c r="C35" s="201" t="s">
        <v>55</v>
      </c>
      <c r="D35" s="202"/>
      <c r="E35" s="128" t="s">
        <v>335</v>
      </c>
      <c r="F35" s="128" t="s">
        <v>336</v>
      </c>
      <c r="G35" s="129" t="s">
        <v>337</v>
      </c>
    </row>
    <row r="36" spans="3:9" ht="28.5" customHeight="1">
      <c r="C36" s="195" t="s">
        <v>58</v>
      </c>
      <c r="D36" s="196"/>
      <c r="E36" s="123" t="s">
        <v>302</v>
      </c>
      <c r="F36" s="124" t="s">
        <v>61</v>
      </c>
      <c r="G36" s="125" t="s">
        <v>61</v>
      </c>
    </row>
    <row r="37" spans="3:9" ht="27.75" customHeight="1">
      <c r="C37" s="195" t="s">
        <v>59</v>
      </c>
      <c r="D37" s="196"/>
      <c r="E37" s="123" t="s">
        <v>303</v>
      </c>
      <c r="F37" s="124" t="s">
        <v>62</v>
      </c>
      <c r="G37" s="125" t="s">
        <v>62</v>
      </c>
    </row>
    <row r="38" spans="3:9" ht="27.75" customHeight="1">
      <c r="C38" s="203" t="s">
        <v>60</v>
      </c>
      <c r="D38" s="204"/>
      <c r="E38" s="164" t="s">
        <v>304</v>
      </c>
      <c r="F38" s="165" t="s">
        <v>63</v>
      </c>
      <c r="G38" s="166" t="s">
        <v>403</v>
      </c>
    </row>
    <row r="39" spans="3:9" ht="25.5" customHeight="1" thickBot="1">
      <c r="C39" s="199" t="s">
        <v>404</v>
      </c>
      <c r="D39" s="200"/>
      <c r="E39" s="17" t="s">
        <v>405</v>
      </c>
      <c r="F39" s="126" t="s">
        <v>406</v>
      </c>
      <c r="G39" s="127" t="s">
        <v>407</v>
      </c>
    </row>
    <row r="40" spans="3:9" s="23" customFormat="1"/>
    <row r="41" spans="3:9" s="23" customFormat="1"/>
    <row r="42" spans="3:9" s="23" customFormat="1">
      <c r="G42" s="24"/>
    </row>
    <row r="43" spans="3:9" s="23" customFormat="1">
      <c r="G43" s="24"/>
    </row>
    <row r="44" spans="3:9" s="23" customFormat="1">
      <c r="G44" s="24"/>
    </row>
    <row r="45" spans="3:9" s="23" customFormat="1"/>
    <row r="46" spans="3:9" s="23" customFormat="1"/>
    <row r="47" spans="3:9" s="23" customFormat="1"/>
    <row r="48" spans="3:9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="23" customFormat="1"/>
    <row r="66" s="23" customFormat="1"/>
    <row r="67" s="23" customFormat="1"/>
    <row r="68" s="23" customFormat="1"/>
    <row r="69" s="23" customFormat="1"/>
  </sheetData>
  <mergeCells count="8">
    <mergeCell ref="C37:D37"/>
    <mergeCell ref="C39:D39"/>
    <mergeCell ref="C1:G1"/>
    <mergeCell ref="C23:G23"/>
    <mergeCell ref="C33:G33"/>
    <mergeCell ref="C35:D35"/>
    <mergeCell ref="C36:D36"/>
    <mergeCell ref="C38:D38"/>
  </mergeCells>
  <phoneticPr fontId="2"/>
  <pageMargins left="0.6" right="0.41" top="0.34" bottom="0.33" header="0.24" footer="0.26"/>
  <pageSetup paperSize="9" scale="76" orientation="portrait" r:id="rId1"/>
  <headerFooter alignWithMargins="0">
    <oddFooter>&amp;R&amp;Z&amp;F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B1:I55"/>
  <sheetViews>
    <sheetView workbookViewId="0">
      <selection activeCell="I54" sqref="I54"/>
    </sheetView>
  </sheetViews>
  <sheetFormatPr defaultRowHeight="13.5"/>
  <cols>
    <col min="1" max="1" width="1.25" customWidth="1"/>
    <col min="2" max="2" width="2.25" hidden="1" customWidth="1"/>
    <col min="3" max="3" width="9.875" customWidth="1"/>
    <col min="4" max="4" width="13.375" customWidth="1"/>
    <col min="6" max="6" width="10.5" bestFit="1" customWidth="1"/>
  </cols>
  <sheetData>
    <row r="1" spans="3:9" ht="18.75">
      <c r="C1" s="175" t="s">
        <v>39</v>
      </c>
      <c r="D1" s="175"/>
      <c r="E1" s="175"/>
      <c r="F1" s="175"/>
      <c r="G1" s="175"/>
      <c r="H1" s="175"/>
      <c r="I1" s="175"/>
    </row>
    <row r="2" spans="3:9">
      <c r="G2" t="s">
        <v>421</v>
      </c>
    </row>
    <row r="3" spans="3:9">
      <c r="G3" t="s">
        <v>422</v>
      </c>
    </row>
    <row r="4" spans="3:9" ht="14.25" thickBot="1"/>
    <row r="5" spans="3:9">
      <c r="C5" s="2"/>
      <c r="D5" s="18"/>
      <c r="E5" s="11" t="s">
        <v>37</v>
      </c>
      <c r="F5" s="11" t="s">
        <v>38</v>
      </c>
      <c r="G5" s="12" t="s">
        <v>35</v>
      </c>
    </row>
    <row r="6" spans="3:9" ht="14.25" thickBot="1">
      <c r="C6" s="2"/>
      <c r="D6" s="13" t="s">
        <v>36</v>
      </c>
      <c r="E6" s="14">
        <v>39</v>
      </c>
      <c r="F6" s="14">
        <v>2</v>
      </c>
      <c r="G6" s="15">
        <f>F6/+E6*100</f>
        <v>5.1282051282051277</v>
      </c>
    </row>
    <row r="7" spans="3:9" ht="14.25" thickBot="1">
      <c r="C7" s="2"/>
    </row>
    <row r="8" spans="3:9">
      <c r="C8" s="2"/>
      <c r="D8" s="18" t="s">
        <v>34</v>
      </c>
      <c r="E8" s="11" t="s">
        <v>37</v>
      </c>
      <c r="F8" s="11" t="s">
        <v>38</v>
      </c>
      <c r="G8" s="12" t="s">
        <v>35</v>
      </c>
    </row>
    <row r="9" spans="3:9">
      <c r="C9" s="2"/>
      <c r="D9" s="130" t="s">
        <v>0</v>
      </c>
      <c r="E9" s="131">
        <v>34</v>
      </c>
      <c r="F9" s="131">
        <v>6</v>
      </c>
      <c r="G9" s="132">
        <f>F9/+E9*100</f>
        <v>17.647058823529413</v>
      </c>
    </row>
    <row r="10" spans="3:9">
      <c r="C10" s="2"/>
      <c r="D10" s="130" t="s">
        <v>1</v>
      </c>
      <c r="E10" s="131">
        <v>14</v>
      </c>
      <c r="F10" s="131">
        <v>1</v>
      </c>
      <c r="G10" s="132">
        <f t="shared" ref="G10:G49" si="0">F10/+E10*100</f>
        <v>7.1428571428571423</v>
      </c>
    </row>
    <row r="11" spans="3:9">
      <c r="C11" s="2"/>
      <c r="D11" s="130" t="s">
        <v>2</v>
      </c>
      <c r="E11" s="131">
        <v>14</v>
      </c>
      <c r="F11" s="131">
        <v>3</v>
      </c>
      <c r="G11" s="132">
        <f t="shared" si="0"/>
        <v>21.428571428571427</v>
      </c>
    </row>
    <row r="12" spans="3:9">
      <c r="C12" s="2"/>
      <c r="D12" s="130" t="s">
        <v>3</v>
      </c>
      <c r="E12" s="131">
        <v>21</v>
      </c>
      <c r="F12" s="131">
        <v>4</v>
      </c>
      <c r="G12" s="132">
        <f t="shared" si="0"/>
        <v>19.047619047619047</v>
      </c>
    </row>
    <row r="13" spans="3:9">
      <c r="C13" s="2"/>
      <c r="D13" s="130" t="s">
        <v>4</v>
      </c>
      <c r="E13" s="131">
        <v>16</v>
      </c>
      <c r="F13" s="131">
        <v>3</v>
      </c>
      <c r="G13" s="132">
        <f t="shared" si="0"/>
        <v>18.75</v>
      </c>
    </row>
    <row r="14" spans="3:9">
      <c r="C14" s="2"/>
      <c r="D14" s="130" t="s">
        <v>5</v>
      </c>
      <c r="E14" s="131">
        <v>16</v>
      </c>
      <c r="F14" s="131">
        <v>1</v>
      </c>
      <c r="G14" s="132">
        <f t="shared" si="0"/>
        <v>6.25</v>
      </c>
    </row>
    <row r="15" spans="3:9">
      <c r="C15" s="2"/>
      <c r="D15" s="130" t="s">
        <v>7</v>
      </c>
      <c r="E15" s="131">
        <v>14</v>
      </c>
      <c r="F15" s="131">
        <v>1</v>
      </c>
      <c r="G15" s="132">
        <f>F15/+E15*100</f>
        <v>7.1428571428571423</v>
      </c>
    </row>
    <row r="16" spans="3:9">
      <c r="C16" s="2"/>
      <c r="D16" s="130" t="s">
        <v>8</v>
      </c>
      <c r="E16" s="131">
        <v>14</v>
      </c>
      <c r="F16" s="131">
        <v>0</v>
      </c>
      <c r="G16" s="132">
        <f>F16/+E16*100</f>
        <v>0</v>
      </c>
    </row>
    <row r="17" spans="3:7">
      <c r="C17" s="2"/>
      <c r="D17" s="130" t="s">
        <v>6</v>
      </c>
      <c r="E17" s="131">
        <v>22</v>
      </c>
      <c r="F17" s="131">
        <v>1</v>
      </c>
      <c r="G17" s="132">
        <f t="shared" si="0"/>
        <v>4.5454545454545459</v>
      </c>
    </row>
    <row r="18" spans="3:7">
      <c r="C18" s="2"/>
      <c r="D18" s="130" t="s">
        <v>9</v>
      </c>
      <c r="E18" s="131">
        <v>22</v>
      </c>
      <c r="F18" s="131">
        <v>3</v>
      </c>
      <c r="G18" s="132">
        <f t="shared" si="0"/>
        <v>13.636363636363635</v>
      </c>
    </row>
    <row r="19" spans="3:7" ht="14.25" thickBot="1">
      <c r="C19" s="2"/>
      <c r="D19" s="133" t="s">
        <v>10</v>
      </c>
      <c r="E19" s="134">
        <v>22</v>
      </c>
      <c r="F19" s="134">
        <v>4</v>
      </c>
      <c r="G19" s="135">
        <f t="shared" si="0"/>
        <v>18.181818181818183</v>
      </c>
    </row>
    <row r="20" spans="3:7" ht="14.25" thickBot="1">
      <c r="C20" s="2"/>
      <c r="D20" s="8" t="s">
        <v>44</v>
      </c>
      <c r="E20" s="9">
        <f>SUM(E9:E19)</f>
        <v>209</v>
      </c>
      <c r="F20" s="9">
        <f>SUM(F9:F19)</f>
        <v>27</v>
      </c>
      <c r="G20" s="10">
        <f t="shared" si="0"/>
        <v>12.918660287081341</v>
      </c>
    </row>
    <row r="21" spans="3:7">
      <c r="C21" s="2"/>
      <c r="D21" s="136" t="s">
        <v>11</v>
      </c>
      <c r="E21" s="137">
        <v>10</v>
      </c>
      <c r="F21" s="137">
        <v>0</v>
      </c>
      <c r="G21" s="138">
        <f t="shared" si="0"/>
        <v>0</v>
      </c>
    </row>
    <row r="22" spans="3:7">
      <c r="C22" s="2"/>
      <c r="D22" s="130" t="s">
        <v>12</v>
      </c>
      <c r="E22" s="131">
        <v>10</v>
      </c>
      <c r="F22" s="131">
        <v>0</v>
      </c>
      <c r="G22" s="132">
        <f t="shared" si="0"/>
        <v>0</v>
      </c>
    </row>
    <row r="23" spans="3:7">
      <c r="C23" s="2"/>
      <c r="D23" s="130" t="s">
        <v>13</v>
      </c>
      <c r="E23" s="131">
        <v>10</v>
      </c>
      <c r="F23" s="131">
        <v>0</v>
      </c>
      <c r="G23" s="132">
        <f t="shared" si="0"/>
        <v>0</v>
      </c>
    </row>
    <row r="24" spans="3:7">
      <c r="C24" s="2"/>
      <c r="D24" s="130" t="s">
        <v>14</v>
      </c>
      <c r="E24" s="131">
        <v>10</v>
      </c>
      <c r="F24" s="131">
        <v>0</v>
      </c>
      <c r="G24" s="132">
        <f t="shared" si="0"/>
        <v>0</v>
      </c>
    </row>
    <row r="25" spans="3:7">
      <c r="C25" s="2"/>
      <c r="D25" s="130" t="s">
        <v>15</v>
      </c>
      <c r="E25" s="131">
        <v>8</v>
      </c>
      <c r="F25" s="131">
        <v>0</v>
      </c>
      <c r="G25" s="132">
        <f t="shared" si="0"/>
        <v>0</v>
      </c>
    </row>
    <row r="26" spans="3:7">
      <c r="C26" s="2"/>
      <c r="D26" s="130" t="s">
        <v>16</v>
      </c>
      <c r="E26" s="131">
        <v>8</v>
      </c>
      <c r="F26" s="131">
        <v>1</v>
      </c>
      <c r="G26" s="132">
        <f t="shared" si="0"/>
        <v>12.5</v>
      </c>
    </row>
    <row r="27" spans="3:7" ht="14.25" thickBot="1">
      <c r="C27" s="2"/>
      <c r="D27" s="133" t="s">
        <v>17</v>
      </c>
      <c r="E27" s="134">
        <v>10</v>
      </c>
      <c r="F27" s="134">
        <v>1</v>
      </c>
      <c r="G27" s="135">
        <f t="shared" si="0"/>
        <v>10</v>
      </c>
    </row>
    <row r="28" spans="3:7" ht="14.25" thickBot="1">
      <c r="C28" s="2"/>
      <c r="D28" s="8" t="s">
        <v>45</v>
      </c>
      <c r="E28" s="9">
        <f>SUM(E21:E27)</f>
        <v>66</v>
      </c>
      <c r="F28" s="9">
        <f>SUM(F21:F27)</f>
        <v>2</v>
      </c>
      <c r="G28" s="10">
        <f t="shared" si="0"/>
        <v>3.0303030303030303</v>
      </c>
    </row>
    <row r="29" spans="3:7">
      <c r="C29" s="2"/>
      <c r="D29" s="136" t="s">
        <v>18</v>
      </c>
      <c r="E29" s="137">
        <v>12</v>
      </c>
      <c r="F29" s="137">
        <v>1</v>
      </c>
      <c r="G29" s="138">
        <f t="shared" si="0"/>
        <v>8.3333333333333321</v>
      </c>
    </row>
    <row r="30" spans="3:7" ht="14.25" thickBot="1">
      <c r="C30" s="2"/>
      <c r="D30" s="130" t="s">
        <v>19</v>
      </c>
      <c r="E30" s="131">
        <v>10</v>
      </c>
      <c r="F30" s="131">
        <v>0</v>
      </c>
      <c r="G30" s="132">
        <f t="shared" si="0"/>
        <v>0</v>
      </c>
    </row>
    <row r="31" spans="3:7" ht="14.25" thickBot="1">
      <c r="C31" s="2"/>
      <c r="D31" s="8" t="s">
        <v>46</v>
      </c>
      <c r="E31" s="9">
        <f>SUM(E29:E30)</f>
        <v>22</v>
      </c>
      <c r="F31" s="9">
        <f>SUM(F29:F30)</f>
        <v>1</v>
      </c>
      <c r="G31" s="10">
        <f t="shared" si="0"/>
        <v>4.5454545454545459</v>
      </c>
    </row>
    <row r="32" spans="3:7">
      <c r="C32" s="2"/>
      <c r="D32" s="19" t="s">
        <v>20</v>
      </c>
      <c r="E32" s="20">
        <v>12</v>
      </c>
      <c r="F32" s="20">
        <v>1</v>
      </c>
      <c r="G32" s="139">
        <f>F32/+E32*100</f>
        <v>8.3333333333333321</v>
      </c>
    </row>
    <row r="33" spans="3:7" ht="14.25" thickBot="1">
      <c r="C33" s="2"/>
      <c r="D33" s="140" t="s">
        <v>21</v>
      </c>
      <c r="E33" s="141">
        <v>6</v>
      </c>
      <c r="F33" s="141">
        <v>0</v>
      </c>
      <c r="G33" s="142">
        <f t="shared" si="0"/>
        <v>0</v>
      </c>
    </row>
    <row r="34" spans="3:7" ht="14.25" thickBot="1">
      <c r="C34" s="2"/>
      <c r="D34" s="8" t="s">
        <v>47</v>
      </c>
      <c r="E34" s="9">
        <f>SUM(E32:E33)</f>
        <v>18</v>
      </c>
      <c r="F34" s="9">
        <f>SUM(F32:F33)</f>
        <v>1</v>
      </c>
      <c r="G34" s="10">
        <f t="shared" si="0"/>
        <v>5.5555555555555554</v>
      </c>
    </row>
    <row r="35" spans="3:7">
      <c r="C35" s="2"/>
      <c r="D35" s="136" t="s">
        <v>22</v>
      </c>
      <c r="E35" s="137">
        <v>22</v>
      </c>
      <c r="F35" s="137">
        <v>3</v>
      </c>
      <c r="G35" s="138">
        <f t="shared" si="0"/>
        <v>13.636363636363635</v>
      </c>
    </row>
    <row r="36" spans="3:7" ht="14.25" thickBot="1">
      <c r="C36" s="2"/>
      <c r="D36" s="133" t="s">
        <v>23</v>
      </c>
      <c r="E36" s="134">
        <v>12</v>
      </c>
      <c r="F36" s="134">
        <v>0</v>
      </c>
      <c r="G36" s="135">
        <f t="shared" si="0"/>
        <v>0</v>
      </c>
    </row>
    <row r="37" spans="3:7" ht="14.25" thickBot="1">
      <c r="C37" s="2"/>
      <c r="D37" s="8" t="s">
        <v>48</v>
      </c>
      <c r="E37" s="9">
        <f>SUM(E35:E36)</f>
        <v>34</v>
      </c>
      <c r="F37" s="9">
        <f>SUM(F35:F36)</f>
        <v>3</v>
      </c>
      <c r="G37" s="10">
        <f t="shared" si="0"/>
        <v>8.8235294117647065</v>
      </c>
    </row>
    <row r="38" spans="3:7">
      <c r="C38" s="2"/>
      <c r="D38" s="136" t="s">
        <v>24</v>
      </c>
      <c r="E38" s="137">
        <v>12</v>
      </c>
      <c r="F38" s="137">
        <v>0</v>
      </c>
      <c r="G38" s="138">
        <f t="shared" si="0"/>
        <v>0</v>
      </c>
    </row>
    <row r="39" spans="3:7">
      <c r="C39" s="2"/>
      <c r="D39" s="130" t="s">
        <v>25</v>
      </c>
      <c r="E39" s="131">
        <v>14</v>
      </c>
      <c r="F39" s="131">
        <v>1</v>
      </c>
      <c r="G39" s="132">
        <f t="shared" si="0"/>
        <v>7.1428571428571423</v>
      </c>
    </row>
    <row r="40" spans="3:7">
      <c r="C40" s="2"/>
      <c r="D40" s="130" t="s">
        <v>26</v>
      </c>
      <c r="E40" s="131">
        <v>12</v>
      </c>
      <c r="F40" s="131">
        <v>1</v>
      </c>
      <c r="G40" s="132">
        <f t="shared" si="0"/>
        <v>8.3333333333333321</v>
      </c>
    </row>
    <row r="41" spans="3:7">
      <c r="C41" s="2"/>
      <c r="D41" s="130" t="s">
        <v>28</v>
      </c>
      <c r="E41" s="131">
        <v>8</v>
      </c>
      <c r="F41" s="131">
        <v>0</v>
      </c>
      <c r="G41" s="132">
        <f>F41/+E41*100</f>
        <v>0</v>
      </c>
    </row>
    <row r="42" spans="3:7">
      <c r="C42" s="2"/>
      <c r="D42" s="133" t="s">
        <v>30</v>
      </c>
      <c r="E42" s="134">
        <v>10</v>
      </c>
      <c r="F42" s="134">
        <v>1</v>
      </c>
      <c r="G42" s="135">
        <f>F42/+E42*100</f>
        <v>10</v>
      </c>
    </row>
    <row r="43" spans="3:7">
      <c r="C43" s="2"/>
      <c r="D43" s="130" t="s">
        <v>29</v>
      </c>
      <c r="E43" s="131">
        <v>9</v>
      </c>
      <c r="F43" s="131">
        <v>1</v>
      </c>
      <c r="G43" s="132">
        <f t="shared" si="0"/>
        <v>11.111111111111111</v>
      </c>
    </row>
    <row r="44" spans="3:7" ht="14.25" thickBot="1">
      <c r="C44" s="2"/>
      <c r="D44" s="130" t="s">
        <v>27</v>
      </c>
      <c r="E44" s="131">
        <v>20</v>
      </c>
      <c r="F44" s="131">
        <v>1</v>
      </c>
      <c r="G44" s="132">
        <f>F44/+E44*100</f>
        <v>5</v>
      </c>
    </row>
    <row r="45" spans="3:7" ht="14.25" thickBot="1">
      <c r="C45" s="2"/>
      <c r="D45" s="8" t="s">
        <v>49</v>
      </c>
      <c r="E45" s="9">
        <f>SUM(E38:E44)</f>
        <v>85</v>
      </c>
      <c r="F45" s="9">
        <f>SUM(F38:F44)</f>
        <v>5</v>
      </c>
      <c r="G45" s="10">
        <f t="shared" si="0"/>
        <v>5.8823529411764701</v>
      </c>
    </row>
    <row r="46" spans="3:7">
      <c r="C46" s="2"/>
      <c r="D46" s="130" t="s">
        <v>32</v>
      </c>
      <c r="E46" s="131">
        <v>12</v>
      </c>
      <c r="F46" s="131">
        <v>1</v>
      </c>
      <c r="G46" s="132">
        <f t="shared" si="0"/>
        <v>8.3333333333333321</v>
      </c>
    </row>
    <row r="47" spans="3:7">
      <c r="C47" s="2"/>
      <c r="D47" s="133" t="s">
        <v>33</v>
      </c>
      <c r="E47" s="134">
        <v>10</v>
      </c>
      <c r="F47" s="134">
        <v>0</v>
      </c>
      <c r="G47" s="135">
        <f>F47/+E47*100</f>
        <v>0</v>
      </c>
    </row>
    <row r="48" spans="3:7" ht="14.25" thickBot="1">
      <c r="C48" s="2"/>
      <c r="D48" s="13" t="s">
        <v>31</v>
      </c>
      <c r="E48" s="14">
        <v>16</v>
      </c>
      <c r="F48" s="14">
        <v>2</v>
      </c>
      <c r="G48" s="15">
        <f>F48/+E48*100</f>
        <v>12.5</v>
      </c>
    </row>
    <row r="49" spans="3:7" ht="14.25" thickBot="1">
      <c r="C49" s="2"/>
      <c r="D49" s="168" t="s">
        <v>50</v>
      </c>
      <c r="E49" s="169">
        <f>SUM(E46:E48)</f>
        <v>38</v>
      </c>
      <c r="F49" s="169">
        <f>SUM(F46:F48)</f>
        <v>3</v>
      </c>
      <c r="G49" s="170">
        <f t="shared" si="0"/>
        <v>7.8947368421052628</v>
      </c>
    </row>
    <row r="51" spans="3:7" ht="14.25" thickBot="1"/>
    <row r="52" spans="3:7">
      <c r="D52" s="18"/>
      <c r="E52" s="11" t="s">
        <v>37</v>
      </c>
      <c r="F52" s="11" t="s">
        <v>43</v>
      </c>
      <c r="G52" s="12" t="s">
        <v>35</v>
      </c>
    </row>
    <row r="53" spans="3:7">
      <c r="D53" s="143" t="s">
        <v>40</v>
      </c>
      <c r="E53" s="131">
        <f>SUM(E9:E19)</f>
        <v>209</v>
      </c>
      <c r="F53" s="131">
        <f>SUM(F9:F19)</f>
        <v>27</v>
      </c>
      <c r="G53" s="132">
        <f>F53/+E53*100</f>
        <v>12.918660287081341</v>
      </c>
    </row>
    <row r="54" spans="3:7">
      <c r="D54" s="143" t="s">
        <v>41</v>
      </c>
      <c r="E54" s="131">
        <f>E28+E31+E34+E37+E45+E49</f>
        <v>263</v>
      </c>
      <c r="F54" s="131">
        <f>F28+F31+F34+F37+F45+F49</f>
        <v>15</v>
      </c>
      <c r="G54" s="132">
        <f>F54/+E54*100</f>
        <v>5.7034220532319395</v>
      </c>
    </row>
    <row r="55" spans="3:7" ht="14.25" thickBot="1">
      <c r="D55" s="16" t="s">
        <v>42</v>
      </c>
      <c r="E55" s="14">
        <f>SUM(E53:E54)</f>
        <v>472</v>
      </c>
      <c r="F55" s="14">
        <f>SUM(F53:F54)</f>
        <v>42</v>
      </c>
      <c r="G55" s="15">
        <f>F55/+E55*100</f>
        <v>8.898305084745763</v>
      </c>
    </row>
  </sheetData>
  <mergeCells count="1">
    <mergeCell ref="C1:I1"/>
  </mergeCells>
  <phoneticPr fontId="2"/>
  <pageMargins left="0.6" right="0.41" top="0.55000000000000004" bottom="0.52" header="0.51200000000000001" footer="0.51200000000000001"/>
  <pageSetup paperSize="9" scale="1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0"/>
  <sheetViews>
    <sheetView zoomScaleNormal="100" workbookViewId="0">
      <selection activeCell="B46" sqref="B46"/>
    </sheetView>
  </sheetViews>
  <sheetFormatPr defaultRowHeight="13.5"/>
  <cols>
    <col min="1" max="1" width="11" bestFit="1" customWidth="1"/>
    <col min="2" max="2" width="24" bestFit="1" customWidth="1"/>
    <col min="3" max="3" width="9.5" bestFit="1" customWidth="1"/>
    <col min="4" max="4" width="31.5" customWidth="1"/>
    <col min="5" max="6" width="13.875" bestFit="1" customWidth="1"/>
  </cols>
  <sheetData>
    <row r="1" spans="1:6" ht="18.75">
      <c r="A1" s="175" t="s">
        <v>112</v>
      </c>
      <c r="B1" s="175"/>
      <c r="C1" s="175"/>
      <c r="D1" s="175"/>
      <c r="E1" s="175"/>
      <c r="F1" s="175"/>
    </row>
    <row r="2" spans="1:6">
      <c r="A2" s="43"/>
      <c r="B2" s="43"/>
      <c r="C2" s="43"/>
      <c r="D2" s="43"/>
      <c r="E2" s="43"/>
      <c r="F2" s="43"/>
    </row>
    <row r="3" spans="1:6">
      <c r="A3" s="26"/>
      <c r="B3" s="26"/>
      <c r="C3" s="26"/>
      <c r="D3" s="26"/>
      <c r="E3" s="26"/>
      <c r="F3" s="110" t="s">
        <v>364</v>
      </c>
    </row>
    <row r="4" spans="1:6" ht="20.100000000000001" customHeight="1">
      <c r="A4" s="44" t="s">
        <v>55</v>
      </c>
      <c r="B4" s="45" t="s">
        <v>260</v>
      </c>
      <c r="C4" s="45" t="s">
        <v>261</v>
      </c>
      <c r="D4" s="45" t="s">
        <v>262</v>
      </c>
      <c r="E4" s="45" t="s">
        <v>263</v>
      </c>
      <c r="F4" s="46" t="s">
        <v>264</v>
      </c>
    </row>
    <row r="5" spans="1:6" ht="20.100000000000001" customHeight="1">
      <c r="A5" s="47" t="s">
        <v>0</v>
      </c>
      <c r="B5" s="48" t="s">
        <v>353</v>
      </c>
      <c r="C5" s="48" t="s">
        <v>113</v>
      </c>
      <c r="D5" s="48" t="s">
        <v>114</v>
      </c>
      <c r="E5" s="48" t="s">
        <v>115</v>
      </c>
      <c r="F5" s="49" t="s">
        <v>116</v>
      </c>
    </row>
    <row r="6" spans="1:6" ht="20.100000000000001" customHeight="1">
      <c r="A6" s="47" t="s">
        <v>1</v>
      </c>
      <c r="B6" s="48" t="s">
        <v>117</v>
      </c>
      <c r="C6" s="48" t="s">
        <v>118</v>
      </c>
      <c r="D6" s="48" t="s">
        <v>119</v>
      </c>
      <c r="E6" s="48" t="s">
        <v>120</v>
      </c>
      <c r="F6" s="49" t="s">
        <v>121</v>
      </c>
    </row>
    <row r="7" spans="1:6" ht="20.100000000000001" customHeight="1">
      <c r="A7" s="47" t="s">
        <v>2</v>
      </c>
      <c r="B7" s="48" t="s">
        <v>122</v>
      </c>
      <c r="C7" s="48" t="s">
        <v>123</v>
      </c>
      <c r="D7" s="48" t="s">
        <v>124</v>
      </c>
      <c r="E7" s="48" t="s">
        <v>125</v>
      </c>
      <c r="F7" s="49" t="s">
        <v>126</v>
      </c>
    </row>
    <row r="8" spans="1:6" ht="20.100000000000001" customHeight="1">
      <c r="A8" s="47" t="s">
        <v>3</v>
      </c>
      <c r="B8" s="48" t="s">
        <v>127</v>
      </c>
      <c r="C8" s="48" t="s">
        <v>128</v>
      </c>
      <c r="D8" s="48" t="s">
        <v>129</v>
      </c>
      <c r="E8" s="48" t="s">
        <v>130</v>
      </c>
      <c r="F8" s="49" t="s">
        <v>131</v>
      </c>
    </row>
    <row r="9" spans="1:6" ht="20.100000000000001" customHeight="1">
      <c r="A9" s="47" t="s">
        <v>4</v>
      </c>
      <c r="B9" s="48" t="s">
        <v>127</v>
      </c>
      <c r="C9" s="48" t="s">
        <v>132</v>
      </c>
      <c r="D9" s="48" t="s">
        <v>133</v>
      </c>
      <c r="E9" s="48" t="s">
        <v>134</v>
      </c>
      <c r="F9" s="49" t="s">
        <v>135</v>
      </c>
    </row>
    <row r="10" spans="1:6" ht="20.100000000000001" customHeight="1">
      <c r="A10" s="47" t="s">
        <v>5</v>
      </c>
      <c r="B10" s="48" t="s">
        <v>136</v>
      </c>
      <c r="C10" s="48" t="s">
        <v>137</v>
      </c>
      <c r="D10" s="48" t="s">
        <v>138</v>
      </c>
      <c r="E10" s="48" t="s">
        <v>139</v>
      </c>
      <c r="F10" s="49" t="s">
        <v>139</v>
      </c>
    </row>
    <row r="11" spans="1:6" ht="20.100000000000001" customHeight="1">
      <c r="A11" s="47" t="s">
        <v>6</v>
      </c>
      <c r="B11" s="48" t="s">
        <v>354</v>
      </c>
      <c r="C11" s="48" t="s">
        <v>140</v>
      </c>
      <c r="D11" s="48" t="s">
        <v>141</v>
      </c>
      <c r="E11" s="48" t="s">
        <v>355</v>
      </c>
      <c r="F11" s="49" t="s">
        <v>142</v>
      </c>
    </row>
    <row r="12" spans="1:6" ht="20.100000000000001" customHeight="1">
      <c r="A12" s="47" t="s">
        <v>7</v>
      </c>
      <c r="B12" s="48" t="s">
        <v>143</v>
      </c>
      <c r="C12" s="48" t="s">
        <v>144</v>
      </c>
      <c r="D12" s="48" t="s">
        <v>145</v>
      </c>
      <c r="E12" s="48" t="s">
        <v>146</v>
      </c>
      <c r="F12" s="49" t="s">
        <v>146</v>
      </c>
    </row>
    <row r="13" spans="1:6" ht="20.100000000000001" customHeight="1">
      <c r="A13" s="47" t="s">
        <v>8</v>
      </c>
      <c r="B13" s="48" t="s">
        <v>147</v>
      </c>
      <c r="C13" s="48" t="s">
        <v>148</v>
      </c>
      <c r="D13" s="48" t="s">
        <v>149</v>
      </c>
      <c r="E13" s="48" t="s">
        <v>150</v>
      </c>
      <c r="F13" s="49" t="s">
        <v>151</v>
      </c>
    </row>
    <row r="14" spans="1:6" ht="20.100000000000001" customHeight="1">
      <c r="A14" s="47" t="s">
        <v>9</v>
      </c>
      <c r="B14" s="48" t="s">
        <v>152</v>
      </c>
      <c r="C14" s="48" t="s">
        <v>153</v>
      </c>
      <c r="D14" s="48" t="s">
        <v>154</v>
      </c>
      <c r="E14" s="48" t="s">
        <v>155</v>
      </c>
      <c r="F14" s="49" t="s">
        <v>156</v>
      </c>
    </row>
    <row r="15" spans="1:6" ht="20.100000000000001" customHeight="1">
      <c r="A15" s="47" t="s">
        <v>53</v>
      </c>
      <c r="B15" s="48" t="s">
        <v>157</v>
      </c>
      <c r="C15" s="48" t="s">
        <v>158</v>
      </c>
      <c r="D15" s="48" t="s">
        <v>356</v>
      </c>
      <c r="E15" s="48" t="s">
        <v>159</v>
      </c>
      <c r="F15" s="49" t="s">
        <v>160</v>
      </c>
    </row>
    <row r="16" spans="1:6" ht="20.100000000000001" customHeight="1">
      <c r="A16" s="44" t="s">
        <v>55</v>
      </c>
      <c r="B16" s="45" t="s">
        <v>260</v>
      </c>
      <c r="C16" s="45" t="s">
        <v>261</v>
      </c>
      <c r="D16" s="45" t="s">
        <v>262</v>
      </c>
      <c r="E16" s="45" t="s">
        <v>263</v>
      </c>
      <c r="F16" s="46" t="s">
        <v>264</v>
      </c>
    </row>
    <row r="17" spans="1:6" ht="20.100000000000001" customHeight="1">
      <c r="A17" s="47" t="s">
        <v>11</v>
      </c>
      <c r="B17" s="48" t="s">
        <v>161</v>
      </c>
      <c r="C17" s="48" t="s">
        <v>162</v>
      </c>
      <c r="D17" s="48" t="s">
        <v>163</v>
      </c>
      <c r="E17" s="48" t="s">
        <v>164</v>
      </c>
      <c r="F17" s="49" t="s">
        <v>165</v>
      </c>
    </row>
    <row r="18" spans="1:6" ht="20.100000000000001" customHeight="1">
      <c r="A18" s="47" t="s">
        <v>12</v>
      </c>
      <c r="B18" s="48" t="s">
        <v>166</v>
      </c>
      <c r="C18" s="48" t="s">
        <v>167</v>
      </c>
      <c r="D18" s="48" t="s">
        <v>168</v>
      </c>
      <c r="E18" s="48" t="s">
        <v>169</v>
      </c>
      <c r="F18" s="49" t="s">
        <v>170</v>
      </c>
    </row>
    <row r="19" spans="1:6" ht="20.100000000000001" customHeight="1">
      <c r="A19" s="47" t="s">
        <v>13</v>
      </c>
      <c r="B19" s="48" t="s">
        <v>171</v>
      </c>
      <c r="C19" s="48" t="s">
        <v>172</v>
      </c>
      <c r="D19" s="48" t="s">
        <v>173</v>
      </c>
      <c r="E19" s="48" t="s">
        <v>174</v>
      </c>
      <c r="F19" s="49" t="s">
        <v>175</v>
      </c>
    </row>
    <row r="20" spans="1:6" ht="20.100000000000001" customHeight="1">
      <c r="A20" s="47" t="s">
        <v>14</v>
      </c>
      <c r="B20" s="48" t="s">
        <v>176</v>
      </c>
      <c r="C20" s="48" t="s">
        <v>177</v>
      </c>
      <c r="D20" s="48" t="s">
        <v>178</v>
      </c>
      <c r="E20" s="48" t="s">
        <v>179</v>
      </c>
      <c r="F20" s="49" t="s">
        <v>180</v>
      </c>
    </row>
    <row r="21" spans="1:6" ht="20.100000000000001" customHeight="1">
      <c r="A21" s="47" t="s">
        <v>15</v>
      </c>
      <c r="B21" s="48" t="s">
        <v>181</v>
      </c>
      <c r="C21" s="48" t="s">
        <v>182</v>
      </c>
      <c r="D21" s="48" t="s">
        <v>183</v>
      </c>
      <c r="E21" s="48" t="s">
        <v>184</v>
      </c>
      <c r="F21" s="49" t="s">
        <v>185</v>
      </c>
    </row>
    <row r="22" spans="1:6" ht="20.100000000000001" customHeight="1">
      <c r="A22" s="47" t="s">
        <v>16</v>
      </c>
      <c r="B22" s="48" t="s">
        <v>186</v>
      </c>
      <c r="C22" s="48" t="s">
        <v>187</v>
      </c>
      <c r="D22" s="48" t="s">
        <v>188</v>
      </c>
      <c r="E22" s="48" t="s">
        <v>189</v>
      </c>
      <c r="F22" s="49" t="s">
        <v>190</v>
      </c>
    </row>
    <row r="23" spans="1:6" ht="20.100000000000001" customHeight="1">
      <c r="A23" s="47" t="s">
        <v>17</v>
      </c>
      <c r="B23" s="48" t="s">
        <v>186</v>
      </c>
      <c r="C23" s="48" t="s">
        <v>191</v>
      </c>
      <c r="D23" s="48" t="s">
        <v>192</v>
      </c>
      <c r="E23" s="48" t="s">
        <v>193</v>
      </c>
      <c r="F23" s="49" t="s">
        <v>193</v>
      </c>
    </row>
    <row r="24" spans="1:6" ht="20.100000000000001" customHeight="1">
      <c r="A24" s="47" t="s">
        <v>18</v>
      </c>
      <c r="B24" s="48" t="s">
        <v>194</v>
      </c>
      <c r="C24" s="48" t="s">
        <v>195</v>
      </c>
      <c r="D24" s="48" t="s">
        <v>196</v>
      </c>
      <c r="E24" s="48" t="s">
        <v>197</v>
      </c>
      <c r="F24" s="49" t="s">
        <v>198</v>
      </c>
    </row>
    <row r="25" spans="1:6" ht="20.100000000000001" customHeight="1">
      <c r="A25" s="47" t="s">
        <v>19</v>
      </c>
      <c r="B25" s="48" t="s">
        <v>181</v>
      </c>
      <c r="C25" s="48" t="s">
        <v>199</v>
      </c>
      <c r="D25" s="48" t="s">
        <v>200</v>
      </c>
      <c r="E25" s="48" t="s">
        <v>201</v>
      </c>
      <c r="F25" s="49" t="s">
        <v>202</v>
      </c>
    </row>
    <row r="26" spans="1:6" ht="20.100000000000001" customHeight="1">
      <c r="A26" s="47" t="s">
        <v>20</v>
      </c>
      <c r="B26" s="48" t="s">
        <v>203</v>
      </c>
      <c r="C26" s="48" t="s">
        <v>204</v>
      </c>
      <c r="D26" s="48" t="s">
        <v>205</v>
      </c>
      <c r="E26" s="48" t="s">
        <v>206</v>
      </c>
      <c r="F26" s="49" t="s">
        <v>207</v>
      </c>
    </row>
    <row r="27" spans="1:6" ht="20.100000000000001" customHeight="1">
      <c r="A27" s="47" t="s">
        <v>21</v>
      </c>
      <c r="B27" s="48" t="s">
        <v>208</v>
      </c>
      <c r="C27" s="48" t="s">
        <v>209</v>
      </c>
      <c r="D27" s="48" t="s">
        <v>210</v>
      </c>
      <c r="E27" s="48" t="s">
        <v>211</v>
      </c>
      <c r="F27" s="49" t="s">
        <v>212</v>
      </c>
    </row>
    <row r="28" spans="1:6" ht="20.100000000000001" customHeight="1">
      <c r="A28" s="44" t="s">
        <v>55</v>
      </c>
      <c r="B28" s="45" t="s">
        <v>260</v>
      </c>
      <c r="C28" s="45" t="s">
        <v>261</v>
      </c>
      <c r="D28" s="45" t="s">
        <v>262</v>
      </c>
      <c r="E28" s="45" t="s">
        <v>263</v>
      </c>
      <c r="F28" s="46" t="s">
        <v>264</v>
      </c>
    </row>
    <row r="29" spans="1:6" ht="20.100000000000001" customHeight="1">
      <c r="A29" s="47" t="s">
        <v>22</v>
      </c>
      <c r="B29" s="48" t="s">
        <v>357</v>
      </c>
      <c r="C29" s="48" t="s">
        <v>214</v>
      </c>
      <c r="D29" s="48" t="s">
        <v>215</v>
      </c>
      <c r="E29" s="48" t="s">
        <v>358</v>
      </c>
      <c r="F29" s="49" t="s">
        <v>216</v>
      </c>
    </row>
    <row r="30" spans="1:6" ht="20.100000000000001" customHeight="1">
      <c r="A30" s="47" t="s">
        <v>23</v>
      </c>
      <c r="B30" s="48" t="s">
        <v>213</v>
      </c>
      <c r="C30" s="48" t="s">
        <v>217</v>
      </c>
      <c r="D30" s="48" t="s">
        <v>218</v>
      </c>
      <c r="E30" s="48" t="s">
        <v>219</v>
      </c>
      <c r="F30" s="49" t="s">
        <v>220</v>
      </c>
    </row>
    <row r="31" spans="1:6" ht="20.100000000000001" customHeight="1">
      <c r="A31" s="47" t="s">
        <v>24</v>
      </c>
      <c r="B31" s="48" t="s">
        <v>203</v>
      </c>
      <c r="C31" s="48" t="s">
        <v>221</v>
      </c>
      <c r="D31" s="48" t="s">
        <v>222</v>
      </c>
      <c r="E31" s="48" t="s">
        <v>223</v>
      </c>
      <c r="F31" s="49" t="s">
        <v>224</v>
      </c>
    </row>
    <row r="32" spans="1:6" ht="20.100000000000001" customHeight="1">
      <c r="A32" s="47" t="s">
        <v>25</v>
      </c>
      <c r="B32" s="48" t="s">
        <v>208</v>
      </c>
      <c r="C32" s="48" t="s">
        <v>359</v>
      </c>
      <c r="D32" s="48" t="s">
        <v>225</v>
      </c>
      <c r="E32" s="48" t="s">
        <v>226</v>
      </c>
      <c r="F32" s="49" t="s">
        <v>227</v>
      </c>
    </row>
    <row r="33" spans="1:6" ht="20.100000000000001" customHeight="1">
      <c r="A33" s="47" t="s">
        <v>26</v>
      </c>
      <c r="B33" s="48" t="s">
        <v>181</v>
      </c>
      <c r="C33" s="48" t="s">
        <v>228</v>
      </c>
      <c r="D33" s="48" t="s">
        <v>229</v>
      </c>
      <c r="E33" s="48" t="s">
        <v>230</v>
      </c>
      <c r="F33" s="49" t="s">
        <v>231</v>
      </c>
    </row>
    <row r="34" spans="1:6" ht="20.100000000000001" customHeight="1">
      <c r="A34" s="47" t="s">
        <v>27</v>
      </c>
      <c r="B34" s="48" t="s">
        <v>232</v>
      </c>
      <c r="C34" s="48" t="s">
        <v>233</v>
      </c>
      <c r="D34" s="48" t="s">
        <v>234</v>
      </c>
      <c r="E34" s="48" t="s">
        <v>235</v>
      </c>
      <c r="F34" s="49" t="s">
        <v>236</v>
      </c>
    </row>
    <row r="35" spans="1:6" ht="20.100000000000001" customHeight="1">
      <c r="A35" s="47" t="s">
        <v>28</v>
      </c>
      <c r="B35" s="48" t="s">
        <v>237</v>
      </c>
      <c r="C35" s="48" t="s">
        <v>238</v>
      </c>
      <c r="D35" s="48" t="s">
        <v>239</v>
      </c>
      <c r="E35" s="48" t="s">
        <v>240</v>
      </c>
      <c r="F35" s="49" t="s">
        <v>241</v>
      </c>
    </row>
    <row r="36" spans="1:6" ht="20.100000000000001" customHeight="1">
      <c r="A36" s="47" t="s">
        <v>29</v>
      </c>
      <c r="B36" s="48" t="s">
        <v>360</v>
      </c>
      <c r="C36" s="48" t="s">
        <v>362</v>
      </c>
      <c r="D36" s="48" t="s">
        <v>242</v>
      </c>
      <c r="E36" s="48" t="s">
        <v>361</v>
      </c>
      <c r="F36" s="49" t="s">
        <v>243</v>
      </c>
    </row>
    <row r="37" spans="1:6" ht="20.100000000000001" customHeight="1">
      <c r="A37" s="47" t="s">
        <v>30</v>
      </c>
      <c r="B37" s="48" t="s">
        <v>203</v>
      </c>
      <c r="C37" s="48" t="s">
        <v>363</v>
      </c>
      <c r="D37" s="48" t="s">
        <v>244</v>
      </c>
      <c r="E37" s="48" t="s">
        <v>245</v>
      </c>
      <c r="F37" s="49" t="s">
        <v>246</v>
      </c>
    </row>
    <row r="38" spans="1:6" ht="20.100000000000001" customHeight="1">
      <c r="A38" s="47" t="s">
        <v>31</v>
      </c>
      <c r="B38" s="48" t="s">
        <v>208</v>
      </c>
      <c r="C38" s="48" t="s">
        <v>247</v>
      </c>
      <c r="D38" s="48" t="s">
        <v>248</v>
      </c>
      <c r="E38" s="48" t="s">
        <v>249</v>
      </c>
      <c r="F38" s="49" t="s">
        <v>250</v>
      </c>
    </row>
    <row r="39" spans="1:6" ht="20.100000000000001" customHeight="1">
      <c r="A39" s="47" t="s">
        <v>32</v>
      </c>
      <c r="B39" s="48" t="s">
        <v>251</v>
      </c>
      <c r="C39" s="48" t="s">
        <v>252</v>
      </c>
      <c r="D39" s="48" t="s">
        <v>253</v>
      </c>
      <c r="E39" s="48" t="s">
        <v>254</v>
      </c>
      <c r="F39" s="49" t="s">
        <v>255</v>
      </c>
    </row>
    <row r="40" spans="1:6" ht="20.100000000000001" customHeight="1">
      <c r="A40" s="47" t="s">
        <v>33</v>
      </c>
      <c r="B40" s="48" t="s">
        <v>208</v>
      </c>
      <c r="C40" s="48" t="s">
        <v>256</v>
      </c>
      <c r="D40" s="48" t="s">
        <v>257</v>
      </c>
      <c r="E40" s="48" t="s">
        <v>258</v>
      </c>
      <c r="F40" s="49" t="s">
        <v>259</v>
      </c>
    </row>
  </sheetData>
  <mergeCells count="1">
    <mergeCell ref="A1:F1"/>
  </mergeCells>
  <phoneticPr fontId="2"/>
  <pageMargins left="0.78700000000000003" right="0.35" top="0.98399999999999999" bottom="0.98399999999999999" header="0.51200000000000001" footer="0.51200000000000001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5:N38"/>
  <sheetViews>
    <sheetView tabSelected="1" view="pageBreakPreview" topLeftCell="A13" zoomScale="60" zoomScaleNormal="100" workbookViewId="0">
      <selection activeCell="B39" sqref="B39"/>
    </sheetView>
  </sheetViews>
  <sheetFormatPr defaultRowHeight="13.5"/>
  <cols>
    <col min="1" max="1" width="3.125" customWidth="1"/>
    <col min="2" max="2" width="11.875" customWidth="1"/>
    <col min="3" max="14" width="6.125" customWidth="1"/>
  </cols>
  <sheetData>
    <row r="25" spans="2:2">
      <c r="B25" t="s">
        <v>426</v>
      </c>
    </row>
    <row r="26" spans="2:2">
      <c r="B26" t="s">
        <v>427</v>
      </c>
    </row>
    <row r="28" spans="2:2">
      <c r="B28" t="s">
        <v>423</v>
      </c>
    </row>
    <row r="29" spans="2:2">
      <c r="B29" t="s">
        <v>424</v>
      </c>
    </row>
    <row r="30" spans="2:2">
      <c r="B30" t="s">
        <v>425</v>
      </c>
    </row>
    <row r="34" spans="1:14" ht="30.75" customHeight="1">
      <c r="A34" s="210"/>
      <c r="B34" s="211"/>
      <c r="C34" s="205" t="s">
        <v>431</v>
      </c>
      <c r="D34" s="205" t="s">
        <v>384</v>
      </c>
      <c r="E34" s="205" t="s">
        <v>385</v>
      </c>
      <c r="F34" s="205" t="s">
        <v>386</v>
      </c>
      <c r="G34" s="205" t="s">
        <v>387</v>
      </c>
      <c r="H34" s="205" t="s">
        <v>388</v>
      </c>
      <c r="I34" s="205" t="s">
        <v>389</v>
      </c>
      <c r="J34" s="205" t="s">
        <v>390</v>
      </c>
      <c r="K34" s="205" t="s">
        <v>391</v>
      </c>
      <c r="L34" s="205" t="s">
        <v>432</v>
      </c>
      <c r="M34" s="205" t="s">
        <v>393</v>
      </c>
      <c r="N34" s="205" t="s">
        <v>433</v>
      </c>
    </row>
    <row r="35" spans="1:14" ht="43.5" customHeight="1">
      <c r="A35" s="206" t="s">
        <v>428</v>
      </c>
      <c r="B35" s="206"/>
      <c r="C35" s="213" t="s">
        <v>434</v>
      </c>
      <c r="D35" s="79">
        <v>123</v>
      </c>
      <c r="E35" s="79">
        <v>153</v>
      </c>
      <c r="F35" s="79">
        <v>147</v>
      </c>
      <c r="G35" s="79">
        <v>130</v>
      </c>
      <c r="H35" s="79">
        <v>112</v>
      </c>
      <c r="I35" s="79">
        <v>123</v>
      </c>
      <c r="J35" s="79">
        <v>120</v>
      </c>
      <c r="K35" s="79">
        <v>134</v>
      </c>
      <c r="L35" s="79">
        <v>120</v>
      </c>
      <c r="M35" s="79">
        <v>118</v>
      </c>
      <c r="N35" s="79">
        <v>117</v>
      </c>
    </row>
    <row r="36" spans="1:14" ht="43.5" customHeight="1">
      <c r="A36" s="207"/>
      <c r="B36" s="208" t="s">
        <v>429</v>
      </c>
      <c r="C36" s="214" t="s">
        <v>434</v>
      </c>
      <c r="D36" s="214" t="s">
        <v>434</v>
      </c>
      <c r="E36" s="212">
        <v>132</v>
      </c>
      <c r="F36" s="212">
        <v>131</v>
      </c>
      <c r="G36" s="212">
        <v>120</v>
      </c>
      <c r="H36" s="212">
        <v>117</v>
      </c>
      <c r="I36" s="212">
        <v>114</v>
      </c>
      <c r="J36" s="212">
        <v>109</v>
      </c>
      <c r="K36" s="212">
        <v>120</v>
      </c>
      <c r="L36" s="212">
        <v>119</v>
      </c>
      <c r="M36" s="212">
        <v>106</v>
      </c>
      <c r="N36" s="212">
        <v>103</v>
      </c>
    </row>
    <row r="37" spans="1:14" ht="43.5" customHeight="1">
      <c r="A37" s="206" t="s">
        <v>66</v>
      </c>
      <c r="B37" s="206"/>
      <c r="C37" s="213" t="s">
        <v>434</v>
      </c>
      <c r="D37" s="213" t="s">
        <v>434</v>
      </c>
      <c r="E37" s="213" t="s">
        <v>434</v>
      </c>
      <c r="F37" s="213" t="s">
        <v>434</v>
      </c>
      <c r="G37" s="213" t="s">
        <v>434</v>
      </c>
      <c r="H37" s="213" t="s">
        <v>434</v>
      </c>
      <c r="I37" s="213" t="s">
        <v>434</v>
      </c>
      <c r="J37" s="79">
        <v>1470</v>
      </c>
      <c r="K37" s="79">
        <v>1637</v>
      </c>
      <c r="L37" s="79">
        <v>1352</v>
      </c>
      <c r="M37" s="79">
        <v>1341</v>
      </c>
      <c r="N37" s="79">
        <v>1339</v>
      </c>
    </row>
    <row r="38" spans="1:14" ht="43.5" customHeight="1">
      <c r="A38" s="207"/>
      <c r="B38" s="209" t="s">
        <v>430</v>
      </c>
      <c r="C38" s="214" t="s">
        <v>434</v>
      </c>
      <c r="D38" s="214" t="s">
        <v>434</v>
      </c>
      <c r="E38" s="214" t="s">
        <v>434</v>
      </c>
      <c r="F38" s="214" t="s">
        <v>434</v>
      </c>
      <c r="G38" s="214" t="s">
        <v>434</v>
      </c>
      <c r="H38" s="214" t="s">
        <v>434</v>
      </c>
      <c r="I38" s="214" t="s">
        <v>434</v>
      </c>
      <c r="J38" s="212">
        <v>491</v>
      </c>
      <c r="K38" s="212">
        <v>519</v>
      </c>
      <c r="L38" s="212">
        <v>487</v>
      </c>
      <c r="M38" s="212">
        <v>456</v>
      </c>
      <c r="N38" s="212">
        <v>434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県審議会登用率 (参画会議資料)</vt:lpstr>
      <vt:lpstr>県女性職員登用状況</vt:lpstr>
      <vt:lpstr>県審議会登用率</vt:lpstr>
      <vt:lpstr>市町村管理職</vt:lpstr>
      <vt:lpstr>市町村審議会登用率</vt:lpstr>
      <vt:lpstr>市町村条例計画</vt:lpstr>
      <vt:lpstr>県市議会</vt:lpstr>
      <vt:lpstr>市町村担当一覧</vt:lpstr>
      <vt:lpstr>Sheet2</vt:lpstr>
      <vt:lpstr>Sheet2!Print_Area</vt:lpstr>
      <vt:lpstr>県女性職員登用状況!Print_Area</vt:lpstr>
      <vt:lpstr>県審議会登用率!Print_Area</vt:lpstr>
      <vt:lpstr>'県審議会登用率 (参画会議資料)'!Print_Area</vt:lpstr>
      <vt:lpstr>市町村管理職!Print_Area</vt:lpstr>
      <vt:lpstr>市町村審議会登用率!Print_Area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cp:lastPrinted>2012-08-29T02:03:02Z</cp:lastPrinted>
  <dcterms:created xsi:type="dcterms:W3CDTF">2009-10-02T06:49:37Z</dcterms:created>
  <dcterms:modified xsi:type="dcterms:W3CDTF">2012-08-29T11:53:42Z</dcterms:modified>
</cp:coreProperties>
</file>