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60" yWindow="2010" windowWidth="16635" windowHeight="6600"/>
  </bookViews>
  <sheets>
    <sheet name="冷凍コンセント" sheetId="1" r:id="rId1"/>
  </sheets>
  <calcPr calcId="125725"/>
</workbook>
</file>

<file path=xl/calcChain.xml><?xml version="1.0" encoding="utf-8"?>
<calcChain xmlns="http://schemas.openxmlformats.org/spreadsheetml/2006/main">
  <c r="B38" i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20"/>
  <c r="N20" s="1"/>
  <c r="L36" s="1"/>
  <c r="N36" s="1"/>
  <c r="J39" s="1"/>
  <c r="L40" s="1"/>
  <c r="L41" s="1"/>
  <c r="L42" s="1"/>
  <c r="V8"/>
</calcChain>
</file>

<file path=xl/sharedStrings.xml><?xml version="1.0" encoding="utf-8"?>
<sst xmlns="http://schemas.openxmlformats.org/spreadsheetml/2006/main" count="154" uniqueCount="93">
  <si>
    <t>高知港【冷凍コンセント】使用料計算書</t>
    <rPh sb="0" eb="3">
      <t>コウチコウ</t>
    </rPh>
    <rPh sb="4" eb="6">
      <t>レイトウ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</si>
  <si>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</si>
  <si>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</si>
  <si>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</si>
  <si>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</si>
  <si>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</si>
  <si>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</si>
  <si>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</si>
  <si>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</si>
  <si>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</si>
  <si>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</si>
  <si>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冷凍コンセント（60口）電圧440V</t>
    <rPh sb="0" eb="2">
      <t>レイトウ</t>
    </rPh>
    <rPh sb="10" eb="11">
      <t>クチ</t>
    </rPh>
    <rPh sb="12" eb="14">
      <t>デンアツ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</si>
  <si>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</si>
  <si>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冷凍コンセント</t>
    <rPh sb="0" eb="2">
      <t>レイトウ</t>
    </rPh>
    <phoneticPr fontId="3"/>
  </si>
  <si>
    <t>コンテナ冷凍</t>
    <rPh sb="4" eb="6">
      <t>レイトウ</t>
    </rPh>
    <phoneticPr fontId="3"/>
  </si>
  <si>
    <t>円・口／ｈ</t>
    <rPh sb="0" eb="1">
      <t>エン</t>
    </rPh>
    <rPh sb="2" eb="3">
      <t>クチ</t>
    </rPh>
    <phoneticPr fontId="3"/>
  </si>
  <si>
    <t>有</t>
    <rPh sb="0" eb="1">
      <t>ア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</si>
  <si>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</si>
  <si>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</si>
  <si>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</si>
  <si>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</si>
  <si>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</si>
  <si>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</si>
  <si>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</si>
  <si>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</si>
  <si>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</si>
  <si>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</si>
  <si>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</si>
  <si>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</si>
  <si>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</si>
  <si>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</si>
  <si>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</si>
  <si>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</si>
  <si>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</si>
  <si>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</si>
  <si>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</si>
  <si>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</si>
  <si>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</si>
  <si>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使用する目的</t>
    <rPh sb="0" eb="2">
      <t>シヨウ</t>
    </rPh>
    <rPh sb="4" eb="6">
      <t>モクテキ</t>
    </rPh>
    <phoneticPr fontId="3"/>
  </si>
  <si>
    <t>冷凍コンテナの電源利用</t>
    <rPh sb="0" eb="2">
      <t>レイトウ</t>
    </rPh>
    <rPh sb="7" eb="9">
      <t>デンゲン</t>
    </rPh>
    <rPh sb="9" eb="11">
      <t>リヨウ</t>
    </rPh>
    <phoneticPr fontId="3"/>
  </si>
  <si>
    <t>無</t>
    <rPh sb="0" eb="1">
      <t>ナ</t>
    </rPh>
    <phoneticPr fontId="3"/>
  </si>
  <si>
    <t>１施設</t>
    <rPh sb="1" eb="3">
      <t>シセツ</t>
    </rPh>
    <phoneticPr fontId="3"/>
  </si>
  <si>
    <t>曜日</t>
    <rPh sb="0" eb="2">
      <t>ヨウビ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</si>
  <si>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</si>
  <si>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</si>
  <si>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</si>
  <si>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（日）</t>
    <rPh sb="1" eb="2">
      <t>ニチ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</si>
  <si>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</si>
  <si>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</si>
  <si>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</si>
  <si>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（月）</t>
    <rPh sb="1" eb="2">
      <t>ゲツ</t>
    </rPh>
    <phoneticPr fontId="3"/>
  </si>
  <si>
    <t>（火）</t>
    <rPh sb="1" eb="2">
      <t>ヒ</t>
    </rPh>
    <phoneticPr fontId="3"/>
  </si>
  <si>
    <t>（水）</t>
    <rPh sb="1" eb="2">
      <t>スイ</t>
    </rPh>
    <phoneticPr fontId="3"/>
  </si>
  <si>
    <t>使用した時間（実績）</t>
    <rPh sb="0" eb="2">
      <t>シヨウ</t>
    </rPh>
    <rPh sb="4" eb="6">
      <t>ジカン</t>
    </rPh>
    <rPh sb="7" eb="9">
      <t>ジッセキ</t>
    </rPh>
    <phoneticPr fontId="3"/>
  </si>
  <si>
    <t>（１）</t>
    <phoneticPr fontId="3"/>
  </si>
  <si>
    <t>使用</t>
    <rPh sb="0" eb="2">
      <t>シヨウ</t>
    </rPh>
    <phoneticPr fontId="3"/>
  </si>
  <si>
    <t>h →</t>
    <phoneticPr fontId="3"/>
  </si>
  <si>
    <t>（木）</t>
    <rPh sb="1" eb="2">
      <t>モク</t>
    </rPh>
    <phoneticPr fontId="3"/>
  </si>
  <si>
    <t>（２）</t>
  </si>
  <si>
    <t>口数</t>
    <rPh sb="0" eb="2">
      <t>クチスウ</t>
    </rPh>
    <phoneticPr fontId="3"/>
  </si>
  <si>
    <t>（金）</t>
    <rPh sb="1" eb="2">
      <t>キン</t>
    </rPh>
    <phoneticPr fontId="3"/>
  </si>
  <si>
    <t>（３）</t>
  </si>
  <si>
    <t>（土）</t>
    <rPh sb="1" eb="2">
      <t>ド</t>
    </rPh>
    <phoneticPr fontId="3"/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</si>
  <si>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</si>
  <si>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</si>
  <si>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</si>
  <si>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</si>
  <si>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</si>
  <si>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</si>
  <si>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</si>
  <si>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</si>
  <si>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</si>
  <si>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</si>
  <si>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</si>
  <si>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</si>
  <si>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（１６）</t>
  </si>
  <si>
    <t>計</t>
    <rPh sb="0" eb="1">
      <t>ケイ</t>
    </rPh>
    <phoneticPr fontId="3"/>
  </si>
  <si>
    <t xml:space="preserve">【※１】1時間単位に切り上げ → </t>
    <rPh sb="5" eb="7">
      <t>ジカン</t>
    </rPh>
    <rPh sb="7" eb="9">
      <t>タンイ</t>
    </rPh>
    <rPh sb="10" eb="11">
      <t>キ</t>
    </rPh>
    <rPh sb="12" eb="13">
      <t>ア</t>
    </rPh>
    <phoneticPr fontId="3"/>
  </si>
  <si>
    <t>数量</t>
    <rPh sb="0" eb="2">
      <t>スウリョウ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</si>
  <si>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</si>
  <si>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　／</t>
    <rPh sb="0" eb="1">
      <t>エン</t>
    </rPh>
    <phoneticPr fontId="3"/>
  </si>
  <si>
    <t>h　×</t>
    <phoneticPr fontId="3"/>
  </si>
  <si>
    <t>×</t>
    <phoneticPr fontId="3"/>
  </si>
  <si>
    <t>h</t>
    <phoneticPr fontId="3"/>
  </si>
  <si>
    <t>＝</t>
    <phoneticPr fontId="3"/>
  </si>
  <si>
    <t>円</t>
    <rPh sb="0" eb="1">
      <t>エン</t>
    </rPh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</si>
  <si>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</si>
  <si>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１／２減免</t>
    <rPh sb="3" eb="5">
      <t>ゲンメン</t>
    </rPh>
    <phoneticPr fontId="3"/>
  </si>
  <si>
    <t>&lt;減免後：1円未満切り捨て&gt;</t>
    <rPh sb="1" eb="3">
      <t>ゲンメン</t>
    </rPh>
    <rPh sb="3" eb="4">
      <t>ゴ</t>
    </rPh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</si>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</sst>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numFmts count="2">
    <numFmt numFmtId="176" formatCode="[$-411]ge\.m\.d;@"/>
    <numFmt numFmtId="177" formatCode="[h]:mm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 applyAlignment="1">
      <alignment vertical="center" shrinkToFit="1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0" borderId="15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3" xfId="0" quotePrefix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20" fontId="0" fillId="4" borderId="3" xfId="0" applyNumberForma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20" fontId="0" fillId="4" borderId="5" xfId="0" applyNumberFormat="1" applyFill="1" applyBorder="1" applyAlignment="1">
      <alignment vertical="center" shrinkToFit="1"/>
    </xf>
    <xf numFmtId="177" fontId="0" fillId="0" borderId="3" xfId="0" applyNumberFormat="1" applyBorder="1" applyAlignment="1">
      <alignment vertical="center"/>
    </xf>
    <xf numFmtId="20" fontId="0" fillId="0" borderId="5" xfId="0" applyNumberFormat="1" applyBorder="1" applyAlignment="1">
      <alignment horizontal="left" vertical="center"/>
    </xf>
    <xf numFmtId="177" fontId="0" fillId="0" borderId="5" xfId="0" applyNumberForma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Fill="1" applyBorder="1" applyAlignment="1">
      <alignment vertical="center" shrinkToFit="1"/>
    </xf>
    <xf numFmtId="0" fontId="6" fillId="2" borderId="2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177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7" fontId="0" fillId="0" borderId="0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0" fillId="0" borderId="2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177" fontId="0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11" fillId="0" borderId="12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176" fontId="0" fillId="4" borderId="4" xfId="1" applyNumberFormat="1" applyFont="1" applyFill="1" applyBorder="1" applyAlignment="1">
      <alignment horizontal="right" vertical="center" shrinkToFit="1"/>
    </xf>
    <xf numFmtId="40" fontId="0" fillId="0" borderId="4" xfId="1" applyNumberFormat="1" applyFont="1" applyFill="1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177" fontId="0" fillId="0" borderId="3" xfId="1" applyNumberFormat="1" applyFont="1" applyFill="1" applyBorder="1" applyAlignment="1">
      <alignment horizontal="right" vertical="center"/>
    </xf>
    <xf numFmtId="177" fontId="0" fillId="0" borderId="5" xfId="1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2" borderId="3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20</xdr:row>
      <xdr:rowOff>38100</xdr:rowOff>
    </xdr:from>
    <xdr:to>
      <xdr:col>17</xdr:col>
      <xdr:colOff>2409825</xdr:colOff>
      <xdr:row>30</xdr:row>
      <xdr:rowOff>227258</xdr:rowOff>
    </xdr:to>
    <xdr:pic>
      <xdr:nvPicPr>
        <xdr:cNvPr id="2" name="図 1" descr="リーファ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9450" y="4533900"/>
          <a:ext cx="2143125" cy="2475158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13</xdr:col>
      <xdr:colOff>0</xdr:colOff>
      <xdr:row>38</xdr:row>
      <xdr:rowOff>0</xdr:rowOff>
    </xdr:to>
    <xdr:cxnSp macro="">
      <xdr:nvCxnSpPr>
        <xdr:cNvPr id="3" name="直線矢印コネクタ 2"/>
        <xdr:cNvCxnSpPr/>
      </xdr:nvCxnSpPr>
      <xdr:spPr>
        <a:xfrm flipH="1">
          <a:off x="5857875" y="8153400"/>
          <a:ext cx="952500" cy="4572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28575</xdr:colOff>
      <xdr:row>31</xdr:row>
      <xdr:rowOff>47625</xdr:rowOff>
    </xdr:from>
    <xdr:to>
      <xdr:col>19</xdr:col>
      <xdr:colOff>180975</xdr:colOff>
      <xdr:row>47</xdr:row>
      <xdr:rowOff>192971</xdr:rowOff>
    </xdr:to>
    <xdr:pic>
      <xdr:nvPicPr>
        <xdr:cNvPr id="4" name="図 3" descr="第７埠頭_三里【別図７】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0950" y="7058025"/>
          <a:ext cx="5867400" cy="3802946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29</xdr:row>
      <xdr:rowOff>152400</xdr:rowOff>
    </xdr:from>
    <xdr:ext cx="1992981" cy="275717"/>
    <xdr:sp macro="" textlink="">
      <xdr:nvSpPr>
        <xdr:cNvPr id="5" name="テキスト ボックス 4"/>
        <xdr:cNvSpPr txBox="1"/>
      </xdr:nvSpPr>
      <xdr:spPr>
        <a:xfrm>
          <a:off x="7572375" y="6705600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第７埠頭 三里区域図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別図７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17</xdr:col>
      <xdr:colOff>514349</xdr:colOff>
      <xdr:row>44</xdr:row>
      <xdr:rowOff>47626</xdr:rowOff>
    </xdr:from>
    <xdr:to>
      <xdr:col>17</xdr:col>
      <xdr:colOff>1743074</xdr:colOff>
      <xdr:row>46</xdr:row>
      <xdr:rowOff>161926</xdr:rowOff>
    </xdr:to>
    <xdr:sp macro="" textlink="">
      <xdr:nvSpPr>
        <xdr:cNvPr id="6" name="線吹き出し 1 (枠付き) 5"/>
        <xdr:cNvSpPr/>
      </xdr:nvSpPr>
      <xdr:spPr>
        <a:xfrm>
          <a:off x="11087099" y="10029826"/>
          <a:ext cx="1228725" cy="571500"/>
        </a:xfrm>
        <a:prstGeom prst="borderCallout1">
          <a:avLst>
            <a:gd name="adj1" fmla="val 18750"/>
            <a:gd name="adj2" fmla="val -8333"/>
            <a:gd name="adj3" fmla="val -245361"/>
            <a:gd name="adj4" fmla="val -25612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冷凍コンセント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（３層架台：４基）</a:t>
          </a:r>
        </a:p>
      </xdr:txBody>
    </xdr:sp>
    <xdr:clientData/>
  </xdr:twoCellAnchor>
  <xdr:twoCellAnchor editAs="oneCell">
    <xdr:from>
      <xdr:col>16</xdr:col>
      <xdr:colOff>152400</xdr:colOff>
      <xdr:row>20</xdr:row>
      <xdr:rowOff>38100</xdr:rowOff>
    </xdr:from>
    <xdr:to>
      <xdr:col>16</xdr:col>
      <xdr:colOff>2971800</xdr:colOff>
      <xdr:row>29</xdr:row>
      <xdr:rowOff>102432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24775" y="4533900"/>
          <a:ext cx="2819400" cy="2121732"/>
        </a:xfrm>
        <a:prstGeom prst="rect">
          <a:avLst/>
        </a:prstGeom>
      </xdr:spPr>
    </xdr:pic>
    <xdr:clientData/>
  </xdr:twoCellAnchor>
  <xdr:oneCellAnchor>
    <xdr:from>
      <xdr:col>16</xdr:col>
      <xdr:colOff>152400</xdr:colOff>
      <xdr:row>20</xdr:row>
      <xdr:rowOff>38100</xdr:rowOff>
    </xdr:from>
    <xdr:ext cx="1663853" cy="275717"/>
    <xdr:sp macro="" textlink="">
      <xdr:nvSpPr>
        <xdr:cNvPr id="8" name="テキスト ボックス 7"/>
        <xdr:cNvSpPr txBox="1"/>
      </xdr:nvSpPr>
      <xdr:spPr>
        <a:xfrm>
          <a:off x="7724775" y="4533900"/>
          <a:ext cx="16638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冷凍コンセント</a:t>
          </a:r>
          <a:r>
            <a:rPr kumimoji="1" lang="en-US" altLang="ja-JP" sz="1100">
              <a:solidFill>
                <a:srgbClr val="FF0000"/>
              </a:solidFill>
            </a:rPr>
            <a:t>【1/2</a:t>
          </a:r>
          <a:r>
            <a:rPr kumimoji="1" lang="ja-JP" altLang="en-US" sz="1100">
              <a:solidFill>
                <a:srgbClr val="FF0000"/>
              </a:solidFill>
            </a:rPr>
            <a:t>減免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</xdr:txBody>
    </xdr:sp>
    <xdr:clientData/>
  </xdr:oneCellAnchor>
  <xdr:twoCellAnchor>
    <xdr:from>
      <xdr:col>17</xdr:col>
      <xdr:colOff>1261617</xdr:colOff>
      <xdr:row>25</xdr:row>
      <xdr:rowOff>160167</xdr:rowOff>
    </xdr:from>
    <xdr:to>
      <xdr:col>17</xdr:col>
      <xdr:colOff>1891513</xdr:colOff>
      <xdr:row>27</xdr:row>
      <xdr:rowOff>51692</xdr:rowOff>
    </xdr:to>
    <xdr:sp macro="" textlink="">
      <xdr:nvSpPr>
        <xdr:cNvPr id="9" name="正方形/長方形 8"/>
        <xdr:cNvSpPr/>
      </xdr:nvSpPr>
      <xdr:spPr>
        <a:xfrm rot="20486355">
          <a:off x="11834367" y="5798967"/>
          <a:ext cx="629896" cy="348725"/>
        </a:xfrm>
        <a:prstGeom prst="rect">
          <a:avLst/>
        </a:prstGeom>
        <a:solidFill>
          <a:srgbClr val="FF0000">
            <a:alpha val="10000"/>
          </a:srgbClr>
        </a:solidFill>
        <a:ln w="12700">
          <a:solidFill>
            <a:srgbClr val="FF0000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17</xdr:col>
      <xdr:colOff>371475</xdr:colOff>
      <xdr:row>22</xdr:row>
      <xdr:rowOff>114300</xdr:rowOff>
    </xdr:from>
    <xdr:ext cx="1663853" cy="275717"/>
    <xdr:sp macro="" textlink="">
      <xdr:nvSpPr>
        <xdr:cNvPr id="10" name="テキスト ボックス 9"/>
        <xdr:cNvSpPr txBox="1"/>
      </xdr:nvSpPr>
      <xdr:spPr>
        <a:xfrm>
          <a:off x="10944225" y="5067300"/>
          <a:ext cx="16638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冷凍コンセント</a:t>
          </a:r>
          <a:r>
            <a:rPr kumimoji="1" lang="en-US" altLang="ja-JP" sz="1100">
              <a:solidFill>
                <a:srgbClr val="FF0000"/>
              </a:solidFill>
            </a:rPr>
            <a:t>【1/2</a:t>
          </a:r>
          <a:r>
            <a:rPr kumimoji="1" lang="ja-JP" altLang="en-US" sz="1100">
              <a:solidFill>
                <a:srgbClr val="FF0000"/>
              </a:solidFill>
            </a:rPr>
            <a:t>減免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12</xdr:col>
      <xdr:colOff>466727</xdr:colOff>
      <xdr:row>41</xdr:row>
      <xdr:rowOff>0</xdr:rowOff>
    </xdr:to>
    <xdr:cxnSp macro="">
      <xdr:nvCxnSpPr>
        <xdr:cNvPr id="11" name="直線矢印コネクタ 10"/>
        <xdr:cNvCxnSpPr/>
      </xdr:nvCxnSpPr>
      <xdr:spPr>
        <a:xfrm flipH="1">
          <a:off x="5381625" y="1066800"/>
          <a:ext cx="1419227" cy="82296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V61"/>
  <sheetViews>
    <sheetView tabSelected="1" workbookViewId="0">
      <selection activeCell="B45" sqref="B45:N46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2.5" customHeight="1">
      <c r="B2" s="2" t="s">
        <v>0</v>
      </c>
      <c r="P2" s="3"/>
      <c r="Q2" s="4" t="s">
        <v>1</v>
      </c>
    </row>
    <row r="3" spans="2:22" ht="18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" customHeight="1">
      <c r="B4" s="112" t="s">
        <v>8</v>
      </c>
      <c r="C4" s="113"/>
      <c r="D4" s="113"/>
      <c r="E4" s="113"/>
      <c r="F4" s="113"/>
      <c r="G4" s="113"/>
      <c r="H4" s="114"/>
      <c r="I4" s="112" t="s">
        <v>9</v>
      </c>
      <c r="J4" s="113"/>
      <c r="K4" s="113"/>
      <c r="L4" s="114"/>
      <c r="M4" s="115" t="s">
        <v>10</v>
      </c>
      <c r="N4" s="116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v>200</v>
      </c>
    </row>
    <row r="5" spans="2:22" ht="18" customHeight="1">
      <c r="B5" s="8" t="s">
        <v>13</v>
      </c>
      <c r="C5" s="117" t="s">
        <v>14</v>
      </c>
      <c r="D5" s="118"/>
      <c r="E5" s="118"/>
      <c r="F5" s="118"/>
      <c r="G5" s="118"/>
      <c r="H5" s="119"/>
      <c r="I5" s="120">
        <v>200</v>
      </c>
      <c r="J5" s="118"/>
      <c r="K5" s="121" t="s">
        <v>15</v>
      </c>
      <c r="L5" s="122"/>
      <c r="M5" s="123" t="s">
        <v>16</v>
      </c>
      <c r="N5" s="124"/>
      <c r="P5" s="3"/>
      <c r="Q5" s="6"/>
      <c r="R5" s="6" t="s">
        <v>17</v>
      </c>
      <c r="S5" s="6">
        <v>27</v>
      </c>
      <c r="T5" s="6">
        <v>5</v>
      </c>
      <c r="U5" s="6">
        <v>2</v>
      </c>
      <c r="V5" s="7"/>
    </row>
    <row r="6" spans="2:22" ht="18" customHeight="1">
      <c r="P6" s="3"/>
      <c r="Q6" s="6"/>
      <c r="R6" s="6" t="s">
        <v>18</v>
      </c>
      <c r="S6" s="6">
        <v>28</v>
      </c>
      <c r="T6" s="6">
        <v>6</v>
      </c>
      <c r="U6" s="6">
        <v>3</v>
      </c>
      <c r="V6" s="9"/>
    </row>
    <row r="7" spans="2:22" ht="18" customHeight="1">
      <c r="B7" t="s">
        <v>19</v>
      </c>
      <c r="P7" s="3"/>
      <c r="Q7" s="6"/>
      <c r="R7" s="6" t="s">
        <v>20</v>
      </c>
      <c r="S7" s="6">
        <v>29</v>
      </c>
      <c r="T7" s="6">
        <v>7</v>
      </c>
      <c r="U7" s="6">
        <v>4</v>
      </c>
      <c r="V7" s="5" t="s">
        <v>21</v>
      </c>
    </row>
    <row r="8" spans="2:22" ht="18" customHeight="1">
      <c r="B8" s="10" t="s">
        <v>22</v>
      </c>
      <c r="C8" s="103" t="s">
        <v>23</v>
      </c>
      <c r="D8" s="104"/>
      <c r="E8" s="104"/>
      <c r="F8" s="104"/>
      <c r="G8" s="104"/>
      <c r="H8" s="104"/>
      <c r="I8" s="105"/>
      <c r="J8" s="106" t="s">
        <v>24</v>
      </c>
      <c r="K8" s="104"/>
      <c r="L8" s="104"/>
      <c r="M8" s="104"/>
      <c r="N8" s="107"/>
      <c r="P8" s="3"/>
      <c r="Q8" s="6"/>
      <c r="R8" s="6" t="s">
        <v>25</v>
      </c>
      <c r="S8" s="6">
        <v>30</v>
      </c>
      <c r="T8" s="6">
        <v>8</v>
      </c>
      <c r="U8" s="6">
        <v>5</v>
      </c>
      <c r="V8" s="9">
        <f>V4/2</f>
        <v>100</v>
      </c>
    </row>
    <row r="9" spans="2:22" ht="18" customHeight="1">
      <c r="B9" s="10" t="s">
        <v>26</v>
      </c>
      <c r="C9" s="103" t="s">
        <v>27</v>
      </c>
      <c r="D9" s="104"/>
      <c r="E9" s="104"/>
      <c r="F9" s="104"/>
      <c r="G9" s="104"/>
      <c r="H9" s="104"/>
      <c r="I9" s="105"/>
      <c r="J9" s="106" t="s">
        <v>28</v>
      </c>
      <c r="K9" s="104"/>
      <c r="L9" s="104"/>
      <c r="M9" s="104"/>
      <c r="N9" s="107"/>
      <c r="P9" s="3"/>
      <c r="Q9" s="6"/>
      <c r="R9" s="6" t="s">
        <v>29</v>
      </c>
      <c r="S9" s="6">
        <v>31</v>
      </c>
      <c r="T9" s="6">
        <v>9</v>
      </c>
      <c r="U9" s="6">
        <v>6</v>
      </c>
      <c r="V9" s="9"/>
    </row>
    <row r="10" spans="2:22" ht="18" customHeight="1">
      <c r="B10" s="6" t="s">
        <v>30</v>
      </c>
      <c r="C10" s="11" t="s">
        <v>31</v>
      </c>
      <c r="D10" s="104" t="s">
        <v>32</v>
      </c>
      <c r="E10" s="104"/>
      <c r="F10" s="104"/>
      <c r="G10" s="104"/>
      <c r="H10" s="104"/>
      <c r="I10" s="105"/>
      <c r="J10" s="12" t="s">
        <v>33</v>
      </c>
      <c r="K10" s="13" t="s">
        <v>34</v>
      </c>
      <c r="L10" s="13"/>
      <c r="M10" s="13"/>
      <c r="N10" s="14"/>
      <c r="P10" s="3"/>
      <c r="Q10" s="6"/>
      <c r="R10" s="6" t="s">
        <v>35</v>
      </c>
      <c r="S10" s="6">
        <v>32</v>
      </c>
      <c r="T10" s="6">
        <v>10</v>
      </c>
      <c r="U10" s="6">
        <v>7</v>
      </c>
      <c r="V10" s="9"/>
    </row>
    <row r="11" spans="2:22" ht="18" customHeight="1">
      <c r="P11" s="3"/>
      <c r="Q11" s="6"/>
      <c r="R11" s="6"/>
      <c r="S11" s="6">
        <v>33</v>
      </c>
      <c r="T11" s="6">
        <v>11</v>
      </c>
      <c r="U11" s="6">
        <v>8</v>
      </c>
      <c r="V11" s="5" t="s">
        <v>10</v>
      </c>
    </row>
    <row r="12" spans="2:22" ht="18" customHeight="1">
      <c r="B12" s="15" t="s">
        <v>36</v>
      </c>
      <c r="C12" s="16" t="s">
        <v>37</v>
      </c>
      <c r="D12" s="108" t="s">
        <v>11</v>
      </c>
      <c r="E12" s="108"/>
      <c r="F12" s="108"/>
      <c r="G12" s="108"/>
      <c r="H12" s="108"/>
      <c r="I12" s="109"/>
      <c r="J12" s="110" t="s">
        <v>35</v>
      </c>
      <c r="K12" s="111"/>
      <c r="L12" s="111"/>
      <c r="M12" s="111"/>
      <c r="N12" s="111"/>
      <c r="P12" s="3"/>
      <c r="Q12" s="6"/>
      <c r="R12" s="6"/>
      <c r="S12" s="6">
        <v>34</v>
      </c>
      <c r="T12" s="6">
        <v>12</v>
      </c>
      <c r="U12" s="6">
        <v>9</v>
      </c>
      <c r="V12" s="17" t="s">
        <v>16</v>
      </c>
    </row>
    <row r="13" spans="2:22" ht="18" customHeight="1">
      <c r="B13" s="10" t="s">
        <v>38</v>
      </c>
      <c r="C13" s="99" t="s">
        <v>39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P13" s="3"/>
      <c r="Q13" s="6"/>
      <c r="R13" s="6"/>
      <c r="S13" s="6">
        <v>35</v>
      </c>
      <c r="T13" s="6">
        <v>1</v>
      </c>
      <c r="U13" s="6">
        <v>10</v>
      </c>
      <c r="V13" s="17" t="s">
        <v>40</v>
      </c>
    </row>
    <row r="14" spans="2:22" ht="18" customHeight="1">
      <c r="B14" s="18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P14" s="3"/>
      <c r="Q14" s="6"/>
      <c r="R14" s="6"/>
      <c r="S14" s="6">
        <v>36</v>
      </c>
      <c r="T14" s="6">
        <v>2</v>
      </c>
      <c r="U14" s="6">
        <v>11</v>
      </c>
      <c r="V14" s="6"/>
    </row>
    <row r="15" spans="2:22" ht="18" customHeight="1">
      <c r="P15" s="3"/>
      <c r="Q15" s="6" t="s">
        <v>41</v>
      </c>
      <c r="R15" s="6"/>
      <c r="S15" s="6">
        <v>37</v>
      </c>
      <c r="T15" s="19">
        <v>3</v>
      </c>
      <c r="U15" s="6">
        <v>12</v>
      </c>
      <c r="V15" s="5" t="s">
        <v>42</v>
      </c>
    </row>
    <row r="16" spans="2:22" ht="18" customHeight="1">
      <c r="B16" s="10"/>
      <c r="C16" s="20" t="s">
        <v>43</v>
      </c>
      <c r="D16" s="21">
        <v>26</v>
      </c>
      <c r="E16" s="22" t="s">
        <v>4</v>
      </c>
      <c r="F16" s="21">
        <v>8</v>
      </c>
      <c r="G16" s="22" t="s">
        <v>44</v>
      </c>
      <c r="H16" s="21">
        <v>1</v>
      </c>
      <c r="I16" s="22" t="s">
        <v>45</v>
      </c>
      <c r="J16" s="23"/>
      <c r="K16" s="24"/>
      <c r="M16" s="25"/>
      <c r="P16" s="3"/>
      <c r="Q16" s="5"/>
      <c r="R16" s="8"/>
      <c r="S16" s="5"/>
      <c r="T16" s="26"/>
      <c r="U16" s="6">
        <v>13</v>
      </c>
      <c r="V16" s="17" t="s">
        <v>46</v>
      </c>
    </row>
    <row r="17" spans="2:22" ht="18" customHeight="1">
      <c r="B17" s="27" t="s">
        <v>47</v>
      </c>
      <c r="C17" s="101" t="s">
        <v>48</v>
      </c>
      <c r="D17" s="102"/>
      <c r="E17" s="102"/>
      <c r="F17" s="102"/>
      <c r="G17" s="102"/>
      <c r="H17" s="102"/>
      <c r="I17" s="102"/>
      <c r="J17" s="28">
        <v>31</v>
      </c>
      <c r="K17" s="29" t="s">
        <v>49</v>
      </c>
      <c r="M17"/>
      <c r="P17" s="3"/>
      <c r="Q17" s="19"/>
      <c r="R17" s="30"/>
      <c r="S17" s="17"/>
      <c r="T17" s="6"/>
      <c r="U17" s="6">
        <v>14</v>
      </c>
      <c r="V17" s="17" t="s">
        <v>50</v>
      </c>
    </row>
    <row r="18" spans="2:22" ht="18" customHeight="1">
      <c r="B18" s="18"/>
      <c r="C18" s="31" t="s">
        <v>43</v>
      </c>
      <c r="D18" s="32">
        <v>26</v>
      </c>
      <c r="E18" s="33" t="s">
        <v>4</v>
      </c>
      <c r="F18" s="32">
        <v>8</v>
      </c>
      <c r="G18" s="33" t="s">
        <v>44</v>
      </c>
      <c r="H18" s="32">
        <v>31</v>
      </c>
      <c r="I18" s="33" t="s">
        <v>45</v>
      </c>
      <c r="J18" s="34"/>
      <c r="K18" s="35"/>
      <c r="P18" s="3"/>
      <c r="Q18" s="19"/>
      <c r="R18" s="30"/>
      <c r="S18" s="17"/>
      <c r="T18" s="6"/>
      <c r="U18" s="6">
        <v>15</v>
      </c>
      <c r="V18" s="17" t="s">
        <v>51</v>
      </c>
    </row>
    <row r="19" spans="2:22" ht="18" customHeight="1">
      <c r="P19" s="3"/>
      <c r="Q19" s="19"/>
      <c r="R19" s="30"/>
      <c r="S19" s="17"/>
      <c r="T19" s="36"/>
      <c r="U19" s="6">
        <v>16</v>
      </c>
      <c r="V19" s="17" t="s">
        <v>52</v>
      </c>
    </row>
    <row r="20" spans="2:22" ht="18" customHeight="1">
      <c r="B20" s="10" t="s">
        <v>53</v>
      </c>
      <c r="C20" s="37" t="s">
        <v>54</v>
      </c>
      <c r="D20" s="91">
        <v>41855</v>
      </c>
      <c r="E20" s="91"/>
      <c r="F20" s="38" t="s">
        <v>50</v>
      </c>
      <c r="G20" s="39" t="s">
        <v>55</v>
      </c>
      <c r="H20" s="40">
        <v>2</v>
      </c>
      <c r="I20" s="41">
        <v>0.4861111111111111</v>
      </c>
      <c r="J20" s="42" t="s">
        <v>48</v>
      </c>
      <c r="K20" s="43">
        <v>1</v>
      </c>
      <c r="L20" s="44">
        <f t="shared" ref="L20:L35" si="0">K20-I20</f>
        <v>0.51388888888888884</v>
      </c>
      <c r="M20" s="45" t="s">
        <v>56</v>
      </c>
      <c r="N20" s="46">
        <f>H20*L20</f>
        <v>1.0277777777777777</v>
      </c>
      <c r="P20" s="3"/>
      <c r="Q20" s="47"/>
      <c r="R20" s="48"/>
      <c r="S20" s="22"/>
      <c r="T20" s="24"/>
      <c r="U20" s="6">
        <v>17</v>
      </c>
      <c r="V20" s="17" t="s">
        <v>57</v>
      </c>
    </row>
    <row r="21" spans="2:22" ht="18" customHeight="1">
      <c r="B21" s="27"/>
      <c r="C21" s="37" t="s">
        <v>58</v>
      </c>
      <c r="D21" s="91">
        <v>41856</v>
      </c>
      <c r="E21" s="91"/>
      <c r="F21" s="38" t="s">
        <v>51</v>
      </c>
      <c r="G21" s="49" t="s">
        <v>59</v>
      </c>
      <c r="H21" s="40">
        <v>2</v>
      </c>
      <c r="I21" s="41">
        <v>0</v>
      </c>
      <c r="J21" s="42" t="s">
        <v>48</v>
      </c>
      <c r="K21" s="43">
        <v>0.4375</v>
      </c>
      <c r="L21" s="44">
        <f t="shared" si="0"/>
        <v>0.4375</v>
      </c>
      <c r="M21" s="45" t="s">
        <v>56</v>
      </c>
      <c r="N21" s="46">
        <f>H21*L21</f>
        <v>0.875</v>
      </c>
      <c r="P21" s="3"/>
      <c r="Q21" s="50"/>
      <c r="R21" s="51"/>
      <c r="S21" s="52"/>
      <c r="T21" s="29"/>
      <c r="U21" s="6">
        <v>18</v>
      </c>
      <c r="V21" s="17" t="s">
        <v>60</v>
      </c>
    </row>
    <row r="22" spans="2:22" ht="18" customHeight="1">
      <c r="B22" s="27"/>
      <c r="C22" s="37" t="s">
        <v>61</v>
      </c>
      <c r="D22" s="91">
        <v>41858</v>
      </c>
      <c r="E22" s="91"/>
      <c r="F22" s="38" t="s">
        <v>57</v>
      </c>
      <c r="G22" s="49"/>
      <c r="H22" s="40">
        <v>1</v>
      </c>
      <c r="I22" s="41">
        <v>0.43055555555555558</v>
      </c>
      <c r="J22" s="42" t="s">
        <v>48</v>
      </c>
      <c r="K22" s="43">
        <v>1</v>
      </c>
      <c r="L22" s="44">
        <f t="shared" si="0"/>
        <v>0.56944444444444442</v>
      </c>
      <c r="M22" s="45" t="s">
        <v>56</v>
      </c>
      <c r="N22" s="46">
        <f t="shared" ref="N22:N35" si="1">H22*L22</f>
        <v>0.56944444444444442</v>
      </c>
      <c r="P22" s="3"/>
      <c r="Q22" s="50"/>
      <c r="R22" s="51"/>
      <c r="S22" s="52"/>
      <c r="T22" s="29"/>
      <c r="U22" s="6">
        <v>19</v>
      </c>
      <c r="V22" s="17" t="s">
        <v>62</v>
      </c>
    </row>
    <row r="23" spans="2:22" ht="18" customHeight="1">
      <c r="B23" s="27"/>
      <c r="C23" s="37" t="s">
        <v>63</v>
      </c>
      <c r="D23" s="91">
        <v>41859</v>
      </c>
      <c r="E23" s="91"/>
      <c r="F23" s="38" t="s">
        <v>60</v>
      </c>
      <c r="G23" s="49"/>
      <c r="H23" s="40">
        <v>1</v>
      </c>
      <c r="I23" s="41">
        <v>0</v>
      </c>
      <c r="J23" s="42" t="s">
        <v>48</v>
      </c>
      <c r="K23" s="43">
        <v>0.44444444444444442</v>
      </c>
      <c r="L23" s="44">
        <f t="shared" si="0"/>
        <v>0.44444444444444442</v>
      </c>
      <c r="M23" s="45" t="s">
        <v>56</v>
      </c>
      <c r="N23" s="46">
        <f t="shared" si="1"/>
        <v>0.44444444444444442</v>
      </c>
      <c r="P23" s="3"/>
      <c r="Q23" s="50"/>
      <c r="R23" s="51"/>
      <c r="S23" s="51"/>
      <c r="T23" s="29"/>
      <c r="U23" s="6">
        <v>20</v>
      </c>
      <c r="V23" s="6"/>
    </row>
    <row r="24" spans="2:22" ht="18" customHeight="1">
      <c r="B24" s="27"/>
      <c r="C24" s="37" t="s">
        <v>64</v>
      </c>
      <c r="D24" s="91">
        <v>41862</v>
      </c>
      <c r="E24" s="91"/>
      <c r="F24" s="38" t="s">
        <v>50</v>
      </c>
      <c r="G24" s="49"/>
      <c r="H24" s="40">
        <v>2</v>
      </c>
      <c r="I24" s="41">
        <v>0.49305555555555558</v>
      </c>
      <c r="J24" s="42" t="s">
        <v>48</v>
      </c>
      <c r="K24" s="43">
        <v>1</v>
      </c>
      <c r="L24" s="44">
        <f t="shared" si="0"/>
        <v>0.50694444444444442</v>
      </c>
      <c r="M24" s="45" t="s">
        <v>56</v>
      </c>
      <c r="N24" s="46">
        <f t="shared" si="1"/>
        <v>1.0138888888888888</v>
      </c>
      <c r="P24" s="3"/>
      <c r="Q24" s="50"/>
      <c r="R24" s="51"/>
      <c r="S24" s="51"/>
      <c r="T24" s="29"/>
      <c r="U24" s="6">
        <v>21</v>
      </c>
      <c r="V24" s="6"/>
    </row>
    <row r="25" spans="2:22" ht="18" customHeight="1">
      <c r="B25" s="27"/>
      <c r="C25" s="37" t="s">
        <v>65</v>
      </c>
      <c r="D25" s="91">
        <v>41863</v>
      </c>
      <c r="E25" s="91"/>
      <c r="F25" s="38" t="s">
        <v>51</v>
      </c>
      <c r="G25" s="49"/>
      <c r="H25" s="40">
        <v>2</v>
      </c>
      <c r="I25" s="41">
        <v>0</v>
      </c>
      <c r="J25" s="42" t="s">
        <v>48</v>
      </c>
      <c r="K25" s="43">
        <v>0.4236111111111111</v>
      </c>
      <c r="L25" s="44">
        <f t="shared" si="0"/>
        <v>0.4236111111111111</v>
      </c>
      <c r="M25" s="45" t="s">
        <v>56</v>
      </c>
      <c r="N25" s="46">
        <f t="shared" si="1"/>
        <v>0.84722222222222221</v>
      </c>
      <c r="P25" s="3"/>
      <c r="Q25" s="50"/>
      <c r="R25" s="51"/>
      <c r="S25" s="51"/>
      <c r="T25" s="29"/>
      <c r="U25" s="6">
        <v>22</v>
      </c>
      <c r="V25" s="6"/>
    </row>
    <row r="26" spans="2:22" ht="18" customHeight="1">
      <c r="B26" s="27"/>
      <c r="C26" s="37" t="s">
        <v>66</v>
      </c>
      <c r="D26" s="91">
        <v>41865</v>
      </c>
      <c r="E26" s="91"/>
      <c r="F26" s="38" t="s">
        <v>57</v>
      </c>
      <c r="G26" s="49"/>
      <c r="H26" s="40">
        <v>1</v>
      </c>
      <c r="I26" s="41">
        <v>0.40972222222222227</v>
      </c>
      <c r="J26" s="42" t="s">
        <v>48</v>
      </c>
      <c r="K26" s="43">
        <v>1</v>
      </c>
      <c r="L26" s="44">
        <f t="shared" si="0"/>
        <v>0.59027777777777768</v>
      </c>
      <c r="M26" s="45" t="s">
        <v>56</v>
      </c>
      <c r="N26" s="46">
        <f t="shared" si="1"/>
        <v>0.59027777777777768</v>
      </c>
      <c r="P26" s="3"/>
      <c r="Q26" s="50"/>
      <c r="R26" s="51"/>
      <c r="S26" s="51"/>
      <c r="T26" s="29"/>
      <c r="U26" s="6">
        <v>23</v>
      </c>
      <c r="V26" s="6"/>
    </row>
    <row r="27" spans="2:22" ht="18" customHeight="1">
      <c r="B27" s="27"/>
      <c r="C27" s="37" t="s">
        <v>67</v>
      </c>
      <c r="D27" s="91">
        <v>41866</v>
      </c>
      <c r="E27" s="91"/>
      <c r="F27" s="38" t="s">
        <v>60</v>
      </c>
      <c r="G27" s="49"/>
      <c r="H27" s="40">
        <v>1</v>
      </c>
      <c r="I27" s="41">
        <v>0</v>
      </c>
      <c r="J27" s="42" t="s">
        <v>48</v>
      </c>
      <c r="K27" s="43">
        <v>0.43055555555555558</v>
      </c>
      <c r="L27" s="44">
        <f t="shared" si="0"/>
        <v>0.43055555555555558</v>
      </c>
      <c r="M27" s="45" t="s">
        <v>56</v>
      </c>
      <c r="N27" s="46">
        <f t="shared" si="1"/>
        <v>0.43055555555555558</v>
      </c>
      <c r="P27" s="3"/>
      <c r="Q27" s="50"/>
      <c r="R27" s="51"/>
      <c r="S27" s="51"/>
      <c r="T27" s="29"/>
      <c r="U27" s="6">
        <v>24</v>
      </c>
      <c r="V27" s="6"/>
    </row>
    <row r="28" spans="2:22" ht="18" customHeight="1">
      <c r="B28" s="27"/>
      <c r="C28" s="37" t="s">
        <v>68</v>
      </c>
      <c r="D28" s="91">
        <v>41869</v>
      </c>
      <c r="E28" s="91"/>
      <c r="F28" s="38" t="s">
        <v>50</v>
      </c>
      <c r="G28" s="49"/>
      <c r="H28" s="40">
        <v>1</v>
      </c>
      <c r="I28" s="41">
        <v>0.45833333333333331</v>
      </c>
      <c r="J28" s="42" t="s">
        <v>48</v>
      </c>
      <c r="K28" s="43">
        <v>1</v>
      </c>
      <c r="L28" s="44">
        <f t="shared" si="0"/>
        <v>0.54166666666666674</v>
      </c>
      <c r="M28" s="45" t="s">
        <v>56</v>
      </c>
      <c r="N28" s="46">
        <f t="shared" si="1"/>
        <v>0.54166666666666674</v>
      </c>
      <c r="P28" s="3"/>
      <c r="Q28" s="50"/>
      <c r="R28" s="51"/>
      <c r="S28" s="51"/>
      <c r="T28" s="29"/>
      <c r="U28" s="6">
        <v>25</v>
      </c>
      <c r="V28" s="6"/>
    </row>
    <row r="29" spans="2:22" ht="18" customHeight="1">
      <c r="B29" s="27"/>
      <c r="C29" s="37" t="s">
        <v>69</v>
      </c>
      <c r="D29" s="91">
        <v>41870</v>
      </c>
      <c r="E29" s="91"/>
      <c r="F29" s="38" t="s">
        <v>51</v>
      </c>
      <c r="G29" s="49"/>
      <c r="H29" s="40">
        <v>1</v>
      </c>
      <c r="I29" s="41">
        <v>0</v>
      </c>
      <c r="J29" s="42" t="s">
        <v>48</v>
      </c>
      <c r="K29" s="43">
        <v>0.40972222222222227</v>
      </c>
      <c r="L29" s="44">
        <f t="shared" si="0"/>
        <v>0.40972222222222227</v>
      </c>
      <c r="M29" s="45" t="s">
        <v>56</v>
      </c>
      <c r="N29" s="46">
        <f t="shared" si="1"/>
        <v>0.40972222222222227</v>
      </c>
      <c r="P29" s="3"/>
      <c r="Q29" s="51"/>
      <c r="R29" s="51"/>
      <c r="S29" s="51"/>
      <c r="T29" s="29"/>
      <c r="U29" s="6">
        <v>26</v>
      </c>
      <c r="V29" s="6"/>
    </row>
    <row r="30" spans="2:22" ht="18" customHeight="1">
      <c r="B30" s="27"/>
      <c r="C30" s="37" t="s">
        <v>70</v>
      </c>
      <c r="D30" s="91">
        <v>41872</v>
      </c>
      <c r="E30" s="91"/>
      <c r="F30" s="38" t="s">
        <v>57</v>
      </c>
      <c r="G30" s="49"/>
      <c r="H30" s="40">
        <v>3</v>
      </c>
      <c r="I30" s="41">
        <v>0.41666666666666669</v>
      </c>
      <c r="J30" s="42" t="s">
        <v>48</v>
      </c>
      <c r="K30" s="43">
        <v>1</v>
      </c>
      <c r="L30" s="44">
        <f t="shared" si="0"/>
        <v>0.58333333333333326</v>
      </c>
      <c r="M30" s="45" t="s">
        <v>56</v>
      </c>
      <c r="N30" s="46">
        <f t="shared" si="1"/>
        <v>1.7499999999999998</v>
      </c>
      <c r="P30" s="3"/>
      <c r="Q30" s="51"/>
      <c r="R30" s="51"/>
      <c r="S30" s="51"/>
      <c r="T30" s="29"/>
      <c r="U30" s="6">
        <v>27</v>
      </c>
      <c r="V30" s="6"/>
    </row>
    <row r="31" spans="2:22" ht="18" customHeight="1">
      <c r="B31" s="27"/>
      <c r="C31" s="37" t="s">
        <v>71</v>
      </c>
      <c r="D31" s="91">
        <v>41873</v>
      </c>
      <c r="E31" s="91"/>
      <c r="F31" s="38" t="s">
        <v>60</v>
      </c>
      <c r="G31" s="49"/>
      <c r="H31" s="40">
        <v>3</v>
      </c>
      <c r="I31" s="41">
        <v>0</v>
      </c>
      <c r="J31" s="42" t="s">
        <v>48</v>
      </c>
      <c r="K31" s="43">
        <v>0.4236111111111111</v>
      </c>
      <c r="L31" s="44">
        <f t="shared" si="0"/>
        <v>0.4236111111111111</v>
      </c>
      <c r="M31" s="45" t="s">
        <v>56</v>
      </c>
      <c r="N31" s="46">
        <f t="shared" si="1"/>
        <v>1.2708333333333333</v>
      </c>
      <c r="P31" s="3"/>
      <c r="Q31" s="53"/>
      <c r="R31" s="51"/>
      <c r="S31" s="51"/>
      <c r="T31" s="29"/>
      <c r="U31" s="6">
        <v>28</v>
      </c>
      <c r="V31" s="6"/>
    </row>
    <row r="32" spans="2:22" ht="18" customHeight="1">
      <c r="B32" s="27"/>
      <c r="C32" s="37" t="s">
        <v>72</v>
      </c>
      <c r="D32" s="91">
        <v>41876</v>
      </c>
      <c r="E32" s="91"/>
      <c r="F32" s="38" t="s">
        <v>50</v>
      </c>
      <c r="G32" s="49"/>
      <c r="H32" s="40">
        <v>2</v>
      </c>
      <c r="I32" s="41">
        <v>0.47916666666666669</v>
      </c>
      <c r="J32" s="42" t="s">
        <v>48</v>
      </c>
      <c r="K32" s="43">
        <v>1</v>
      </c>
      <c r="L32" s="44">
        <f t="shared" si="0"/>
        <v>0.52083333333333326</v>
      </c>
      <c r="M32" s="45" t="s">
        <v>56</v>
      </c>
      <c r="N32" s="46">
        <f t="shared" si="1"/>
        <v>1.0416666666666665</v>
      </c>
      <c r="P32" s="3"/>
      <c r="Q32" s="51"/>
      <c r="R32" s="51"/>
      <c r="S32" s="51"/>
      <c r="T32" s="29"/>
      <c r="U32" s="6">
        <v>29</v>
      </c>
      <c r="V32" s="6"/>
    </row>
    <row r="33" spans="2:22" ht="18" customHeight="1">
      <c r="B33" s="27"/>
      <c r="C33" s="37" t="s">
        <v>73</v>
      </c>
      <c r="D33" s="91">
        <v>41877</v>
      </c>
      <c r="E33" s="91"/>
      <c r="F33" s="38" t="s">
        <v>51</v>
      </c>
      <c r="G33" s="49"/>
      <c r="H33" s="40">
        <v>2</v>
      </c>
      <c r="I33" s="41">
        <v>0</v>
      </c>
      <c r="J33" s="42" t="s">
        <v>48</v>
      </c>
      <c r="K33" s="43">
        <v>0.40972222222222227</v>
      </c>
      <c r="L33" s="44">
        <f t="shared" si="0"/>
        <v>0.40972222222222227</v>
      </c>
      <c r="M33" s="45" t="s">
        <v>56</v>
      </c>
      <c r="N33" s="46">
        <f t="shared" si="1"/>
        <v>0.81944444444444453</v>
      </c>
      <c r="P33" s="3"/>
      <c r="Q33" s="51"/>
      <c r="R33" s="51"/>
      <c r="S33" s="51"/>
      <c r="T33" s="29"/>
      <c r="U33" s="6">
        <v>30</v>
      </c>
      <c r="V33" s="6"/>
    </row>
    <row r="34" spans="2:22" ht="18" customHeight="1">
      <c r="B34" s="27"/>
      <c r="C34" s="37" t="s">
        <v>74</v>
      </c>
      <c r="D34" s="91">
        <v>41879</v>
      </c>
      <c r="E34" s="91"/>
      <c r="F34" s="38" t="s">
        <v>57</v>
      </c>
      <c r="G34" s="49"/>
      <c r="H34" s="40">
        <v>1</v>
      </c>
      <c r="I34" s="41">
        <v>0.4375</v>
      </c>
      <c r="J34" s="42" t="s">
        <v>48</v>
      </c>
      <c r="K34" s="43">
        <v>1</v>
      </c>
      <c r="L34" s="44">
        <f t="shared" si="0"/>
        <v>0.5625</v>
      </c>
      <c r="M34" s="45" t="s">
        <v>56</v>
      </c>
      <c r="N34" s="46">
        <f t="shared" si="1"/>
        <v>0.5625</v>
      </c>
      <c r="P34" s="3"/>
      <c r="U34" s="6">
        <v>31</v>
      </c>
      <c r="V34" s="6"/>
    </row>
    <row r="35" spans="2:22" ht="18" customHeight="1">
      <c r="B35" s="27"/>
      <c r="C35" s="37" t="s">
        <v>75</v>
      </c>
      <c r="D35" s="91">
        <v>41880</v>
      </c>
      <c r="E35" s="91"/>
      <c r="F35" s="38" t="s">
        <v>60</v>
      </c>
      <c r="G35" s="54"/>
      <c r="H35" s="40">
        <v>1</v>
      </c>
      <c r="I35" s="41">
        <v>0</v>
      </c>
      <c r="J35" s="42" t="s">
        <v>48</v>
      </c>
      <c r="K35" s="43">
        <v>0.41666666666666669</v>
      </c>
      <c r="L35" s="44">
        <f t="shared" si="0"/>
        <v>0.41666666666666669</v>
      </c>
      <c r="M35" s="45" t="s">
        <v>56</v>
      </c>
      <c r="N35" s="46">
        <f t="shared" si="1"/>
        <v>0.41666666666666669</v>
      </c>
      <c r="P35" s="3"/>
    </row>
    <row r="36" spans="2:22" ht="18" customHeight="1">
      <c r="B36" s="18"/>
      <c r="C36" s="55" t="s">
        <v>76</v>
      </c>
      <c r="D36" s="92"/>
      <c r="E36" s="92"/>
      <c r="F36" s="56"/>
      <c r="G36" s="57"/>
      <c r="H36" s="57"/>
      <c r="I36" s="57"/>
      <c r="J36" s="57"/>
      <c r="K36" s="58" t="s">
        <v>77</v>
      </c>
      <c r="L36" s="44">
        <f>SUM(N20:N35)</f>
        <v>12.611111111111111</v>
      </c>
      <c r="M36" s="45" t="s">
        <v>56</v>
      </c>
      <c r="N36" s="59">
        <f>CEILING(L36,"1:00")</f>
        <v>12.625</v>
      </c>
      <c r="P36" s="3"/>
    </row>
    <row r="37" spans="2:22" ht="18" customHeight="1">
      <c r="P37" s="3"/>
    </row>
    <row r="38" spans="2:22" ht="18" customHeight="1">
      <c r="B38" s="60" t="str">
        <f>B5</f>
        <v>冷凍コンセント</v>
      </c>
      <c r="C38" s="93" t="s">
        <v>7</v>
      </c>
      <c r="D38" s="94"/>
      <c r="H38" s="61"/>
      <c r="I38" s="61"/>
      <c r="J38" s="95" t="s">
        <v>78</v>
      </c>
      <c r="K38" s="95"/>
      <c r="L38" s="62"/>
      <c r="M38" s="62"/>
      <c r="P38" s="3"/>
    </row>
    <row r="39" spans="2:22" ht="18" customHeight="1">
      <c r="B39" s="63" t="s">
        <v>79</v>
      </c>
      <c r="C39" s="96">
        <v>200</v>
      </c>
      <c r="D39" s="96"/>
      <c r="E39" s="64" t="s">
        <v>80</v>
      </c>
      <c r="F39" s="65">
        <v>4.1666666666666664E-2</v>
      </c>
      <c r="G39" s="66" t="s">
        <v>81</v>
      </c>
      <c r="H39" s="6">
        <v>1.08</v>
      </c>
      <c r="I39" s="67" t="s">
        <v>82</v>
      </c>
      <c r="J39" s="97">
        <f>N36</f>
        <v>12.625</v>
      </c>
      <c r="K39" s="98"/>
      <c r="L39" s="68" t="s">
        <v>83</v>
      </c>
      <c r="M39" s="69"/>
      <c r="P39" s="3"/>
    </row>
    <row r="40" spans="2:22" ht="18" customHeight="1">
      <c r="B40" s="70"/>
      <c r="C40" s="64"/>
      <c r="D40" s="64"/>
      <c r="E40" s="64"/>
      <c r="F40" s="65"/>
      <c r="G40" s="66"/>
      <c r="H40" s="51"/>
      <c r="I40" s="67"/>
      <c r="J40" s="71"/>
      <c r="K40" s="72" t="s">
        <v>84</v>
      </c>
      <c r="L40" s="81">
        <f>C39/F39*H39*J39</f>
        <v>65448</v>
      </c>
      <c r="M40" s="82"/>
      <c r="N40" t="s">
        <v>85</v>
      </c>
      <c r="P40" s="3"/>
    </row>
    <row r="41" spans="2:22" ht="18" customHeight="1">
      <c r="B41" s="73"/>
      <c r="J41" s="74" t="s">
        <v>86</v>
      </c>
      <c r="K41" s="75" t="s">
        <v>84</v>
      </c>
      <c r="L41" s="83">
        <f>ROUNDDOWN(L40,-1)</f>
        <v>65440</v>
      </c>
      <c r="M41" s="84"/>
      <c r="N41" t="s">
        <v>85</v>
      </c>
      <c r="P41" s="3"/>
    </row>
    <row r="42" spans="2:22" ht="18" customHeight="1">
      <c r="B42" s="73"/>
      <c r="J42" s="85" t="s">
        <v>87</v>
      </c>
      <c r="K42" s="86"/>
      <c r="L42" s="87">
        <f>L41/2</f>
        <v>32720</v>
      </c>
      <c r="M42" s="88"/>
      <c r="N42" t="s">
        <v>85</v>
      </c>
      <c r="P42" s="3"/>
    </row>
    <row r="43" spans="2:22" ht="18" customHeight="1">
      <c r="B43" s="73"/>
      <c r="J43" s="74"/>
      <c r="K43" s="74" t="s">
        <v>88</v>
      </c>
      <c r="L43" s="89" t="s">
        <v>89</v>
      </c>
      <c r="M43" s="90"/>
      <c r="P43" s="3"/>
    </row>
    <row r="44" spans="2:22" ht="18" customHeight="1">
      <c r="B44" s="73"/>
      <c r="J44" s="74"/>
      <c r="K44" s="75"/>
      <c r="L44" s="76"/>
      <c r="M44" s="76"/>
      <c r="P44" s="3"/>
    </row>
    <row r="45" spans="2:22" ht="18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P45" s="3"/>
    </row>
    <row r="46" spans="2:22" ht="18" customHeight="1">
      <c r="J46" s="74"/>
      <c r="K46" s="78"/>
      <c r="L46" s="77"/>
      <c r="M46" s="77"/>
      <c r="P46" s="3"/>
    </row>
    <row r="47" spans="2:22" ht="18" customHeight="1">
      <c r="B47" t="s">
        <v>90</v>
      </c>
      <c r="P47" s="3"/>
    </row>
    <row r="48" spans="2:22" ht="18" customHeight="1">
      <c r="B48" s="79"/>
      <c r="C48" t="s">
        <v>91</v>
      </c>
      <c r="P48" s="3"/>
    </row>
    <row r="49" spans="2:16" ht="18" customHeight="1">
      <c r="B49" s="80"/>
      <c r="C49" t="s">
        <v>92</v>
      </c>
      <c r="P49" s="3"/>
    </row>
    <row r="50" spans="2:16" ht="18" customHeight="1"/>
    <row r="51" spans="2:16" ht="15" customHeight="1"/>
    <row r="52" spans="2:16" ht="15" customHeight="1"/>
    <row r="53" spans="2:16" ht="15" customHeight="1"/>
    <row r="54" spans="2:16" ht="15" customHeight="1"/>
    <row r="55" spans="2:16" ht="15" customHeight="1"/>
    <row r="56" spans="2:16" ht="15" customHeight="1"/>
    <row r="57" spans="2:16" ht="15" customHeight="1"/>
    <row r="58" spans="2:16" ht="15" customHeight="1"/>
    <row r="59" spans="2:16" ht="15" customHeight="1"/>
    <row r="60" spans="2:16" ht="15" customHeight="1"/>
    <row r="61" spans="2:16" ht="15" customHeight="1"/>
  </sheetData>
  <mergeCells count="43">
    <mergeCell ref="B4:H4"/>
    <mergeCell ref="I4:L4"/>
    <mergeCell ref="M4:N4"/>
    <mergeCell ref="C5:H5"/>
    <mergeCell ref="I5:J5"/>
    <mergeCell ref="K5:L5"/>
    <mergeCell ref="M5:N5"/>
    <mergeCell ref="D22:E22"/>
    <mergeCell ref="C8:I8"/>
    <mergeCell ref="J8:N8"/>
    <mergeCell ref="C9:I9"/>
    <mergeCell ref="J9:N9"/>
    <mergeCell ref="D10:I10"/>
    <mergeCell ref="D12:I12"/>
    <mergeCell ref="J12:N12"/>
    <mergeCell ref="C13:N13"/>
    <mergeCell ref="C14:N14"/>
    <mergeCell ref="C17:I17"/>
    <mergeCell ref="D20:E20"/>
    <mergeCell ref="D21:E21"/>
    <mergeCell ref="D34:E3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5:E35"/>
    <mergeCell ref="D36:E36"/>
    <mergeCell ref="C38:D38"/>
    <mergeCell ref="J38:K38"/>
    <mergeCell ref="C39:D39"/>
    <mergeCell ref="J39:K39"/>
    <mergeCell ref="L40:M40"/>
    <mergeCell ref="L41:M41"/>
    <mergeCell ref="J42:K42"/>
    <mergeCell ref="L42:M42"/>
    <mergeCell ref="L43:M43"/>
  </mergeCells>
  <phoneticPr fontId="3"/>
  <dataValidations count="8">
    <dataValidation type="list" allowBlank="1" showInputMessage="1" showErrorMessage="1" sqref="F20:F35">
      <formula1>$V$16:$V$22</formula1>
    </dataValidation>
    <dataValidation type="list" allowBlank="1" showInputMessage="1" showErrorMessage="1" sqref="F16 F18">
      <formula1>$T$4:$T$15</formula1>
    </dataValidation>
    <dataValidation type="list" allowBlank="1" showInputMessage="1" showErrorMessage="1" sqref="D16 D18">
      <formula1>$S$4:$S$15</formula1>
    </dataValidation>
    <dataValidation type="list" allowBlank="1" showInputMessage="1" showErrorMessage="1" sqref="H16 H18">
      <formula1>$U$4:$U$34</formula1>
    </dataValidation>
    <dataValidation type="list" allowBlank="1" showInputMessage="1" showErrorMessage="1" sqref="J12">
      <formula1>$R$4:$R$15</formula1>
    </dataValidation>
    <dataValidation type="list" allowBlank="1" showInputMessage="1" showErrorMessage="1" sqref="D12:I12">
      <formula1>$Q$4:$Q$14</formula1>
    </dataValidation>
    <dataValidation type="list" allowBlank="1" showInputMessage="1" showErrorMessage="1" sqref="M5">
      <formula1>$V$12:$V$13</formula1>
    </dataValidation>
    <dataValidation type="list" allowBlank="1" showInputMessage="1" showErrorMessage="1" sqref="C39">
      <formula1>$V$4:$V$14</formula1>
    </dataValidation>
  </dataValidations>
  <printOptions horizontalCentered="1"/>
  <pageMargins left="0.51181102362204722" right="0.35433070866141736" top="0.3" bottom="0.21" header="0.19685039370078741" footer="0.2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冷凍コンセント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2014-03-25T04:41:14Z</dcterms:created>
  <dcterms:modified xsi:type="dcterms:W3CDTF">2014-12-05T01:13:35Z</dcterms:modified>
</cp:coreProperties>
</file>