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465" windowWidth="15330" windowHeight="1740" tabRatio="934" activeTab="0"/>
  </bookViews>
  <sheets>
    <sheet name="人口、人口増減" sheetId="1" r:id="rId1"/>
    <sheet name="年齢別（３区分）人口及び割合" sheetId="2" r:id="rId2"/>
    <sheet name="世帯数と世帯人員" sheetId="3" r:id="rId3"/>
    <sheet name="年齢別（５歳階級）、男女別人口" sheetId="4" r:id="rId4"/>
    <sheet name="市町村別の指標" sheetId="5" r:id="rId5"/>
  </sheets>
  <definedNames>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'人口、人口増減'!$A$1:$I$69</definedName>
    <definedName name="_xlnm.Print_Area" localSheetId="2">'世帯数と世帯人員'!$A$1:$L$68</definedName>
    <definedName name="_xlnm.Print_Area" localSheetId="1">'年齢別（３区分）人口及び割合'!$A$1:$H$66</definedName>
    <definedName name="Title">#REF!</definedName>
    <definedName name="TitleEnglish">#REF!</definedName>
  </definedNames>
  <calcPr fullCalcOnLoad="1"/>
</workbook>
</file>

<file path=xl/sharedStrings.xml><?xml version="1.0" encoding="utf-8"?>
<sst xmlns="http://schemas.openxmlformats.org/spreadsheetml/2006/main" count="507" uniqueCount="240">
  <si>
    <t>男</t>
  </si>
  <si>
    <t>女</t>
  </si>
  <si>
    <t>高知市</t>
  </si>
  <si>
    <t>室戸市</t>
  </si>
  <si>
    <t>安芸市</t>
  </si>
  <si>
    <t>南国市</t>
  </si>
  <si>
    <t>土佐市</t>
  </si>
  <si>
    <t>須崎市</t>
  </si>
  <si>
    <t>中村市</t>
  </si>
  <si>
    <t>宿毛市</t>
  </si>
  <si>
    <t>土佐清水市</t>
  </si>
  <si>
    <t>東洋町</t>
  </si>
  <si>
    <t>奈半利町</t>
  </si>
  <si>
    <t>田野町</t>
  </si>
  <si>
    <t>安田町</t>
  </si>
  <si>
    <t>北川村</t>
  </si>
  <si>
    <t>馬路村</t>
  </si>
  <si>
    <t>芸西村</t>
  </si>
  <si>
    <t>赤岡町</t>
  </si>
  <si>
    <t>香我美町</t>
  </si>
  <si>
    <t>土佐山田町</t>
  </si>
  <si>
    <t>野市町</t>
  </si>
  <si>
    <t>夜須町</t>
  </si>
  <si>
    <t>香北町</t>
  </si>
  <si>
    <t>吉川村</t>
  </si>
  <si>
    <t>物部村</t>
  </si>
  <si>
    <t>本山町</t>
  </si>
  <si>
    <t>大豊町</t>
  </si>
  <si>
    <t>鏡村</t>
  </si>
  <si>
    <t>土佐山村</t>
  </si>
  <si>
    <t>土佐町</t>
  </si>
  <si>
    <t>大川村</t>
  </si>
  <si>
    <t>本川村</t>
  </si>
  <si>
    <t>伊野町</t>
  </si>
  <si>
    <t>池川町</t>
  </si>
  <si>
    <t>春野町</t>
  </si>
  <si>
    <t>吾川村</t>
  </si>
  <si>
    <t>吾北村</t>
  </si>
  <si>
    <t>中土佐町</t>
  </si>
  <si>
    <t>佐川町</t>
  </si>
  <si>
    <t>越知町</t>
  </si>
  <si>
    <t>窪川町</t>
  </si>
  <si>
    <t>檮原町</t>
  </si>
  <si>
    <t>大野見村</t>
  </si>
  <si>
    <t>東津野村</t>
  </si>
  <si>
    <t>葉山村</t>
  </si>
  <si>
    <t>仁淀村</t>
  </si>
  <si>
    <t>日高村</t>
  </si>
  <si>
    <t>佐賀町</t>
  </si>
  <si>
    <t>大正町</t>
  </si>
  <si>
    <t>大方町</t>
  </si>
  <si>
    <t>大月町</t>
  </si>
  <si>
    <t>十和村</t>
  </si>
  <si>
    <t>西土佐村</t>
  </si>
  <si>
    <t>三原村</t>
  </si>
  <si>
    <t>平成７年人口</t>
  </si>
  <si>
    <t>平成１２年人口</t>
  </si>
  <si>
    <t>計</t>
  </si>
  <si>
    <t>表１</t>
  </si>
  <si>
    <t>市計</t>
  </si>
  <si>
    <t>郡計</t>
  </si>
  <si>
    <t>幡多郡</t>
  </si>
  <si>
    <t>高岡郡</t>
  </si>
  <si>
    <t>吾川郡</t>
  </si>
  <si>
    <t>土佐郡</t>
  </si>
  <si>
    <t>長岡郡</t>
  </si>
  <si>
    <t>香美郡</t>
  </si>
  <si>
    <t>安芸郡</t>
  </si>
  <si>
    <t>平成７年～平成１２年の人口増減</t>
  </si>
  <si>
    <t>市町村別人口、人口増減（平成７年～平成１２年）</t>
  </si>
  <si>
    <t>実　数</t>
  </si>
  <si>
    <t>率　（％）</t>
  </si>
  <si>
    <t>県計</t>
  </si>
  <si>
    <t>１５歳未満</t>
  </si>
  <si>
    <t>１５～６４歳</t>
  </si>
  <si>
    <t>６５歳以上</t>
  </si>
  <si>
    <t>県　　計</t>
  </si>
  <si>
    <t>市　　計</t>
  </si>
  <si>
    <t>郡　　計</t>
  </si>
  <si>
    <t>高　知　市</t>
  </si>
  <si>
    <t>室　戸　市</t>
  </si>
  <si>
    <t>安　芸　市</t>
  </si>
  <si>
    <t>土　佐　市</t>
  </si>
  <si>
    <t>須　崎　市</t>
  </si>
  <si>
    <t>中　村　市</t>
  </si>
  <si>
    <t>宿　毛　市</t>
  </si>
  <si>
    <t>安　芸　郡</t>
  </si>
  <si>
    <t>東　洋　町</t>
  </si>
  <si>
    <t>奈 半 利 町</t>
  </si>
  <si>
    <t>田　野　町</t>
  </si>
  <si>
    <t>安　田　町</t>
  </si>
  <si>
    <t>北　川　村</t>
  </si>
  <si>
    <t>香美郡</t>
  </si>
  <si>
    <t>長岡郡</t>
  </si>
  <si>
    <t>土佐郡</t>
  </si>
  <si>
    <t>吾川郡</t>
  </si>
  <si>
    <t>高岡郡</t>
  </si>
  <si>
    <t>幡多郡</t>
  </si>
  <si>
    <t>表２</t>
  </si>
  <si>
    <t>市町村別年齢（３区分）別人口と割合</t>
  </si>
  <si>
    <t>　　　平成12年10月1日</t>
  </si>
  <si>
    <t>　　　　　　　　　　　　人口</t>
  </si>
  <si>
    <t>総　　数</t>
  </si>
  <si>
    <t>年齢（３区分）別人口</t>
  </si>
  <si>
    <t>割　　　　　  　合（％）</t>
  </si>
  <si>
    <t>-</t>
  </si>
  <si>
    <t>表３</t>
  </si>
  <si>
    <t>市町村別世帯数と世帯人員</t>
  </si>
  <si>
    <t>一　　般　　世　　帯</t>
  </si>
  <si>
    <t>施設等の世帯</t>
  </si>
  <si>
    <t>６５歳以上の親族のいる   一般世帯</t>
  </si>
  <si>
    <t>総世帯数</t>
  </si>
  <si>
    <t>世帯数</t>
  </si>
  <si>
    <t>世帯人員</t>
  </si>
  <si>
    <t>1世帯あ</t>
  </si>
  <si>
    <t>高齢夫婦世帯</t>
  </si>
  <si>
    <t>高齢単身世帯</t>
  </si>
  <si>
    <t>たり人員</t>
  </si>
  <si>
    <t>市計</t>
  </si>
  <si>
    <t>郡計</t>
  </si>
  <si>
    <t>高知市</t>
  </si>
  <si>
    <t>室戸市</t>
  </si>
  <si>
    <t>安芸市</t>
  </si>
  <si>
    <t>南国市</t>
  </si>
  <si>
    <t>土佐市</t>
  </si>
  <si>
    <t>須崎市</t>
  </si>
  <si>
    <t>中村市</t>
  </si>
  <si>
    <t>宿毛市</t>
  </si>
  <si>
    <t>土佐清水市</t>
  </si>
  <si>
    <t>安芸郡</t>
  </si>
  <si>
    <t>東洋町</t>
  </si>
  <si>
    <t>奈半利町</t>
  </si>
  <si>
    <t>田野町</t>
  </si>
  <si>
    <t>安田町</t>
  </si>
  <si>
    <t>北川村</t>
  </si>
  <si>
    <t>馬路村</t>
  </si>
  <si>
    <t>芸西村</t>
  </si>
  <si>
    <t>香美郡</t>
  </si>
  <si>
    <t>赤岡町</t>
  </si>
  <si>
    <t>香我美町</t>
  </si>
  <si>
    <t>土佐山田町</t>
  </si>
  <si>
    <t>野市町</t>
  </si>
  <si>
    <t>夜須町</t>
  </si>
  <si>
    <t>香北町</t>
  </si>
  <si>
    <t>吉川村</t>
  </si>
  <si>
    <t>物部村</t>
  </si>
  <si>
    <t>長岡郡</t>
  </si>
  <si>
    <t>本山町</t>
  </si>
  <si>
    <t>大豊町</t>
  </si>
  <si>
    <t>土佐郡</t>
  </si>
  <si>
    <t>鏡村</t>
  </si>
  <si>
    <t>土佐山村</t>
  </si>
  <si>
    <t>土佐町</t>
  </si>
  <si>
    <t>大川村</t>
  </si>
  <si>
    <t>本川村</t>
  </si>
  <si>
    <t>吾川郡</t>
  </si>
  <si>
    <t>伊野町</t>
  </si>
  <si>
    <t>池川町</t>
  </si>
  <si>
    <t>春野町</t>
  </si>
  <si>
    <t>吾川村</t>
  </si>
  <si>
    <t>吾北村</t>
  </si>
  <si>
    <t>高岡郡</t>
  </si>
  <si>
    <t>中土佐町</t>
  </si>
  <si>
    <t>佐川町</t>
  </si>
  <si>
    <t>越知町</t>
  </si>
  <si>
    <t>窪川町</t>
  </si>
  <si>
    <t>梼原町</t>
  </si>
  <si>
    <t>大野見村</t>
  </si>
  <si>
    <t>東津野村</t>
  </si>
  <si>
    <t>葉山村</t>
  </si>
  <si>
    <t>仁淀村</t>
  </si>
  <si>
    <t>日高村</t>
  </si>
  <si>
    <t>幡多郡</t>
  </si>
  <si>
    <t>佐賀町</t>
  </si>
  <si>
    <t>大正町</t>
  </si>
  <si>
    <t>大方町</t>
  </si>
  <si>
    <t>大月町</t>
  </si>
  <si>
    <t>十和村</t>
  </si>
  <si>
    <t>西土佐村</t>
  </si>
  <si>
    <t>三原村</t>
  </si>
  <si>
    <t>（注）　総世帯には不詳の世帯を含む。</t>
  </si>
  <si>
    <t>表４　</t>
  </si>
  <si>
    <t>年齢（５歳階級）、男女別人口（平成７年、平成１２年）</t>
  </si>
  <si>
    <t>年　　齢</t>
  </si>
  <si>
    <t>人　　　　　　         口</t>
  </si>
  <si>
    <t xml:space="preserve">  平成７年～平成１２年
  の増減</t>
  </si>
  <si>
    <t>平  成  １２  年</t>
  </si>
  <si>
    <t>男</t>
  </si>
  <si>
    <t>女</t>
  </si>
  <si>
    <t>増　減</t>
  </si>
  <si>
    <t>増減率（％）</t>
  </si>
  <si>
    <t>　総　数</t>
  </si>
  <si>
    <t>　０～４歳</t>
  </si>
  <si>
    <t>　５～９歳</t>
  </si>
  <si>
    <t>１０～１４歳</t>
  </si>
  <si>
    <t>１５～１９歳</t>
  </si>
  <si>
    <t>２０～２４歳</t>
  </si>
  <si>
    <t>２５～２９歳</t>
  </si>
  <si>
    <t>３０～３４歳</t>
  </si>
  <si>
    <t>３５～３９歳</t>
  </si>
  <si>
    <t>４０～４４歳</t>
  </si>
  <si>
    <t>４５～４９歳</t>
  </si>
  <si>
    <t>５０～５４歳</t>
  </si>
  <si>
    <t>５５～５９歳</t>
  </si>
  <si>
    <t>６０～６４歳</t>
  </si>
  <si>
    <t>６５～６９歳</t>
  </si>
  <si>
    <t>７０～７４歳</t>
  </si>
  <si>
    <t>７５～７９歳</t>
  </si>
  <si>
    <t>８０～８４歳</t>
  </si>
  <si>
    <t>８５～８９歳</t>
  </si>
  <si>
    <t>９０～９４歳</t>
  </si>
  <si>
    <t>９５～９９歳</t>
  </si>
  <si>
    <t>１００歳以上</t>
  </si>
  <si>
    <t>　　不　詳</t>
  </si>
  <si>
    <t>平均年齢</t>
  </si>
  <si>
    <t>年齢中位数</t>
  </si>
  <si>
    <t>平  成  ７  年</t>
  </si>
  <si>
    <t>総　数</t>
  </si>
  <si>
    <t>市町村別の指標（順位表）</t>
  </si>
  <si>
    <t>人口増減率（％）</t>
  </si>
  <si>
    <t>一般世帯増減率（％）</t>
  </si>
  <si>
    <t>１世帯当たり人員（人）</t>
  </si>
  <si>
    <t>６５歳以上人口割合（％）</t>
  </si>
  <si>
    <t>市町村</t>
  </si>
  <si>
    <t>（高知県）</t>
  </si>
  <si>
    <t>北川村</t>
  </si>
  <si>
    <t>奈半利町</t>
  </si>
  <si>
    <t>東洋町</t>
  </si>
  <si>
    <t>安田町</t>
  </si>
  <si>
    <t>田野町</t>
  </si>
  <si>
    <t>室戸市</t>
  </si>
  <si>
    <t>安芸市</t>
  </si>
  <si>
    <t>須崎市</t>
  </si>
  <si>
    <t>土佐市</t>
  </si>
  <si>
    <t>宿毛市</t>
  </si>
  <si>
    <t>中村市</t>
  </si>
  <si>
    <t>高知市</t>
  </si>
  <si>
    <t>　</t>
  </si>
  <si>
    <t>注） 南国市と土佐山田町の境域が平成７年１０月１日以降変更になっているが、平成７年国勢調査結果の人口により、</t>
  </si>
  <si>
    <t>　　 増減率を算出している。このため統計局公表の組替え人口により算出した増減率とは異なる。</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</si>
</sst>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Red]\(#,##0.0\)"/>
    <numFmt numFmtId="179" formatCode="#,##0.00_);[Red]\(#,##0.00\)"/>
    <numFmt numFmtId="180" formatCode="#,##0.000_);[Red]\(#,##0.000\)"/>
    <numFmt numFmtId="181" formatCode="#,##0.0000_);[Red]\(#,##0.0000\)"/>
    <numFmt numFmtId="182" formatCode="#,##0.00000_);[Red]\(#,##0.00000\)"/>
    <numFmt numFmtId="183" formatCode="#,##0.0_ "/>
    <numFmt numFmtId="184" formatCode="#,##0.00_ "/>
    <numFmt numFmtId="185" formatCode="#,##0;&quot;△ &quot;#,##0"/>
    <numFmt numFmtId="186" formatCode="#,##0.00;&quot;△ &quot;#,##0.00"/>
    <numFmt numFmtId="187" formatCode="#,##0.0;&quot;△ &quot;#,##0.0"/>
    <numFmt numFmtId="188" formatCode="ggge&quot;年&quot;mm&quot;月&quot;dd&quot;日&quot;"/>
    <numFmt numFmtId="189" formatCode="0.00_ "/>
    <numFmt numFmtId="190" formatCode="0.0_);[Red]\(0.0\)"/>
    <numFmt numFmtId="191" formatCode="0.00_);[Red]\(0.00\)"/>
    <numFmt numFmtId="192" formatCode="0.000_);[Red]\(0.000\)"/>
    <numFmt numFmtId="193" formatCode="[&lt;=999]000;000\-00"/>
    <numFmt numFmtId="194" formatCode="0.0"/>
    <numFmt numFmtId="195" formatCode="#,##0.0;[Red]\-#,##0.0"/>
    <numFmt numFmtId="196" formatCode="0;&quot;△ &quot;0"/>
    <numFmt numFmtId="197" formatCode="0.0000"/>
    <numFmt numFmtId="198" formatCode="0.000"/>
    <numFmt numFmtId="199" formatCode="0.00000"/>
    <numFmt numFmtId="200" formatCode="0.000000"/>
    <numFmt numFmtId="201" formatCode="#,##0.0"/>
    <numFmt numFmtId="202" formatCode="0.0_ "/>
    <numFmt numFmtId="203" formatCode="0.0;&quot;△ &quot;0.0"/>
    <numFmt numFmtId="204" formatCode="###,###,##0;&quot;-&quot;##,###,##0"/>
    <numFmt numFmtId="205" formatCode="\ ###,###,##0;&quot;-&quot;###,###,##0"/>
    <numFmt numFmtId="206" formatCode="0_ "/>
    <numFmt numFmtId="207" formatCode="\ ###,###,###,###,##0;&quot;-&quot;###,###,###,###,##0"/>
    <numFmt numFmtId="208" formatCode="\ ###,###,###,##0;&quot;-&quot;###,###,###,##0"/>
    <numFmt numFmtId="209" formatCode="##,###,###,##0.0;&quot;-&quot;#,###,###,##0.0"/>
    <numFmt numFmtId="210" formatCode="#,###,###,##0.00;&quot; -&quot;###,###,##0.00"/>
    <numFmt numFmtId="211" formatCode="###,###,###,###,##0;&quot;-&quot;##,###,###,###,##0"/>
    <numFmt numFmtId="212" formatCode="##,##0.00;&quot;-&quot;#,##0.00"/>
    <numFmt numFmtId="213" formatCode="\ ##0.0;&quot;-&quot;##0.0"/>
    <numFmt numFmtId="214" formatCode="#,###,##0.0;&quot; -&quot;###,##0.0"/>
    <numFmt numFmtId="215" formatCode="###,##0.0;&quot;-&quot;##,##0.0"/>
    <numFmt numFmtId="216" formatCode="###,###,###,##0;&quot;-&quot;##,###,###,##0"/>
    <numFmt numFmtId="217" formatCode="#,###,###,##0.0;&quot; -&quot;###,###,##0.0"/>
    <numFmt numFmtId="218" formatCode="\-0.0"/>
  </numFmts>
  <fonts count="21">
    <font>
      <sz val="10"/>
      <name val="ＭＳ Ｐ明朝"/>
      <family val="1"/>
    </font>
    <font>
      <sz val="6"/>
      <name val="ＭＳ Ｐ明朝"/>
      <family val="1"/>
    </font>
    <font>
      <sz val="6"/>
      <name val="ＭＳ Ｐゴシック"/>
      <family val="3"/>
    </font>
    <font>
      <sz val="11"/>
      <name val="ＭＳ Ｐ明朝"/>
      <family val="1"/>
    </font>
    <font>
      <b/>
      <sz val="10"/>
      <name val="ＭＳ Ｐゴシック"/>
      <family val="3"/>
    </font>
    <font>
      <sz val="10"/>
      <name val="ＭＳ Ｐゴシック"/>
      <family val="3"/>
    </font>
    <font>
      <sz val="12"/>
      <name val="ＭＳ Ｐゴシック"/>
      <family val="3"/>
    </font>
    <font>
      <sz val="14"/>
      <name val="ＭＳ Ｐゴシック"/>
      <family val="3"/>
    </font>
    <font>
      <sz val="12"/>
      <name val="ＭＳ Ｐ明朝"/>
      <family val="1"/>
    </font>
    <font>
      <sz val="12"/>
      <color indexed="8"/>
      <name val="ＭＳ Ｐゴシック"/>
      <family val="3"/>
    </font>
    <font>
      <sz val="11"/>
      <name val="ＭＳ Ｐゴシック"/>
      <family val="0"/>
    </font>
    <font>
      <sz val="11"/>
      <name val="ＭＳ 明朝"/>
      <family val="1"/>
    </font>
    <font>
      <sz val="9"/>
      <name val="ＭＳ Ｐゴシック"/>
      <family val="3"/>
    </font>
    <font>
      <sz val="9"/>
      <name val="ＭＳ 明朝"/>
      <family val="1"/>
    </font>
    <font>
      <sz val="9"/>
      <name val="ＭＳ Ｐ明朝"/>
      <family val="1"/>
    </font>
    <font>
      <sz val="8"/>
      <name val="ＭＳ 明朝"/>
      <family val="1"/>
    </font>
    <font>
      <b/>
      <sz val="9"/>
      <name val="ＭＳ ゴシック"/>
      <family val="3"/>
    </font>
    <font>
      <b/>
      <sz val="9"/>
      <name val="ＭＳ 明朝"/>
      <family val="1"/>
    </font>
    <font>
      <sz val="10"/>
      <name val="ＭＳ 明朝"/>
      <family val="1"/>
    </font>
    <font>
      <u val="single"/>
      <sz val="9"/>
      <color indexed="12"/>
      <name val="ＭＳ 明朝"/>
      <family val="1"/>
    </font>
    <font>
      <u val="single"/>
      <sz val="9"/>
      <color indexed="36"/>
      <name val="ＭＳ 明朝"/>
      <family val="1"/>
    </font>
  </fonts>
  <fills count="3">
    <fill>
      <patternFill/>
    </fill>
    <fill>
      <patternFill patternType="gray125"/>
    </fill>
    <fill>
      <patternFill patternType="solid">
        <fgColor indexed="9"/>
        <bgColor indexed="64"/>
      </patternFill>
    </fill>
  </fills>
  <borders count="28">
    <border>
      <left/>
      <right/>
      <top/>
      <bottom/>
      <diagonal/>
    </border>
    <border>
      <left style="thin"/>
      <right style="thin"/>
      <top>
        <color indexed="63"/>
      </top>
      <bottom style="thin"/>
    </border>
    <border>
      <left style="thin"/>
      <right style="thin"/>
      <top style="thin"/>
      <bottom style="thin"/>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style="thin"/>
      <right style="thin"/>
      <top>
        <color indexed="63"/>
      </top>
      <bottom>
        <color indexed="63"/>
      </bottom>
    </border>
    <border>
      <left>
        <color indexed="63"/>
      </left>
      <right>
        <color indexed="63"/>
      </right>
      <top>
        <color indexed="63"/>
      </top>
      <bottom style="thin">
        <color indexed="8"/>
      </bottom>
    </border>
    <border>
      <left>
        <color indexed="63"/>
      </left>
      <right style="thin"/>
      <top style="thin"/>
      <bottom>
        <color indexed="63"/>
      </bottom>
    </border>
    <border>
      <left>
        <color indexed="63"/>
      </left>
      <right style="thin">
        <color indexed="8"/>
      </right>
      <top style="thin">
        <color indexed="8"/>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3" fontId="6" fillId="0" borderId="0">
      <alignment/>
      <protection/>
    </xf>
    <xf numFmtId="0" fontId="10" fillId="0" borderId="0">
      <alignment/>
      <protection/>
    </xf>
    <xf numFmtId="0" fontId="20" fillId="0" borderId="0" applyNumberFormat="0" applyFill="0" applyBorder="0" applyAlignment="0" applyProtection="0"/>
  </cellStyleXfs>
  <cellXfs count="220">
    <xf numFmtId="0" fontId="0" fillId="0" borderId="0" xfId="0" applyAlignment="1">
      <alignment/>
    </xf>
    <xf numFmtId="177" fontId="0" fillId="0" borderId="1" xfId="0" applyNumberFormat="1" applyBorder="1" applyAlignment="1">
      <alignment vertical="center"/>
    </xf>
    <xf numFmtId="177" fontId="0" fillId="0" borderId="2" xfId="0" applyNumberFormat="1" applyBorder="1" applyAlignment="1">
      <alignment vertical="center"/>
    </xf>
    <xf numFmtId="177" fontId="0" fillId="0" borderId="3" xfId="0" applyNumberFormat="1" applyBorder="1" applyAlignment="1">
      <alignment vertical="center"/>
    </xf>
    <xf numFmtId="177" fontId="0" fillId="0" borderId="4" xfId="0" applyNumberFormat="1" applyBorder="1"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176" fontId="0" fillId="0" borderId="2" xfId="0" applyNumberFormat="1" applyBorder="1" applyAlignment="1">
      <alignment horizontal="center" vertical="center"/>
    </xf>
    <xf numFmtId="176" fontId="0" fillId="0" borderId="5" xfId="0" applyNumberFormat="1" applyBorder="1" applyAlignment="1">
      <alignment horizontal="center" vertical="center"/>
    </xf>
    <xf numFmtId="0" fontId="0" fillId="0" borderId="7" xfId="0" applyBorder="1" applyAlignment="1">
      <alignment horizontal="center" vertical="center"/>
    </xf>
    <xf numFmtId="0" fontId="3" fillId="0" borderId="0" xfId="0" applyFont="1" applyAlignment="1">
      <alignment vertical="top"/>
    </xf>
    <xf numFmtId="177" fontId="4" fillId="0" borderId="8" xfId="0" applyNumberFormat="1" applyFont="1" applyBorder="1" applyAlignment="1">
      <alignment vertical="center"/>
    </xf>
    <xf numFmtId="177" fontId="4" fillId="0" borderId="2" xfId="0" applyNumberFormat="1" applyFont="1" applyBorder="1" applyAlignment="1">
      <alignment vertical="center"/>
    </xf>
    <xf numFmtId="177" fontId="4" fillId="0" borderId="4" xfId="0" applyNumberFormat="1" applyFont="1" applyBorder="1" applyAlignment="1">
      <alignment vertical="center"/>
    </xf>
    <xf numFmtId="177" fontId="4" fillId="0" borderId="9" xfId="0" applyNumberFormat="1" applyFont="1" applyBorder="1" applyAlignment="1">
      <alignment vertical="center"/>
    </xf>
    <xf numFmtId="177" fontId="4" fillId="0" borderId="1" xfId="0" applyNumberFormat="1" applyFont="1" applyBorder="1" applyAlignment="1">
      <alignment vertical="center"/>
    </xf>
    <xf numFmtId="177" fontId="4" fillId="0" borderId="3" xfId="0" applyNumberFormat="1" applyFont="1" applyBorder="1" applyAlignment="1">
      <alignment vertical="center"/>
    </xf>
    <xf numFmtId="0" fontId="0" fillId="0" borderId="8" xfId="0" applyBorder="1" applyAlignment="1">
      <alignment/>
    </xf>
    <xf numFmtId="0" fontId="0" fillId="0" borderId="10" xfId="0" applyBorder="1" applyAlignment="1">
      <alignment/>
    </xf>
    <xf numFmtId="0" fontId="0" fillId="0" borderId="9" xfId="0" applyBorder="1" applyAlignment="1">
      <alignment/>
    </xf>
    <xf numFmtId="0" fontId="4" fillId="0" borderId="11" xfId="0" applyFont="1" applyBorder="1" applyAlignment="1">
      <alignment vertical="center"/>
    </xf>
    <xf numFmtId="0" fontId="4" fillId="0" borderId="12"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4" fillId="0" borderId="4" xfId="0" applyFont="1" applyBorder="1" applyAlignment="1">
      <alignment vertic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0" fillId="0" borderId="12" xfId="0" applyBorder="1" applyAlignment="1">
      <alignment horizontal="distributed" vertical="center"/>
    </xf>
    <xf numFmtId="0" fontId="0" fillId="0" borderId="11" xfId="0" applyBorder="1" applyAlignment="1">
      <alignment horizontal="distributed" vertical="center"/>
    </xf>
    <xf numFmtId="0" fontId="0" fillId="0" borderId="6" xfId="0" applyBorder="1" applyAlignment="1">
      <alignment/>
    </xf>
    <xf numFmtId="0" fontId="0" fillId="0" borderId="13" xfId="0" applyBorder="1" applyAlignment="1">
      <alignment/>
    </xf>
    <xf numFmtId="0" fontId="0" fillId="0" borderId="0" xfId="0" applyBorder="1" applyAlignment="1">
      <alignment/>
    </xf>
    <xf numFmtId="185" fontId="4" fillId="0" borderId="11" xfId="0" applyNumberFormat="1" applyFont="1" applyBorder="1" applyAlignment="1">
      <alignment vertical="center"/>
    </xf>
    <xf numFmtId="185" fontId="4" fillId="0" borderId="12" xfId="0" applyNumberFormat="1" applyFont="1" applyBorder="1" applyAlignment="1">
      <alignment vertical="center"/>
    </xf>
    <xf numFmtId="185" fontId="0" fillId="0" borderId="3" xfId="0" applyNumberFormat="1" applyBorder="1" applyAlignment="1">
      <alignment vertical="center"/>
    </xf>
    <xf numFmtId="185" fontId="0" fillId="0" borderId="4" xfId="0" applyNumberFormat="1" applyBorder="1" applyAlignment="1">
      <alignment vertical="center"/>
    </xf>
    <xf numFmtId="185" fontId="4" fillId="0" borderId="4" xfId="0" applyNumberFormat="1" applyFont="1" applyBorder="1" applyAlignment="1">
      <alignment vertical="center"/>
    </xf>
    <xf numFmtId="187" fontId="4" fillId="0" borderId="2" xfId="0" applyNumberFormat="1" applyFont="1" applyBorder="1" applyAlignment="1">
      <alignment vertical="center"/>
    </xf>
    <xf numFmtId="187" fontId="4" fillId="0" borderId="1" xfId="0" applyNumberFormat="1" applyFont="1" applyBorder="1" applyAlignment="1">
      <alignment vertical="center"/>
    </xf>
    <xf numFmtId="187" fontId="0" fillId="0" borderId="1" xfId="0" applyNumberFormat="1" applyBorder="1" applyAlignment="1">
      <alignment vertical="center"/>
    </xf>
    <xf numFmtId="187" fontId="0" fillId="0" borderId="2" xfId="0" applyNumberFormat="1" applyBorder="1" applyAlignment="1">
      <alignment vertical="center"/>
    </xf>
    <xf numFmtId="0" fontId="7" fillId="0" borderId="0" xfId="21" applyNumberFormat="1" applyFont="1" applyAlignment="1">
      <alignment vertical="top"/>
      <protection/>
    </xf>
    <xf numFmtId="0" fontId="6" fillId="0" borderId="0" xfId="21" applyNumberFormat="1" applyFont="1" applyAlignment="1">
      <alignment/>
      <protection locked="0"/>
    </xf>
    <xf numFmtId="0" fontId="6" fillId="0" borderId="14" xfId="21" applyNumberFormat="1" applyFont="1" applyBorder="1" applyAlignment="1">
      <alignment/>
      <protection/>
    </xf>
    <xf numFmtId="0" fontId="8" fillId="0" borderId="15" xfId="21" applyNumberFormat="1" applyFont="1" applyBorder="1" applyAlignment="1">
      <alignment/>
      <protection/>
    </xf>
    <xf numFmtId="0" fontId="8" fillId="0" borderId="16" xfId="21" applyNumberFormat="1" applyFont="1" applyFill="1" applyBorder="1" applyAlignment="1">
      <alignment horizontal="center" vertical="center"/>
      <protection/>
    </xf>
    <xf numFmtId="0" fontId="8" fillId="0" borderId="17" xfId="21" applyNumberFormat="1" applyFont="1" applyFill="1" applyBorder="1" applyAlignment="1">
      <alignment horizontal="center" vertical="center"/>
      <protection/>
    </xf>
    <xf numFmtId="0" fontId="8" fillId="0" borderId="18" xfId="21" applyNumberFormat="1" applyFont="1" applyFill="1" applyBorder="1" applyAlignment="1">
      <alignment horizontal="center" vertical="center"/>
      <protection/>
    </xf>
    <xf numFmtId="0" fontId="6" fillId="0" borderId="19" xfId="21" applyNumberFormat="1">
      <alignment/>
      <protection/>
    </xf>
    <xf numFmtId="0" fontId="6" fillId="0" borderId="20" xfId="21" applyNumberFormat="1" applyFont="1" applyAlignment="1">
      <alignment horizontal="distributed" vertical="center"/>
      <protection/>
    </xf>
    <xf numFmtId="3" fontId="6" fillId="0" borderId="20" xfId="21" applyBorder="1" applyAlignment="1">
      <alignment vertical="center"/>
      <protection/>
    </xf>
    <xf numFmtId="176" fontId="6" fillId="0" borderId="14" xfId="21" applyNumberFormat="1" applyBorder="1">
      <alignment/>
      <protection/>
    </xf>
    <xf numFmtId="190" fontId="6" fillId="0" borderId="14" xfId="21" applyNumberFormat="1" applyBorder="1">
      <alignment/>
      <protection/>
    </xf>
    <xf numFmtId="0" fontId="6" fillId="0" borderId="21" xfId="21" applyNumberFormat="1" applyFont="1" applyBorder="1" applyAlignment="1">
      <alignment horizontal="center" vertical="center"/>
      <protection locked="0"/>
    </xf>
    <xf numFmtId="0" fontId="6" fillId="0" borderId="17" xfId="21" applyNumberFormat="1" applyFont="1" applyBorder="1" applyAlignment="1">
      <alignment horizontal="distributed" vertical="center"/>
      <protection/>
    </xf>
    <xf numFmtId="3" fontId="6" fillId="0" borderId="17" xfId="21" applyBorder="1" applyAlignment="1">
      <alignment vertical="center"/>
      <protection/>
    </xf>
    <xf numFmtId="176" fontId="6" fillId="0" borderId="16" xfId="21" applyNumberFormat="1" applyBorder="1">
      <alignment/>
      <protection/>
    </xf>
    <xf numFmtId="190" fontId="6" fillId="0" borderId="16" xfId="21" applyNumberFormat="1" applyFont="1" applyBorder="1" applyAlignment="1">
      <alignment/>
      <protection locked="0"/>
    </xf>
    <xf numFmtId="0" fontId="8" fillId="0" borderId="17" xfId="21" applyNumberFormat="1" applyFont="1" applyBorder="1" applyAlignment="1">
      <alignment horizontal="distributed" vertical="center"/>
      <protection/>
    </xf>
    <xf numFmtId="3" fontId="8" fillId="0" borderId="17" xfId="21" applyFont="1" applyBorder="1" applyAlignment="1">
      <alignment vertical="center"/>
      <protection/>
    </xf>
    <xf numFmtId="176" fontId="8" fillId="0" borderId="16" xfId="21" applyNumberFormat="1" applyFont="1" applyBorder="1">
      <alignment/>
      <protection/>
    </xf>
    <xf numFmtId="176" fontId="8" fillId="0" borderId="16" xfId="21" applyNumberFormat="1" applyFont="1" applyBorder="1" applyAlignment="1">
      <alignment/>
      <protection locked="0"/>
    </xf>
    <xf numFmtId="190" fontId="8" fillId="0" borderId="16" xfId="21" applyNumberFormat="1" applyFont="1" applyBorder="1" applyAlignment="1">
      <alignment/>
      <protection locked="0"/>
    </xf>
    <xf numFmtId="0" fontId="9" fillId="2" borderId="17" xfId="21" applyNumberFormat="1" applyFont="1" applyFill="1" applyBorder="1" applyAlignment="1">
      <alignment horizontal="distributed" vertical="center"/>
      <protection/>
    </xf>
    <xf numFmtId="3" fontId="6" fillId="0" borderId="17" xfId="21" applyFont="1" applyFill="1" applyBorder="1" applyAlignment="1">
      <alignment vertical="center"/>
      <protection/>
    </xf>
    <xf numFmtId="176" fontId="6" fillId="0" borderId="16" xfId="21" applyNumberFormat="1" applyFont="1" applyBorder="1">
      <alignment/>
      <protection/>
    </xf>
    <xf numFmtId="176" fontId="6" fillId="0" borderId="16" xfId="21" applyNumberFormat="1" applyFont="1" applyBorder="1" applyAlignment="1">
      <alignment/>
      <protection locked="0"/>
    </xf>
    <xf numFmtId="0" fontId="6" fillId="2" borderId="17" xfId="21" applyNumberFormat="1" applyFont="1" applyFill="1" applyBorder="1" applyAlignment="1">
      <alignment horizontal="distributed" vertical="center"/>
      <protection/>
    </xf>
    <xf numFmtId="0" fontId="8" fillId="0" borderId="22" xfId="21" applyNumberFormat="1" applyFont="1" applyBorder="1" applyAlignment="1">
      <alignment horizontal="distributed" vertical="center"/>
      <protection/>
    </xf>
    <xf numFmtId="3" fontId="8" fillId="0" borderId="15" xfId="21" applyFont="1" applyBorder="1" applyAlignment="1">
      <alignment vertical="center"/>
      <protection/>
    </xf>
    <xf numFmtId="176" fontId="8" fillId="0" borderId="22" xfId="21" applyNumberFormat="1" applyFont="1" applyBorder="1">
      <alignment/>
      <protection/>
    </xf>
    <xf numFmtId="176" fontId="8" fillId="0" borderId="22" xfId="21" applyNumberFormat="1" applyFont="1" applyBorder="1" applyAlignment="1">
      <alignment/>
      <protection locked="0"/>
    </xf>
    <xf numFmtId="190" fontId="8" fillId="0" borderId="22" xfId="21" applyNumberFormat="1" applyFont="1" applyBorder="1" applyAlignment="1">
      <alignment/>
      <protection locked="0"/>
    </xf>
    <xf numFmtId="0" fontId="6" fillId="0" borderId="23" xfId="21" applyNumberFormat="1">
      <alignment/>
      <protection/>
    </xf>
    <xf numFmtId="0" fontId="10" fillId="0" borderId="0" xfId="22" applyBorder="1">
      <alignment/>
      <protection/>
    </xf>
    <xf numFmtId="185" fontId="5" fillId="0" borderId="0" xfId="17" applyNumberFormat="1" applyFont="1" applyBorder="1" applyAlignment="1">
      <alignment vertical="top"/>
    </xf>
    <xf numFmtId="0" fontId="11" fillId="0" borderId="0" xfId="22" applyFont="1" applyBorder="1" applyAlignment="1">
      <alignment vertical="center"/>
      <protection/>
    </xf>
    <xf numFmtId="0" fontId="10" fillId="0" borderId="0" xfId="22">
      <alignment/>
      <protection/>
    </xf>
    <xf numFmtId="0" fontId="13" fillId="0" borderId="10" xfId="22" applyFont="1" applyBorder="1" applyAlignment="1">
      <alignment vertical="center"/>
      <protection/>
    </xf>
    <xf numFmtId="185" fontId="13" fillId="0" borderId="6" xfId="17" applyNumberFormat="1" applyFont="1" applyBorder="1" applyAlignment="1">
      <alignment horizontal="distributed" vertical="center"/>
    </xf>
    <xf numFmtId="0" fontId="13" fillId="0" borderId="6" xfId="22" applyFont="1" applyBorder="1" applyAlignment="1">
      <alignment horizontal="right" vertical="center"/>
      <protection/>
    </xf>
    <xf numFmtId="0" fontId="13" fillId="0" borderId="5" xfId="22" applyFont="1" applyBorder="1" applyAlignment="1">
      <alignment horizontal="center" vertical="center"/>
      <protection/>
    </xf>
    <xf numFmtId="0" fontId="3" fillId="0" borderId="11" xfId="22" applyFont="1" applyBorder="1" applyAlignment="1">
      <alignment horizontal="center" vertical="center"/>
      <protection/>
    </xf>
    <xf numFmtId="0" fontId="3" fillId="0" borderId="4" xfId="22" applyFont="1" applyBorder="1" applyAlignment="1">
      <alignment horizontal="center" vertical="center"/>
      <protection/>
    </xf>
    <xf numFmtId="0" fontId="13" fillId="0" borderId="13" xfId="22" applyFont="1" applyBorder="1" applyAlignment="1">
      <alignment vertical="center"/>
      <protection/>
    </xf>
    <xf numFmtId="185" fontId="13" fillId="0" borderId="0" xfId="17" applyNumberFormat="1" applyFont="1" applyBorder="1" applyAlignment="1">
      <alignment horizontal="left" vertical="center"/>
    </xf>
    <xf numFmtId="0" fontId="13" fillId="0" borderId="0" xfId="22" applyFont="1" applyBorder="1" applyAlignment="1">
      <alignment horizontal="right" vertical="center"/>
      <protection/>
    </xf>
    <xf numFmtId="0" fontId="13" fillId="0" borderId="24" xfId="22" applyFont="1" applyBorder="1" applyAlignment="1">
      <alignment horizontal="center" vertical="center"/>
      <protection/>
    </xf>
    <xf numFmtId="0" fontId="15" fillId="0" borderId="5" xfId="22" applyFont="1" applyBorder="1" applyAlignment="1">
      <alignment horizontal="center" vertical="center"/>
      <protection/>
    </xf>
    <xf numFmtId="0" fontId="13" fillId="0" borderId="9" xfId="22" applyFont="1" applyBorder="1" applyAlignment="1">
      <alignment vertical="center"/>
      <protection/>
    </xf>
    <xf numFmtId="185" fontId="13" fillId="0" borderId="12" xfId="17" applyNumberFormat="1" applyFont="1" applyBorder="1" applyAlignment="1">
      <alignment horizontal="right" vertical="center"/>
    </xf>
    <xf numFmtId="0" fontId="13" fillId="0" borderId="12" xfId="22" applyFont="1" applyBorder="1" applyAlignment="1">
      <alignment horizontal="right" vertical="center"/>
      <protection/>
    </xf>
    <xf numFmtId="0" fontId="10" fillId="0" borderId="1" xfId="22" applyBorder="1" applyAlignment="1">
      <alignment horizontal="center" vertical="center"/>
      <protection/>
    </xf>
    <xf numFmtId="0" fontId="15" fillId="0" borderId="1" xfId="22" applyFont="1" applyBorder="1" applyAlignment="1">
      <alignment horizontal="center" vertical="center"/>
      <protection/>
    </xf>
    <xf numFmtId="0" fontId="13" fillId="0" borderId="8" xfId="22" applyFont="1" applyBorder="1" applyAlignment="1">
      <alignment vertical="center"/>
      <protection/>
    </xf>
    <xf numFmtId="185" fontId="16" fillId="0" borderId="11" xfId="17" applyNumberFormat="1" applyFont="1" applyBorder="1" applyAlignment="1">
      <alignment horizontal="distributed" vertical="center"/>
    </xf>
    <xf numFmtId="0" fontId="17" fillId="0" borderId="11" xfId="22" applyFont="1" applyBorder="1" applyAlignment="1">
      <alignment horizontal="right" vertical="center"/>
      <protection/>
    </xf>
    <xf numFmtId="38" fontId="17" fillId="0" borderId="2" xfId="17" applyFont="1" applyBorder="1" applyAlignment="1" applyProtection="1">
      <alignment horizontal="right" vertical="center"/>
      <protection locked="0"/>
    </xf>
    <xf numFmtId="40" fontId="17" fillId="0" borderId="2" xfId="17" applyNumberFormat="1" applyFont="1" applyBorder="1" applyAlignment="1" applyProtection="1">
      <alignment horizontal="right" vertical="center"/>
      <protection locked="0"/>
    </xf>
    <xf numFmtId="185" fontId="17" fillId="0" borderId="11" xfId="17" applyNumberFormat="1" applyFont="1" applyBorder="1" applyAlignment="1">
      <alignment horizontal="distributed" vertical="center"/>
    </xf>
    <xf numFmtId="185" fontId="13" fillId="0" borderId="11" xfId="17" applyNumberFormat="1" applyFont="1" applyBorder="1" applyAlignment="1">
      <alignment horizontal="distributed" vertical="center"/>
    </xf>
    <xf numFmtId="0" fontId="13" fillId="0" borderId="11" xfId="22" applyFont="1" applyBorder="1" applyAlignment="1">
      <alignment horizontal="right" vertical="center"/>
      <protection/>
    </xf>
    <xf numFmtId="38" fontId="13" fillId="0" borderId="2" xfId="17" applyFont="1" applyBorder="1" applyAlignment="1" applyProtection="1">
      <alignment horizontal="right" vertical="center"/>
      <protection locked="0"/>
    </xf>
    <xf numFmtId="188" fontId="8" fillId="0" borderId="17" xfId="21" applyNumberFormat="1" applyFont="1" applyFill="1" applyBorder="1" applyAlignment="1">
      <alignment horizontal="center" vertical="center"/>
      <protection/>
    </xf>
    <xf numFmtId="0" fontId="6" fillId="0" borderId="18" xfId="21" applyNumberFormat="1" applyFont="1" applyBorder="1" applyAlignment="1">
      <alignment horizontal="center" vertical="center"/>
      <protection locked="0"/>
    </xf>
    <xf numFmtId="38" fontId="13" fillId="0" borderId="8" xfId="17" applyFont="1" applyBorder="1" applyAlignment="1">
      <alignment horizontal="right" vertical="center"/>
    </xf>
    <xf numFmtId="38" fontId="13" fillId="0" borderId="2" xfId="17" applyFont="1" applyBorder="1" applyAlignment="1">
      <alignment horizontal="right" vertical="center"/>
    </xf>
    <xf numFmtId="2" fontId="13" fillId="0" borderId="2" xfId="22" applyNumberFormat="1" applyFont="1" applyBorder="1" applyAlignment="1">
      <alignment vertical="center"/>
      <protection/>
    </xf>
    <xf numFmtId="0" fontId="13" fillId="0" borderId="2" xfId="22" applyFont="1" applyBorder="1" applyAlignment="1">
      <alignment horizontal="right" vertical="center"/>
      <protection/>
    </xf>
    <xf numFmtId="176" fontId="12" fillId="0" borderId="2" xfId="22" applyNumberFormat="1" applyFont="1" applyBorder="1">
      <alignment/>
      <protection/>
    </xf>
    <xf numFmtId="176" fontId="12" fillId="0" borderId="4" xfId="22" applyNumberFormat="1" applyFont="1" applyBorder="1">
      <alignment/>
      <protection/>
    </xf>
    <xf numFmtId="0" fontId="13" fillId="0" borderId="8" xfId="22" applyFont="1" applyBorder="1" applyAlignment="1">
      <alignment horizontal="distributed" vertical="center"/>
      <protection/>
    </xf>
    <xf numFmtId="185" fontId="13" fillId="0" borderId="12" xfId="17" applyNumberFormat="1" applyFont="1" applyBorder="1" applyAlignment="1">
      <alignment horizontal="distributed" vertical="center"/>
    </xf>
    <xf numFmtId="38" fontId="13" fillId="0" borderId="1" xfId="17" applyFont="1" applyBorder="1" applyAlignment="1" applyProtection="1">
      <alignment horizontal="right" vertical="center"/>
      <protection locked="0"/>
    </xf>
    <xf numFmtId="38" fontId="13" fillId="0" borderId="9" xfId="17" applyFont="1" applyBorder="1" applyAlignment="1">
      <alignment horizontal="right" vertical="center"/>
    </xf>
    <xf numFmtId="38" fontId="13" fillId="0" borderId="1" xfId="17" applyFont="1" applyBorder="1" applyAlignment="1">
      <alignment horizontal="right" vertical="center"/>
    </xf>
    <xf numFmtId="2" fontId="13" fillId="0" borderId="1" xfId="22" applyNumberFormat="1" applyFont="1" applyBorder="1" applyAlignment="1">
      <alignment vertical="center"/>
      <protection/>
    </xf>
    <xf numFmtId="0" fontId="13" fillId="0" borderId="1" xfId="22" applyFont="1" applyBorder="1" applyAlignment="1">
      <alignment horizontal="right" vertical="center"/>
      <protection/>
    </xf>
    <xf numFmtId="176" fontId="12" fillId="0" borderId="1" xfId="22" applyNumberFormat="1" applyFont="1" applyBorder="1">
      <alignment/>
      <protection/>
    </xf>
    <xf numFmtId="176" fontId="12" fillId="0" borderId="3" xfId="22" applyNumberFormat="1" applyFont="1" applyBorder="1">
      <alignment/>
      <protection/>
    </xf>
    <xf numFmtId="0" fontId="13" fillId="0" borderId="0" xfId="22" applyFont="1" applyBorder="1" applyAlignment="1">
      <alignment vertical="center"/>
      <protection/>
    </xf>
    <xf numFmtId="185" fontId="12" fillId="0" borderId="0" xfId="17" applyNumberFormat="1" applyFont="1" applyAlignment="1">
      <alignment/>
    </xf>
    <xf numFmtId="0" fontId="18" fillId="0" borderId="0" xfId="22" applyFont="1" applyBorder="1" applyAlignment="1">
      <alignment vertical="center"/>
      <protection/>
    </xf>
    <xf numFmtId="0" fontId="13" fillId="0" borderId="0" xfId="22" applyFont="1" applyAlignment="1">
      <alignment vertical="center"/>
      <protection/>
    </xf>
    <xf numFmtId="38" fontId="13" fillId="0" borderId="0" xfId="17" applyFont="1" applyBorder="1" applyAlignment="1">
      <alignment horizontal="right" vertical="center"/>
    </xf>
    <xf numFmtId="0" fontId="10" fillId="0" borderId="0" xfId="22" applyBorder="1" applyAlignment="1">
      <alignment vertical="center"/>
      <protection/>
    </xf>
    <xf numFmtId="185" fontId="10" fillId="0" borderId="0" xfId="17" applyNumberFormat="1" applyAlignment="1">
      <alignment/>
    </xf>
    <xf numFmtId="0" fontId="3" fillId="0" borderId="0" xfId="0" applyFont="1" applyAlignment="1">
      <alignment/>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xf>
    <xf numFmtId="38" fontId="0" fillId="0" borderId="13" xfId="17" applyBorder="1" applyAlignment="1">
      <alignment/>
    </xf>
    <xf numFmtId="38" fontId="0" fillId="0" borderId="2" xfId="17" applyBorder="1" applyAlignment="1">
      <alignment/>
    </xf>
    <xf numFmtId="3" fontId="0" fillId="0" borderId="0" xfId="0" applyNumberFormat="1" applyBorder="1" applyAlignment="1">
      <alignment/>
    </xf>
    <xf numFmtId="38" fontId="0" fillId="0" borderId="24" xfId="17" applyBorder="1" applyAlignment="1">
      <alignment/>
    </xf>
    <xf numFmtId="38" fontId="0" fillId="0" borderId="0" xfId="17" applyBorder="1" applyAlignment="1">
      <alignment/>
    </xf>
    <xf numFmtId="185" fontId="0" fillId="0" borderId="5" xfId="17" applyNumberFormat="1" applyBorder="1" applyAlignment="1">
      <alignment/>
    </xf>
    <xf numFmtId="187" fontId="0" fillId="0" borderId="7" xfId="17" applyNumberFormat="1" applyBorder="1" applyAlignment="1">
      <alignment/>
    </xf>
    <xf numFmtId="0" fontId="0" fillId="0" borderId="4" xfId="0" applyBorder="1" applyAlignment="1">
      <alignment/>
    </xf>
    <xf numFmtId="38" fontId="0" fillId="0" borderId="8" xfId="17" applyBorder="1" applyAlignment="1">
      <alignment/>
    </xf>
    <xf numFmtId="38" fontId="0" fillId="0" borderId="4" xfId="17" applyBorder="1" applyAlignment="1">
      <alignment/>
    </xf>
    <xf numFmtId="3" fontId="0" fillId="0" borderId="11" xfId="0" applyNumberFormat="1" applyBorder="1" applyAlignment="1">
      <alignment/>
    </xf>
    <xf numFmtId="3" fontId="0" fillId="0" borderId="2" xfId="0" applyNumberFormat="1" applyBorder="1" applyAlignment="1">
      <alignment/>
    </xf>
    <xf numFmtId="185" fontId="0" fillId="0" borderId="2" xfId="17" applyNumberFormat="1" applyBorder="1" applyAlignment="1">
      <alignment/>
    </xf>
    <xf numFmtId="187" fontId="0" fillId="0" borderId="4" xfId="17" applyNumberFormat="1" applyBorder="1" applyAlignment="1">
      <alignment/>
    </xf>
    <xf numFmtId="3" fontId="0" fillId="0" borderId="11" xfId="0" applyNumberFormat="1" applyFill="1" applyBorder="1" applyAlignment="1">
      <alignment/>
    </xf>
    <xf numFmtId="3" fontId="0" fillId="0" borderId="2" xfId="0" applyNumberFormat="1" applyFill="1" applyBorder="1" applyAlignment="1">
      <alignment/>
    </xf>
    <xf numFmtId="0" fontId="0" fillId="0" borderId="2" xfId="0" applyBorder="1" applyAlignment="1">
      <alignment/>
    </xf>
    <xf numFmtId="0" fontId="0" fillId="0" borderId="11" xfId="0" applyBorder="1" applyAlignment="1">
      <alignment/>
    </xf>
    <xf numFmtId="201" fontId="0" fillId="0" borderId="11" xfId="0" applyNumberFormat="1" applyFill="1" applyBorder="1" applyAlignment="1">
      <alignment/>
    </xf>
    <xf numFmtId="201" fontId="0" fillId="0" borderId="2" xfId="0" applyNumberFormat="1" applyFill="1" applyBorder="1" applyAlignment="1">
      <alignment/>
    </xf>
    <xf numFmtId="185" fontId="0" fillId="0" borderId="4" xfId="17" applyNumberFormat="1" applyBorder="1" applyAlignment="1">
      <alignment/>
    </xf>
    <xf numFmtId="0" fontId="8" fillId="0" borderId="22" xfId="21" applyNumberFormat="1" applyFont="1" applyBorder="1" applyAlignment="1">
      <alignment horizontal="center" vertical="center"/>
      <protection locked="0"/>
    </xf>
    <xf numFmtId="49" fontId="6" fillId="0" borderId="25" xfId="21" applyNumberFormat="1" applyFont="1" applyBorder="1" applyAlignment="1">
      <alignment horizontal="center" vertical="center"/>
      <protection/>
    </xf>
    <xf numFmtId="49" fontId="6" fillId="0" borderId="25" xfId="21" applyNumberFormat="1" applyFont="1" applyBorder="1" applyAlignment="1">
      <alignment horizontal="center" vertical="center"/>
      <protection locked="0"/>
    </xf>
    <xf numFmtId="0" fontId="0" fillId="0" borderId="26"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11" xfId="0" applyBorder="1" applyAlignment="1">
      <alignment vertical="center"/>
    </xf>
    <xf numFmtId="0" fontId="0" fillId="0" borderId="2" xfId="0" applyBorder="1" applyAlignment="1">
      <alignment vertical="center"/>
    </xf>
    <xf numFmtId="203" fontId="0" fillId="0" borderId="4" xfId="0" applyNumberFormat="1" applyBorder="1" applyAlignment="1">
      <alignment vertical="center"/>
    </xf>
    <xf numFmtId="189" fontId="0" fillId="0" borderId="4" xfId="0" applyNumberFormat="1" applyBorder="1" applyAlignment="1">
      <alignment vertical="center"/>
    </xf>
    <xf numFmtId="202" fontId="0" fillId="0" borderId="11" xfId="0" applyNumberFormat="1" applyBorder="1" applyAlignment="1">
      <alignment vertical="center"/>
    </xf>
    <xf numFmtId="0" fontId="0" fillId="0" borderId="5" xfId="0" applyBorder="1" applyAlignment="1">
      <alignment/>
    </xf>
    <xf numFmtId="203" fontId="0" fillId="0" borderId="26" xfId="0" applyNumberFormat="1" applyBorder="1" applyAlignment="1">
      <alignment/>
    </xf>
    <xf numFmtId="189" fontId="0" fillId="0" borderId="26" xfId="0" applyNumberFormat="1" applyBorder="1" applyAlignment="1">
      <alignment/>
    </xf>
    <xf numFmtId="202" fontId="0" fillId="0" borderId="6" xfId="0" applyNumberFormat="1" applyBorder="1" applyAlignment="1">
      <alignment/>
    </xf>
    <xf numFmtId="0" fontId="0" fillId="0" borderId="24" xfId="0" applyBorder="1" applyAlignment="1">
      <alignment/>
    </xf>
    <xf numFmtId="203" fontId="0" fillId="0" borderId="7" xfId="0" applyNumberFormat="1" applyBorder="1" applyAlignment="1">
      <alignment/>
    </xf>
    <xf numFmtId="189" fontId="0" fillId="0" borderId="7" xfId="0" applyNumberFormat="1" applyBorder="1" applyAlignment="1">
      <alignment/>
    </xf>
    <xf numFmtId="202" fontId="0" fillId="0" borderId="0" xfId="0" applyNumberFormat="1" applyBorder="1" applyAlignment="1">
      <alignment/>
    </xf>
    <xf numFmtId="0" fontId="0" fillId="0" borderId="0" xfId="0" applyFill="1" applyBorder="1" applyAlignment="1">
      <alignment vertical="center"/>
    </xf>
    <xf numFmtId="0" fontId="3" fillId="0" borderId="0" xfId="0" applyFont="1" applyBorder="1" applyAlignment="1">
      <alignment horizontal="center" vertical="top"/>
    </xf>
    <xf numFmtId="58"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26" xfId="0" applyBorder="1" applyAlignment="1">
      <alignment horizontal="center" vertical="center"/>
    </xf>
    <xf numFmtId="0" fontId="0" fillId="0" borderId="7" xfId="0" applyBorder="1" applyAlignment="1">
      <alignment horizontal="center" vertical="center"/>
    </xf>
    <xf numFmtId="0" fontId="7" fillId="0" borderId="25" xfId="21" applyNumberFormat="1" applyFont="1" applyBorder="1" applyAlignment="1">
      <alignment horizontal="center" vertical="top"/>
      <protection locked="0"/>
    </xf>
    <xf numFmtId="0" fontId="7" fillId="0" borderId="25" xfId="21" applyNumberFormat="1" applyFont="1" applyBorder="1" applyAlignment="1">
      <alignment horizontal="center"/>
      <protection locked="0"/>
    </xf>
    <xf numFmtId="0" fontId="8" fillId="0" borderId="20" xfId="21" applyNumberFormat="1" applyFont="1" applyFill="1" applyBorder="1" applyAlignment="1">
      <alignment horizontal="center" vertical="center" wrapText="1"/>
      <protection/>
    </xf>
    <xf numFmtId="0" fontId="6" fillId="0" borderId="23" xfId="21" applyNumberFormat="1" applyFont="1" applyBorder="1" applyAlignment="1">
      <alignment horizontal="center" vertical="center" wrapText="1"/>
      <protection locked="0"/>
    </xf>
    <xf numFmtId="0" fontId="6" fillId="0" borderId="27" xfId="21" applyNumberFormat="1" applyFont="1" applyBorder="1" applyAlignment="1">
      <alignment horizontal="center" vertical="center" wrapText="1"/>
      <protection locked="0"/>
    </xf>
    <xf numFmtId="0" fontId="8" fillId="0" borderId="14" xfId="21" applyNumberFormat="1" applyFont="1" applyFill="1" applyBorder="1" applyAlignment="1">
      <alignment horizontal="center" vertical="center"/>
      <protection locked="0"/>
    </xf>
    <xf numFmtId="0" fontId="10" fillId="0" borderId="12" xfId="22" applyBorder="1" applyAlignment="1">
      <alignment horizontal="distributed" vertical="top"/>
      <protection/>
    </xf>
    <xf numFmtId="0" fontId="10" fillId="0" borderId="12" xfId="22" applyBorder="1" applyAlignment="1">
      <alignment/>
      <protection/>
    </xf>
    <xf numFmtId="0" fontId="13" fillId="0" borderId="5" xfId="22" applyFont="1" applyBorder="1" applyAlignment="1">
      <alignment horizontal="center" vertical="center"/>
      <protection/>
    </xf>
    <xf numFmtId="0" fontId="10" fillId="0" borderId="1" xfId="22" applyBorder="1" applyAlignment="1">
      <alignment horizontal="center" vertical="center"/>
      <protection/>
    </xf>
    <xf numFmtId="0" fontId="13" fillId="0" borderId="26" xfId="22" applyFont="1" applyBorder="1" applyAlignment="1">
      <alignment horizontal="center" vertical="center"/>
      <protection/>
    </xf>
    <xf numFmtId="0" fontId="10" fillId="0" borderId="3" xfId="22" applyBorder="1" applyAlignment="1">
      <alignment horizontal="center" vertical="center"/>
      <protection/>
    </xf>
    <xf numFmtId="0" fontId="13" fillId="0" borderId="11" xfId="22" applyFont="1" applyBorder="1" applyAlignment="1">
      <alignment horizontal="center" vertical="center"/>
      <protection/>
    </xf>
    <xf numFmtId="0" fontId="13" fillId="0" borderId="4" xfId="22" applyFont="1" applyBorder="1" applyAlignment="1">
      <alignment horizontal="center" vertical="center"/>
      <protection/>
    </xf>
    <xf numFmtId="0" fontId="13" fillId="0" borderId="1" xfId="22" applyFont="1" applyBorder="1" applyAlignment="1">
      <alignment horizontal="center" vertical="center"/>
      <protection/>
    </xf>
    <xf numFmtId="0" fontId="14" fillId="0" borderId="10" xfId="22" applyFont="1" applyBorder="1" applyAlignment="1">
      <alignment horizontal="center" vertical="center" wrapText="1"/>
      <protection/>
    </xf>
    <xf numFmtId="0" fontId="10" fillId="0" borderId="13" xfId="22" applyBorder="1" applyAlignment="1">
      <alignment horizontal="center" vertical="center" wrapText="1"/>
      <protection/>
    </xf>
    <xf numFmtId="0" fontId="10" fillId="0" borderId="9" xfId="22" applyBorder="1" applyAlignment="1">
      <alignment horizontal="center" vertical="center" wrapText="1"/>
      <protection/>
    </xf>
    <xf numFmtId="0" fontId="14" fillId="0" borderId="5" xfId="22" applyFont="1" applyBorder="1" applyAlignment="1">
      <alignment horizontal="center" vertical="center" wrapText="1"/>
      <protection/>
    </xf>
    <xf numFmtId="0" fontId="14" fillId="0" borderId="1" xfId="22" applyFont="1" applyBorder="1" applyAlignment="1">
      <alignment horizontal="center" vertical="center" wrapText="1"/>
      <protection/>
    </xf>
    <xf numFmtId="58" fontId="12" fillId="0" borderId="12" xfId="22" applyNumberFormat="1" applyFont="1" applyBorder="1" applyAlignment="1">
      <alignment vertical="center"/>
      <protection/>
    </xf>
    <xf numFmtId="0" fontId="0" fillId="0" borderId="10" xfId="0" applyBorder="1" applyAlignment="1">
      <alignment horizontal="left" vertical="center" wrapText="1"/>
    </xf>
    <xf numFmtId="0" fontId="0" fillId="0" borderId="26" xfId="0" applyBorder="1" applyAlignment="1">
      <alignment horizontal="left" vertical="center" wrapText="1"/>
    </xf>
    <xf numFmtId="0" fontId="0" fillId="0" borderId="9" xfId="0" applyBorder="1" applyAlignment="1">
      <alignment horizontal="left" vertical="center" wrapText="1"/>
    </xf>
    <xf numFmtId="0" fontId="0" fillId="0" borderId="3" xfId="0" applyBorder="1" applyAlignment="1">
      <alignment horizontal="left" vertical="center" wrapText="1"/>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xf>
    <xf numFmtId="0" fontId="3" fillId="0" borderId="0" xfId="0" applyFont="1" applyAlignment="1">
      <alignment horizontal="center"/>
    </xf>
    <xf numFmtId="0" fontId="0" fillId="0" borderId="8" xfId="0" applyBorder="1" applyAlignment="1">
      <alignment/>
    </xf>
    <xf numFmtId="0" fontId="0" fillId="0" borderId="4" xfId="0" applyBorder="1" applyAlignment="1">
      <alignment/>
    </xf>
    <xf numFmtId="0" fontId="0" fillId="0" borderId="8" xfId="0" applyBorder="1" applyAlignment="1">
      <alignment horizontal="center"/>
    </xf>
    <xf numFmtId="0" fontId="0" fillId="0" borderId="13" xfId="0" applyBorder="1" applyAlignment="1">
      <alignment horizontal="center" vertical="center"/>
    </xf>
    <xf numFmtId="0" fontId="0" fillId="0" borderId="9"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xf>
    <xf numFmtId="0" fontId="0" fillId="0" borderId="26" xfId="0" applyBorder="1" applyAlignment="1">
      <alignment horizontal="center"/>
    </xf>
    <xf numFmtId="0" fontId="0" fillId="0" borderId="6" xfId="0" applyBorder="1" applyAlignment="1">
      <alignment horizontal="center"/>
    </xf>
  </cellXfs>
  <cellStyles count="10">
    <cellStyle name="Normal" xfId="0"/>
    <cellStyle name="Percent" xfId="15"/>
    <cellStyle name="Hyperlink" xfId="16"/>
    <cellStyle name="Comma [0]" xfId="17"/>
    <cellStyle name="Comma" xfId="18"/>
    <cellStyle name="Currency [0]" xfId="19"/>
    <cellStyle name="Currency" xfId="20"/>
    <cellStyle name="標準_表２　市町村別年齢（３区分）別人口と割合" xfId="21"/>
    <cellStyle name="標準_表３　市町村別世帯数と世帯人員"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69"/>
  <sheetViews>
    <sheetView tabSelected="1" workbookViewId="0" topLeftCell="A1">
      <selection activeCell="E13" sqref="E13"/>
    </sheetView>
  </sheetViews>
  <sheetFormatPr defaultColWidth="9.140625" defaultRowHeight="12"/>
  <cols>
    <col min="1" max="1" width="0.71875" style="0" customWidth="1"/>
    <col min="2" max="2" width="11.00390625" style="0" customWidth="1"/>
    <col min="3" max="3" width="0.71875" style="0" customWidth="1"/>
    <col min="4" max="6" width="13.28125" style="0" customWidth="1"/>
    <col min="7" max="7" width="13.57421875" style="0" customWidth="1"/>
    <col min="8" max="8" width="14.28125" style="0" customWidth="1"/>
    <col min="9" max="9" width="13.7109375" style="0" customWidth="1"/>
    <col min="10" max="10" width="5.7109375" style="0" customWidth="1"/>
  </cols>
  <sheetData>
    <row r="1" spans="2:9" ht="27" customHeight="1">
      <c r="B1" s="10" t="s">
        <v>58</v>
      </c>
      <c r="C1" s="10"/>
      <c r="D1" s="174" t="s">
        <v>69</v>
      </c>
      <c r="E1" s="174"/>
      <c r="F1" s="174"/>
      <c r="G1" s="174"/>
      <c r="H1" s="175">
        <v>36800</v>
      </c>
      <c r="I1" s="176"/>
    </row>
    <row r="2" spans="1:9" ht="15.75" customHeight="1">
      <c r="A2" s="18"/>
      <c r="B2" s="177"/>
      <c r="C2" s="6"/>
      <c r="D2" s="179" t="s">
        <v>56</v>
      </c>
      <c r="E2" s="177"/>
      <c r="F2" s="180"/>
      <c r="G2" s="180" t="s">
        <v>55</v>
      </c>
      <c r="H2" s="177" t="s">
        <v>68</v>
      </c>
      <c r="I2" s="180"/>
    </row>
    <row r="3" spans="1:9" ht="12">
      <c r="A3" s="19"/>
      <c r="B3" s="178"/>
      <c r="C3" s="9"/>
      <c r="D3" s="8" t="s">
        <v>57</v>
      </c>
      <c r="E3" s="5" t="s">
        <v>0</v>
      </c>
      <c r="F3" s="5" t="s">
        <v>1</v>
      </c>
      <c r="G3" s="181"/>
      <c r="H3" s="7" t="s">
        <v>70</v>
      </c>
      <c r="I3" s="7" t="s">
        <v>71</v>
      </c>
    </row>
    <row r="4" spans="1:9" ht="12">
      <c r="A4" s="17"/>
      <c r="B4" s="25" t="s">
        <v>72</v>
      </c>
      <c r="C4" s="20"/>
      <c r="D4" s="11">
        <v>813949</v>
      </c>
      <c r="E4" s="12">
        <v>383859</v>
      </c>
      <c r="F4" s="13">
        <v>430090</v>
      </c>
      <c r="G4" s="13">
        <v>816704</v>
      </c>
      <c r="H4" s="32">
        <f>D4-G4</f>
        <v>-2755</v>
      </c>
      <c r="I4" s="37">
        <f>D4/G4*100-100</f>
        <v>-0.33733151790612226</v>
      </c>
    </row>
    <row r="5" spans="1:9" ht="12">
      <c r="A5" s="17"/>
      <c r="B5" s="26" t="s">
        <v>59</v>
      </c>
      <c r="C5" s="21"/>
      <c r="D5" s="14">
        <v>558769</v>
      </c>
      <c r="E5" s="15">
        <v>263002</v>
      </c>
      <c r="F5" s="16">
        <v>295767</v>
      </c>
      <c r="G5" s="16">
        <f>SUM(G7:G15)</f>
        <v>553894</v>
      </c>
      <c r="H5" s="33">
        <f>D5-G5</f>
        <v>4875</v>
      </c>
      <c r="I5" s="38">
        <f aca="true" t="shared" si="0" ref="I5:I60">D5/G5*100-100</f>
        <v>0.8801322996818897</v>
      </c>
    </row>
    <row r="6" spans="1:9" ht="12">
      <c r="A6" s="17"/>
      <c r="B6" s="26" t="s">
        <v>60</v>
      </c>
      <c r="C6" s="21"/>
      <c r="D6" s="14">
        <v>255180</v>
      </c>
      <c r="E6" s="15">
        <v>120857</v>
      </c>
      <c r="F6" s="16">
        <v>134323</v>
      </c>
      <c r="G6" s="16">
        <f>G16+G24+G33+G36+G42+G48+G59</f>
        <v>262810</v>
      </c>
      <c r="H6" s="33">
        <f>D6-G6</f>
        <v>-7630</v>
      </c>
      <c r="I6" s="38">
        <f t="shared" si="0"/>
        <v>-2.9032380807427387</v>
      </c>
    </row>
    <row r="7" spans="1:9" ht="12">
      <c r="A7" s="17"/>
      <c r="B7" s="27" t="s">
        <v>2</v>
      </c>
      <c r="C7" s="22"/>
      <c r="D7" s="1">
        <v>330654</v>
      </c>
      <c r="E7" s="1">
        <v>154710</v>
      </c>
      <c r="F7" s="1">
        <v>175944</v>
      </c>
      <c r="G7" s="3">
        <v>321999</v>
      </c>
      <c r="H7" s="34">
        <f aca="true" t="shared" si="1" ref="H7:H66">D7-G7</f>
        <v>8655</v>
      </c>
      <c r="I7" s="39">
        <f t="shared" si="0"/>
        <v>2.6878965462625644</v>
      </c>
    </row>
    <row r="8" spans="1:9" ht="12">
      <c r="A8" s="17"/>
      <c r="B8" s="28" t="s">
        <v>3</v>
      </c>
      <c r="C8" s="23"/>
      <c r="D8" s="2">
        <v>19472</v>
      </c>
      <c r="E8" s="2">
        <v>9146</v>
      </c>
      <c r="F8" s="2">
        <v>10326</v>
      </c>
      <c r="G8" s="4">
        <v>21430</v>
      </c>
      <c r="H8" s="35">
        <f t="shared" si="1"/>
        <v>-1958</v>
      </c>
      <c r="I8" s="40">
        <f t="shared" si="0"/>
        <v>-9.136724218385439</v>
      </c>
    </row>
    <row r="9" spans="1:9" ht="12">
      <c r="A9" s="17"/>
      <c r="B9" s="28" t="s">
        <v>4</v>
      </c>
      <c r="C9" s="23"/>
      <c r="D9" s="2">
        <v>21321</v>
      </c>
      <c r="E9" s="2">
        <v>10007</v>
      </c>
      <c r="F9" s="2">
        <v>11314</v>
      </c>
      <c r="G9" s="4">
        <v>22377</v>
      </c>
      <c r="H9" s="35">
        <f t="shared" si="1"/>
        <v>-1056</v>
      </c>
      <c r="I9" s="40">
        <f t="shared" si="0"/>
        <v>-4.719131250837918</v>
      </c>
    </row>
    <row r="10" spans="1:9" ht="12">
      <c r="A10" s="17"/>
      <c r="B10" s="28" t="s">
        <v>5</v>
      </c>
      <c r="C10" s="23"/>
      <c r="D10" s="2">
        <v>49965</v>
      </c>
      <c r="E10" s="2">
        <v>23798</v>
      </c>
      <c r="F10" s="2">
        <v>26167</v>
      </c>
      <c r="G10" s="4">
        <v>48192</v>
      </c>
      <c r="H10" s="35">
        <f t="shared" si="1"/>
        <v>1773</v>
      </c>
      <c r="I10" s="40">
        <f t="shared" si="0"/>
        <v>3.6790338645418217</v>
      </c>
    </row>
    <row r="11" spans="1:9" ht="12">
      <c r="A11" s="17"/>
      <c r="B11" s="28" t="s">
        <v>6</v>
      </c>
      <c r="C11" s="23"/>
      <c r="D11" s="2">
        <v>30338</v>
      </c>
      <c r="E11" s="2">
        <v>14666</v>
      </c>
      <c r="F11" s="2">
        <v>15672</v>
      </c>
      <c r="G11" s="4">
        <v>30723</v>
      </c>
      <c r="H11" s="35">
        <f t="shared" si="1"/>
        <v>-385</v>
      </c>
      <c r="I11" s="40">
        <f t="shared" si="0"/>
        <v>-1.2531328320802118</v>
      </c>
    </row>
    <row r="12" spans="1:9" ht="12">
      <c r="A12" s="17"/>
      <c r="B12" s="28" t="s">
        <v>7</v>
      </c>
      <c r="C12" s="23"/>
      <c r="D12" s="2">
        <v>27569</v>
      </c>
      <c r="E12" s="2">
        <v>13363</v>
      </c>
      <c r="F12" s="2">
        <v>14206</v>
      </c>
      <c r="G12" s="4">
        <v>28742</v>
      </c>
      <c r="H12" s="35">
        <f t="shared" si="1"/>
        <v>-1173</v>
      </c>
      <c r="I12" s="40">
        <f t="shared" si="0"/>
        <v>-4.081135620346529</v>
      </c>
    </row>
    <row r="13" spans="1:9" ht="12">
      <c r="A13" s="17"/>
      <c r="B13" s="28" t="s">
        <v>8</v>
      </c>
      <c r="C13" s="23"/>
      <c r="D13" s="2">
        <v>34968</v>
      </c>
      <c r="E13" s="2">
        <v>16549</v>
      </c>
      <c r="F13" s="2">
        <v>18419</v>
      </c>
      <c r="G13" s="4">
        <v>34930</v>
      </c>
      <c r="H13" s="35">
        <f t="shared" si="1"/>
        <v>38</v>
      </c>
      <c r="I13" s="40">
        <f t="shared" si="0"/>
        <v>0.10878900658460111</v>
      </c>
    </row>
    <row r="14" spans="1:9" ht="12">
      <c r="A14" s="17"/>
      <c r="B14" s="28" t="s">
        <v>9</v>
      </c>
      <c r="C14" s="23"/>
      <c r="D14" s="2">
        <v>25970</v>
      </c>
      <c r="E14" s="2">
        <v>12234</v>
      </c>
      <c r="F14" s="2">
        <v>13736</v>
      </c>
      <c r="G14" s="4">
        <v>25919</v>
      </c>
      <c r="H14" s="35">
        <f t="shared" si="1"/>
        <v>51</v>
      </c>
      <c r="I14" s="40">
        <f t="shared" si="0"/>
        <v>0.19676685057294208</v>
      </c>
    </row>
    <row r="15" spans="1:9" ht="12">
      <c r="A15" s="17"/>
      <c r="B15" s="28" t="s">
        <v>10</v>
      </c>
      <c r="C15" s="23"/>
      <c r="D15" s="2">
        <v>18512</v>
      </c>
      <c r="E15" s="2">
        <v>8529</v>
      </c>
      <c r="F15" s="2">
        <v>9983</v>
      </c>
      <c r="G15" s="4">
        <v>19582</v>
      </c>
      <c r="H15" s="35">
        <f t="shared" si="1"/>
        <v>-1070</v>
      </c>
      <c r="I15" s="40">
        <f t="shared" si="0"/>
        <v>-5.464201817996113</v>
      </c>
    </row>
    <row r="16" spans="1:9" ht="12">
      <c r="A16" s="17"/>
      <c r="B16" s="25" t="s">
        <v>67</v>
      </c>
      <c r="C16" s="24"/>
      <c r="D16" s="12">
        <v>21773</v>
      </c>
      <c r="E16" s="12">
        <v>10193</v>
      </c>
      <c r="F16" s="12">
        <v>11580</v>
      </c>
      <c r="G16" s="13">
        <f>SUM(G17:G23)</f>
        <v>23035</v>
      </c>
      <c r="H16" s="36">
        <f>D16-G16</f>
        <v>-1262</v>
      </c>
      <c r="I16" s="37">
        <f t="shared" si="0"/>
        <v>-5.4786194920772715</v>
      </c>
    </row>
    <row r="17" spans="1:9" ht="12">
      <c r="A17" s="17"/>
      <c r="B17" s="28" t="s">
        <v>11</v>
      </c>
      <c r="C17" s="23"/>
      <c r="D17" s="2">
        <v>3744</v>
      </c>
      <c r="E17" s="2">
        <v>1797</v>
      </c>
      <c r="F17" s="2">
        <v>1947</v>
      </c>
      <c r="G17" s="4">
        <v>4068</v>
      </c>
      <c r="H17" s="35">
        <f t="shared" si="1"/>
        <v>-324</v>
      </c>
      <c r="I17" s="40">
        <f t="shared" si="0"/>
        <v>-7.964601769911511</v>
      </c>
    </row>
    <row r="18" spans="1:9" ht="12">
      <c r="A18" s="17"/>
      <c r="B18" s="28" t="s">
        <v>12</v>
      </c>
      <c r="C18" s="23"/>
      <c r="D18" s="2">
        <v>4027</v>
      </c>
      <c r="E18" s="2">
        <v>1832</v>
      </c>
      <c r="F18" s="2">
        <v>2195</v>
      </c>
      <c r="G18" s="4">
        <v>4291</v>
      </c>
      <c r="H18" s="35">
        <f t="shared" si="1"/>
        <v>-264</v>
      </c>
      <c r="I18" s="40">
        <f t="shared" si="0"/>
        <v>-6.152412025168957</v>
      </c>
    </row>
    <row r="19" spans="1:9" ht="12">
      <c r="A19" s="17"/>
      <c r="B19" s="28" t="s">
        <v>13</v>
      </c>
      <c r="C19" s="23"/>
      <c r="D19" s="2">
        <v>3315</v>
      </c>
      <c r="E19" s="2">
        <v>1546</v>
      </c>
      <c r="F19" s="2">
        <v>1769</v>
      </c>
      <c r="G19" s="4">
        <v>3575</v>
      </c>
      <c r="H19" s="35">
        <f t="shared" si="1"/>
        <v>-260</v>
      </c>
      <c r="I19" s="40">
        <f t="shared" si="0"/>
        <v>-7.2727272727272805</v>
      </c>
    </row>
    <row r="20" spans="1:9" ht="12">
      <c r="A20" s="17"/>
      <c r="B20" s="28" t="s">
        <v>14</v>
      </c>
      <c r="C20" s="23"/>
      <c r="D20" s="2">
        <v>3535</v>
      </c>
      <c r="E20" s="2">
        <v>1696</v>
      </c>
      <c r="F20" s="2">
        <v>1839</v>
      </c>
      <c r="G20" s="4">
        <v>3826</v>
      </c>
      <c r="H20" s="35">
        <f t="shared" si="1"/>
        <v>-291</v>
      </c>
      <c r="I20" s="40">
        <f t="shared" si="0"/>
        <v>-7.605854678515428</v>
      </c>
    </row>
    <row r="21" spans="1:9" ht="12">
      <c r="A21" s="17"/>
      <c r="B21" s="28" t="s">
        <v>15</v>
      </c>
      <c r="C21" s="23"/>
      <c r="D21" s="2">
        <v>1591</v>
      </c>
      <c r="E21" s="2">
        <v>754</v>
      </c>
      <c r="F21" s="2">
        <v>837</v>
      </c>
      <c r="G21" s="4">
        <v>1650</v>
      </c>
      <c r="H21" s="35">
        <f t="shared" si="1"/>
        <v>-59</v>
      </c>
      <c r="I21" s="40">
        <f t="shared" si="0"/>
        <v>-3.575757575757578</v>
      </c>
    </row>
    <row r="22" spans="1:9" ht="12">
      <c r="A22" s="17"/>
      <c r="B22" s="28" t="s">
        <v>16</v>
      </c>
      <c r="C22" s="23"/>
      <c r="D22" s="2">
        <v>1195</v>
      </c>
      <c r="E22" s="2">
        <v>584</v>
      </c>
      <c r="F22" s="2">
        <v>611</v>
      </c>
      <c r="G22" s="4">
        <v>1242</v>
      </c>
      <c r="H22" s="35">
        <f t="shared" si="1"/>
        <v>-47</v>
      </c>
      <c r="I22" s="40">
        <f t="shared" si="0"/>
        <v>-3.784219001610296</v>
      </c>
    </row>
    <row r="23" spans="1:9" ht="12">
      <c r="A23" s="17"/>
      <c r="B23" s="28" t="s">
        <v>17</v>
      </c>
      <c r="C23" s="23"/>
      <c r="D23" s="2">
        <v>4366</v>
      </c>
      <c r="E23" s="2">
        <v>1984</v>
      </c>
      <c r="F23" s="2">
        <v>2382</v>
      </c>
      <c r="G23" s="4">
        <v>4383</v>
      </c>
      <c r="H23" s="35">
        <f t="shared" si="1"/>
        <v>-17</v>
      </c>
      <c r="I23" s="40">
        <f t="shared" si="0"/>
        <v>-0.38786219484372</v>
      </c>
    </row>
    <row r="24" spans="1:9" ht="12">
      <c r="A24" s="17"/>
      <c r="B24" s="25" t="s">
        <v>66</v>
      </c>
      <c r="C24" s="24"/>
      <c r="D24" s="12">
        <v>63834</v>
      </c>
      <c r="E24" s="12">
        <v>30550</v>
      </c>
      <c r="F24" s="12">
        <v>33284</v>
      </c>
      <c r="G24" s="13">
        <f>SUM(G25:G32)</f>
        <v>62557</v>
      </c>
      <c r="H24" s="36">
        <f t="shared" si="1"/>
        <v>1277</v>
      </c>
      <c r="I24" s="37">
        <f t="shared" si="0"/>
        <v>2.0413382994708797</v>
      </c>
    </row>
    <row r="25" spans="1:9" ht="12">
      <c r="A25" s="17"/>
      <c r="B25" s="28" t="s">
        <v>18</v>
      </c>
      <c r="C25" s="23"/>
      <c r="D25" s="2">
        <v>3388</v>
      </c>
      <c r="E25" s="2">
        <v>1572</v>
      </c>
      <c r="F25" s="2">
        <v>1816</v>
      </c>
      <c r="G25" s="4">
        <v>3599</v>
      </c>
      <c r="H25" s="35">
        <f t="shared" si="1"/>
        <v>-211</v>
      </c>
      <c r="I25" s="40">
        <f t="shared" si="0"/>
        <v>-5.86273964990275</v>
      </c>
    </row>
    <row r="26" spans="1:9" ht="12">
      <c r="A26" s="17"/>
      <c r="B26" s="28" t="s">
        <v>19</v>
      </c>
      <c r="C26" s="23"/>
      <c r="D26" s="2">
        <v>6363</v>
      </c>
      <c r="E26" s="2">
        <v>3124</v>
      </c>
      <c r="F26" s="2">
        <v>3239</v>
      </c>
      <c r="G26" s="4">
        <v>6227</v>
      </c>
      <c r="H26" s="35">
        <f t="shared" si="1"/>
        <v>136</v>
      </c>
      <c r="I26" s="40">
        <f t="shared" si="0"/>
        <v>2.184037257106141</v>
      </c>
    </row>
    <row r="27" spans="1:9" ht="12">
      <c r="A27" s="17"/>
      <c r="B27" s="28" t="s">
        <v>20</v>
      </c>
      <c r="C27" s="23"/>
      <c r="D27" s="2">
        <v>22427</v>
      </c>
      <c r="E27" s="2">
        <v>10855</v>
      </c>
      <c r="F27" s="2">
        <v>11572</v>
      </c>
      <c r="G27" s="4">
        <v>21951</v>
      </c>
      <c r="H27" s="35">
        <f t="shared" si="1"/>
        <v>476</v>
      </c>
      <c r="I27" s="40">
        <f t="shared" si="0"/>
        <v>2.168466129105724</v>
      </c>
    </row>
    <row r="28" spans="1:9" ht="12">
      <c r="A28" s="17"/>
      <c r="B28" s="28" t="s">
        <v>21</v>
      </c>
      <c r="C28" s="23"/>
      <c r="D28" s="2">
        <v>16595</v>
      </c>
      <c r="E28" s="2">
        <v>7953</v>
      </c>
      <c r="F28" s="2">
        <v>8642</v>
      </c>
      <c r="G28" s="4">
        <v>15102</v>
      </c>
      <c r="H28" s="35">
        <f t="shared" si="1"/>
        <v>1493</v>
      </c>
      <c r="I28" s="40">
        <f t="shared" si="0"/>
        <v>9.886107800291356</v>
      </c>
    </row>
    <row r="29" spans="1:9" ht="12">
      <c r="A29" s="17"/>
      <c r="B29" s="28" t="s">
        <v>22</v>
      </c>
      <c r="C29" s="23"/>
      <c r="D29" s="2">
        <v>4281</v>
      </c>
      <c r="E29" s="2">
        <v>1998</v>
      </c>
      <c r="F29" s="2">
        <v>2283</v>
      </c>
      <c r="G29" s="4">
        <v>4458</v>
      </c>
      <c r="H29" s="35">
        <f t="shared" si="1"/>
        <v>-177</v>
      </c>
      <c r="I29" s="40">
        <f t="shared" si="0"/>
        <v>-3.970390309555853</v>
      </c>
    </row>
    <row r="30" spans="1:9" ht="12">
      <c r="A30" s="17"/>
      <c r="B30" s="28" t="s">
        <v>23</v>
      </c>
      <c r="C30" s="23"/>
      <c r="D30" s="2">
        <v>5596</v>
      </c>
      <c r="E30" s="2">
        <v>2598</v>
      </c>
      <c r="F30" s="2">
        <v>2998</v>
      </c>
      <c r="G30" s="4">
        <v>5733</v>
      </c>
      <c r="H30" s="35">
        <f t="shared" si="1"/>
        <v>-137</v>
      </c>
      <c r="I30" s="40">
        <f t="shared" si="0"/>
        <v>-2.3896738182452424</v>
      </c>
    </row>
    <row r="31" spans="1:9" ht="12">
      <c r="A31" s="17"/>
      <c r="B31" s="28" t="s">
        <v>24</v>
      </c>
      <c r="C31" s="23"/>
      <c r="D31" s="2">
        <v>2032</v>
      </c>
      <c r="E31" s="2">
        <v>995</v>
      </c>
      <c r="F31" s="2">
        <v>1037</v>
      </c>
      <c r="G31" s="4">
        <v>2095</v>
      </c>
      <c r="H31" s="35">
        <f t="shared" si="1"/>
        <v>-63</v>
      </c>
      <c r="I31" s="40">
        <f t="shared" si="0"/>
        <v>-3.0071599045346034</v>
      </c>
    </row>
    <row r="32" spans="1:9" ht="12">
      <c r="A32" s="17"/>
      <c r="B32" s="28" t="s">
        <v>25</v>
      </c>
      <c r="C32" s="23"/>
      <c r="D32" s="2">
        <v>3152</v>
      </c>
      <c r="E32" s="2">
        <v>1455</v>
      </c>
      <c r="F32" s="2">
        <v>1697</v>
      </c>
      <c r="G32" s="4">
        <v>3392</v>
      </c>
      <c r="H32" s="35">
        <f t="shared" si="1"/>
        <v>-240</v>
      </c>
      <c r="I32" s="40">
        <f t="shared" si="0"/>
        <v>-7.075471698113205</v>
      </c>
    </row>
    <row r="33" spans="1:9" ht="12">
      <c r="A33" s="17"/>
      <c r="B33" s="25" t="s">
        <v>65</v>
      </c>
      <c r="C33" s="24"/>
      <c r="D33" s="12">
        <v>11035</v>
      </c>
      <c r="E33" s="12">
        <v>5225</v>
      </c>
      <c r="F33" s="12">
        <v>5810</v>
      </c>
      <c r="G33" s="13">
        <f>SUM(G34:G35)</f>
        <v>11880</v>
      </c>
      <c r="H33" s="36">
        <f t="shared" si="1"/>
        <v>-845</v>
      </c>
      <c r="I33" s="37">
        <f t="shared" si="0"/>
        <v>-7.112794612794616</v>
      </c>
    </row>
    <row r="34" spans="1:9" ht="12">
      <c r="A34" s="17"/>
      <c r="B34" s="28" t="s">
        <v>26</v>
      </c>
      <c r="C34" s="23"/>
      <c r="D34" s="2">
        <v>4657</v>
      </c>
      <c r="E34" s="2">
        <v>2238</v>
      </c>
      <c r="F34" s="2">
        <v>2419</v>
      </c>
      <c r="G34" s="4">
        <v>4901</v>
      </c>
      <c r="H34" s="35">
        <f t="shared" si="1"/>
        <v>-244</v>
      </c>
      <c r="I34" s="40">
        <f t="shared" si="0"/>
        <v>-4.978575800856959</v>
      </c>
    </row>
    <row r="35" spans="1:9" ht="12">
      <c r="A35" s="17"/>
      <c r="B35" s="28" t="s">
        <v>27</v>
      </c>
      <c r="C35" s="23"/>
      <c r="D35" s="2">
        <v>6378</v>
      </c>
      <c r="E35" s="2">
        <v>2987</v>
      </c>
      <c r="F35" s="2">
        <v>3391</v>
      </c>
      <c r="G35" s="4">
        <v>6979</v>
      </c>
      <c r="H35" s="35">
        <f t="shared" si="1"/>
        <v>-601</v>
      </c>
      <c r="I35" s="40">
        <f t="shared" si="0"/>
        <v>-8.611548932511823</v>
      </c>
    </row>
    <row r="36" spans="1:9" ht="12">
      <c r="A36" s="17"/>
      <c r="B36" s="25" t="s">
        <v>64</v>
      </c>
      <c r="C36" s="24"/>
      <c r="D36" s="12">
        <v>9330</v>
      </c>
      <c r="E36" s="12">
        <v>4464</v>
      </c>
      <c r="F36" s="12">
        <v>4866</v>
      </c>
      <c r="G36" s="13">
        <f>SUM(G37:G41)</f>
        <v>9961</v>
      </c>
      <c r="H36" s="36">
        <f t="shared" si="1"/>
        <v>-631</v>
      </c>
      <c r="I36" s="37">
        <f t="shared" si="0"/>
        <v>-6.33470535086839</v>
      </c>
    </row>
    <row r="37" spans="1:9" ht="12">
      <c r="A37" s="17"/>
      <c r="B37" s="28" t="s">
        <v>28</v>
      </c>
      <c r="C37" s="23"/>
      <c r="D37" s="2">
        <v>1644</v>
      </c>
      <c r="E37" s="2">
        <v>784</v>
      </c>
      <c r="F37" s="2">
        <v>860</v>
      </c>
      <c r="G37" s="4">
        <v>1712</v>
      </c>
      <c r="H37" s="35">
        <f t="shared" si="1"/>
        <v>-68</v>
      </c>
      <c r="I37" s="40">
        <f t="shared" si="0"/>
        <v>-3.971962616822438</v>
      </c>
    </row>
    <row r="38" spans="1:9" ht="12">
      <c r="A38" s="17"/>
      <c r="B38" s="28" t="s">
        <v>29</v>
      </c>
      <c r="C38" s="23"/>
      <c r="D38" s="2">
        <v>1323</v>
      </c>
      <c r="E38" s="2">
        <v>652</v>
      </c>
      <c r="F38" s="2">
        <v>671</v>
      </c>
      <c r="G38" s="4">
        <v>1347</v>
      </c>
      <c r="H38" s="35">
        <f t="shared" si="1"/>
        <v>-24</v>
      </c>
      <c r="I38" s="40">
        <f t="shared" si="0"/>
        <v>-1.7817371937639166</v>
      </c>
    </row>
    <row r="39" spans="1:9" ht="12">
      <c r="A39" s="17"/>
      <c r="B39" s="28" t="s">
        <v>30</v>
      </c>
      <c r="C39" s="23"/>
      <c r="D39" s="2">
        <v>5035</v>
      </c>
      <c r="E39" s="2">
        <v>2353</v>
      </c>
      <c r="F39" s="2">
        <v>2682</v>
      </c>
      <c r="G39" s="4">
        <v>5292</v>
      </c>
      <c r="H39" s="35">
        <f t="shared" si="1"/>
        <v>-257</v>
      </c>
      <c r="I39" s="40">
        <f t="shared" si="0"/>
        <v>-4.856386999244151</v>
      </c>
    </row>
    <row r="40" spans="1:9" ht="12">
      <c r="A40" s="17"/>
      <c r="B40" s="28" t="s">
        <v>31</v>
      </c>
      <c r="C40" s="23"/>
      <c r="D40" s="2">
        <v>569</v>
      </c>
      <c r="E40" s="2">
        <v>284</v>
      </c>
      <c r="F40" s="2">
        <v>285</v>
      </c>
      <c r="G40" s="4">
        <v>680</v>
      </c>
      <c r="H40" s="35">
        <f t="shared" si="1"/>
        <v>-111</v>
      </c>
      <c r="I40" s="40">
        <f t="shared" si="0"/>
        <v>-16.32352941176471</v>
      </c>
    </row>
    <row r="41" spans="1:9" ht="12">
      <c r="A41" s="17"/>
      <c r="B41" s="28" t="s">
        <v>32</v>
      </c>
      <c r="C41" s="23"/>
      <c r="D41" s="2">
        <v>759</v>
      </c>
      <c r="E41" s="2">
        <v>391</v>
      </c>
      <c r="F41" s="2">
        <v>368</v>
      </c>
      <c r="G41" s="4">
        <v>930</v>
      </c>
      <c r="H41" s="35">
        <f t="shared" si="1"/>
        <v>-171</v>
      </c>
      <c r="I41" s="40">
        <f t="shared" si="0"/>
        <v>-18.38709677419355</v>
      </c>
    </row>
    <row r="42" spans="1:9" ht="12">
      <c r="A42" s="17"/>
      <c r="B42" s="25" t="s">
        <v>63</v>
      </c>
      <c r="C42" s="24"/>
      <c r="D42" s="12">
        <v>48832</v>
      </c>
      <c r="E42" s="12">
        <v>23084</v>
      </c>
      <c r="F42" s="12">
        <v>25748</v>
      </c>
      <c r="G42" s="13">
        <f>SUM(G43:G47)</f>
        <v>49967</v>
      </c>
      <c r="H42" s="36">
        <f t="shared" si="1"/>
        <v>-1135</v>
      </c>
      <c r="I42" s="37">
        <f t="shared" si="0"/>
        <v>-2.2714991894650467</v>
      </c>
    </row>
    <row r="43" spans="1:9" ht="12">
      <c r="A43" s="17"/>
      <c r="B43" s="28" t="s">
        <v>33</v>
      </c>
      <c r="C43" s="23"/>
      <c r="D43" s="2">
        <v>24612</v>
      </c>
      <c r="E43" s="2">
        <v>11756</v>
      </c>
      <c r="F43" s="2">
        <v>12856</v>
      </c>
      <c r="G43" s="4">
        <v>25444</v>
      </c>
      <c r="H43" s="35">
        <f t="shared" si="1"/>
        <v>-832</v>
      </c>
      <c r="I43" s="40">
        <f t="shared" si="0"/>
        <v>-3.269926112246509</v>
      </c>
    </row>
    <row r="44" spans="1:9" ht="12">
      <c r="A44" s="17"/>
      <c r="B44" s="28" t="s">
        <v>34</v>
      </c>
      <c r="C44" s="23"/>
      <c r="D44" s="2">
        <v>2432</v>
      </c>
      <c r="E44" s="2">
        <v>1137</v>
      </c>
      <c r="F44" s="2">
        <v>1295</v>
      </c>
      <c r="G44" s="4">
        <v>2641</v>
      </c>
      <c r="H44" s="35">
        <f t="shared" si="1"/>
        <v>-209</v>
      </c>
      <c r="I44" s="40">
        <f t="shared" si="0"/>
        <v>-7.913669064748191</v>
      </c>
    </row>
    <row r="45" spans="1:9" ht="12">
      <c r="A45" s="17"/>
      <c r="B45" s="28" t="s">
        <v>35</v>
      </c>
      <c r="C45" s="23"/>
      <c r="D45" s="2">
        <v>15358</v>
      </c>
      <c r="E45" s="2">
        <v>7163</v>
      </c>
      <c r="F45" s="2">
        <v>8195</v>
      </c>
      <c r="G45" s="4">
        <v>14806</v>
      </c>
      <c r="H45" s="35">
        <f t="shared" si="1"/>
        <v>552</v>
      </c>
      <c r="I45" s="40">
        <f t="shared" si="0"/>
        <v>3.728218289882477</v>
      </c>
    </row>
    <row r="46" spans="1:9" ht="12">
      <c r="A46" s="17"/>
      <c r="B46" s="28" t="s">
        <v>36</v>
      </c>
      <c r="C46" s="23"/>
      <c r="D46" s="2">
        <v>3072</v>
      </c>
      <c r="E46" s="2">
        <v>1442</v>
      </c>
      <c r="F46" s="2">
        <v>1630</v>
      </c>
      <c r="G46" s="4">
        <v>3371</v>
      </c>
      <c r="H46" s="35">
        <f t="shared" si="1"/>
        <v>-299</v>
      </c>
      <c r="I46" s="40">
        <f t="shared" si="0"/>
        <v>-8.869771581133193</v>
      </c>
    </row>
    <row r="47" spans="1:9" ht="12">
      <c r="A47" s="17"/>
      <c r="B47" s="28" t="s">
        <v>37</v>
      </c>
      <c r="C47" s="23"/>
      <c r="D47" s="2">
        <v>3358</v>
      </c>
      <c r="E47" s="2">
        <v>1586</v>
      </c>
      <c r="F47" s="2">
        <v>1772</v>
      </c>
      <c r="G47" s="4">
        <v>3705</v>
      </c>
      <c r="H47" s="35">
        <f t="shared" si="1"/>
        <v>-347</v>
      </c>
      <c r="I47" s="40">
        <f t="shared" si="0"/>
        <v>-9.365721997300952</v>
      </c>
    </row>
    <row r="48" spans="1:9" ht="12">
      <c r="A48" s="17"/>
      <c r="B48" s="25" t="s">
        <v>62</v>
      </c>
      <c r="C48" s="24"/>
      <c r="D48" s="12">
        <v>66523</v>
      </c>
      <c r="E48" s="12">
        <v>31310</v>
      </c>
      <c r="F48" s="12">
        <v>35213</v>
      </c>
      <c r="G48" s="13">
        <f>SUM(G49:G58)</f>
        <v>69442</v>
      </c>
      <c r="H48" s="36">
        <f t="shared" si="1"/>
        <v>-2919</v>
      </c>
      <c r="I48" s="37">
        <f t="shared" si="0"/>
        <v>-4.20350796348032</v>
      </c>
    </row>
    <row r="49" spans="1:9" ht="12">
      <c r="A49" s="17"/>
      <c r="B49" s="28" t="s">
        <v>38</v>
      </c>
      <c r="C49" s="23"/>
      <c r="D49" s="2">
        <v>7011</v>
      </c>
      <c r="E49" s="2">
        <v>3279</v>
      </c>
      <c r="F49" s="2">
        <v>3732</v>
      </c>
      <c r="G49" s="4">
        <v>7516</v>
      </c>
      <c r="H49" s="35">
        <f t="shared" si="1"/>
        <v>-505</v>
      </c>
      <c r="I49" s="40">
        <f t="shared" si="0"/>
        <v>-6.718999467802021</v>
      </c>
    </row>
    <row r="50" spans="1:9" ht="12">
      <c r="A50" s="17"/>
      <c r="B50" s="28" t="s">
        <v>39</v>
      </c>
      <c r="C50" s="23"/>
      <c r="D50" s="2">
        <v>14777</v>
      </c>
      <c r="E50" s="2">
        <v>6962</v>
      </c>
      <c r="F50" s="2">
        <v>7815</v>
      </c>
      <c r="G50" s="4">
        <v>15148</v>
      </c>
      <c r="H50" s="35">
        <f t="shared" si="1"/>
        <v>-371</v>
      </c>
      <c r="I50" s="40">
        <f t="shared" si="0"/>
        <v>-2.44916820702403</v>
      </c>
    </row>
    <row r="51" spans="1:9" ht="12">
      <c r="A51" s="17"/>
      <c r="B51" s="28" t="s">
        <v>40</v>
      </c>
      <c r="C51" s="23"/>
      <c r="D51" s="2">
        <v>7411</v>
      </c>
      <c r="E51" s="2">
        <v>3403</v>
      </c>
      <c r="F51" s="2">
        <v>4008</v>
      </c>
      <c r="G51" s="4">
        <v>7803</v>
      </c>
      <c r="H51" s="35">
        <f t="shared" si="1"/>
        <v>-392</v>
      </c>
      <c r="I51" s="40">
        <f t="shared" si="0"/>
        <v>-5.023708829937206</v>
      </c>
    </row>
    <row r="52" spans="1:9" ht="12">
      <c r="A52" s="17"/>
      <c r="B52" s="28" t="s">
        <v>41</v>
      </c>
      <c r="C52" s="23"/>
      <c r="D52" s="2">
        <v>14842</v>
      </c>
      <c r="E52" s="2">
        <v>6918</v>
      </c>
      <c r="F52" s="2">
        <v>7924</v>
      </c>
      <c r="G52" s="4">
        <v>15606</v>
      </c>
      <c r="H52" s="35">
        <f t="shared" si="1"/>
        <v>-764</v>
      </c>
      <c r="I52" s="40">
        <f t="shared" si="0"/>
        <v>-4.895552992438795</v>
      </c>
    </row>
    <row r="53" spans="1:9" ht="12">
      <c r="A53" s="17"/>
      <c r="B53" s="28" t="s">
        <v>42</v>
      </c>
      <c r="C53" s="23"/>
      <c r="D53" s="2">
        <v>4860</v>
      </c>
      <c r="E53" s="2">
        <v>2368</v>
      </c>
      <c r="F53" s="2">
        <v>2492</v>
      </c>
      <c r="G53" s="4">
        <v>4998</v>
      </c>
      <c r="H53" s="35">
        <f t="shared" si="1"/>
        <v>-138</v>
      </c>
      <c r="I53" s="40">
        <f t="shared" si="0"/>
        <v>-2.761104441776709</v>
      </c>
    </row>
    <row r="54" spans="1:9" ht="12">
      <c r="A54" s="17"/>
      <c r="B54" s="28" t="s">
        <v>43</v>
      </c>
      <c r="C54" s="23"/>
      <c r="D54" s="2">
        <v>1711</v>
      </c>
      <c r="E54" s="2">
        <v>797</v>
      </c>
      <c r="F54" s="2">
        <v>914</v>
      </c>
      <c r="G54" s="4">
        <v>1805</v>
      </c>
      <c r="H54" s="35">
        <f t="shared" si="1"/>
        <v>-94</v>
      </c>
      <c r="I54" s="40">
        <f t="shared" si="0"/>
        <v>-5.207756232686975</v>
      </c>
    </row>
    <row r="55" spans="1:9" ht="12">
      <c r="A55" s="17"/>
      <c r="B55" s="28" t="s">
        <v>44</v>
      </c>
      <c r="C55" s="23"/>
      <c r="D55" s="2">
        <v>2833</v>
      </c>
      <c r="E55" s="2">
        <v>1352</v>
      </c>
      <c r="F55" s="2">
        <v>1481</v>
      </c>
      <c r="G55" s="4">
        <v>2924</v>
      </c>
      <c r="H55" s="35">
        <f t="shared" si="1"/>
        <v>-91</v>
      </c>
      <c r="I55" s="40">
        <f t="shared" si="0"/>
        <v>-3.1121751025991813</v>
      </c>
    </row>
    <row r="56" spans="1:9" ht="12">
      <c r="A56" s="17"/>
      <c r="B56" s="28" t="s">
        <v>45</v>
      </c>
      <c r="C56" s="23"/>
      <c r="D56" s="2">
        <v>4425</v>
      </c>
      <c r="E56" s="2">
        <v>2105</v>
      </c>
      <c r="F56" s="2">
        <v>2320</v>
      </c>
      <c r="G56" s="4">
        <v>4630</v>
      </c>
      <c r="H56" s="35">
        <f t="shared" si="1"/>
        <v>-205</v>
      </c>
      <c r="I56" s="40">
        <f t="shared" si="0"/>
        <v>-4.427645788336932</v>
      </c>
    </row>
    <row r="57" spans="1:9" ht="12">
      <c r="A57" s="17"/>
      <c r="B57" s="28" t="s">
        <v>46</v>
      </c>
      <c r="C57" s="23"/>
      <c r="D57" s="2">
        <v>2685</v>
      </c>
      <c r="E57" s="2">
        <v>1301</v>
      </c>
      <c r="F57" s="2">
        <v>1384</v>
      </c>
      <c r="G57" s="4">
        <v>2907</v>
      </c>
      <c r="H57" s="35">
        <f t="shared" si="1"/>
        <v>-222</v>
      </c>
      <c r="I57" s="40">
        <f t="shared" si="0"/>
        <v>-7.636738906088752</v>
      </c>
    </row>
    <row r="58" spans="1:9" ht="12">
      <c r="A58" s="17"/>
      <c r="B58" s="28" t="s">
        <v>47</v>
      </c>
      <c r="C58" s="23"/>
      <c r="D58" s="2">
        <v>5968</v>
      </c>
      <c r="E58" s="2">
        <v>2825</v>
      </c>
      <c r="F58" s="2">
        <v>3143</v>
      </c>
      <c r="G58" s="4">
        <v>6105</v>
      </c>
      <c r="H58" s="35">
        <f t="shared" si="1"/>
        <v>-137</v>
      </c>
      <c r="I58" s="40">
        <f t="shared" si="0"/>
        <v>-2.244062244062235</v>
      </c>
    </row>
    <row r="59" spans="1:9" ht="12">
      <c r="A59" s="17"/>
      <c r="B59" s="25" t="s">
        <v>61</v>
      </c>
      <c r="C59" s="24"/>
      <c r="D59" s="12">
        <v>33853</v>
      </c>
      <c r="E59" s="12">
        <v>16031</v>
      </c>
      <c r="F59" s="12">
        <v>17822</v>
      </c>
      <c r="G59" s="13">
        <f>SUM(G60:G66)</f>
        <v>35968</v>
      </c>
      <c r="H59" s="36">
        <f t="shared" si="1"/>
        <v>-2115</v>
      </c>
      <c r="I59" s="37">
        <f t="shared" si="0"/>
        <v>-5.880226868327398</v>
      </c>
    </row>
    <row r="60" spans="1:9" ht="12">
      <c r="A60" s="17"/>
      <c r="B60" s="28" t="s">
        <v>48</v>
      </c>
      <c r="C60" s="23"/>
      <c r="D60" s="2">
        <v>4189</v>
      </c>
      <c r="E60" s="2">
        <v>1984</v>
      </c>
      <c r="F60" s="2">
        <v>2205</v>
      </c>
      <c r="G60" s="4">
        <v>4629</v>
      </c>
      <c r="H60" s="35">
        <f t="shared" si="1"/>
        <v>-440</v>
      </c>
      <c r="I60" s="40">
        <f t="shared" si="0"/>
        <v>-9.505292719809901</v>
      </c>
    </row>
    <row r="61" spans="1:9" ht="12">
      <c r="A61" s="17"/>
      <c r="B61" s="28" t="s">
        <v>49</v>
      </c>
      <c r="C61" s="23"/>
      <c r="D61" s="2">
        <v>3429</v>
      </c>
      <c r="E61" s="2">
        <v>1640</v>
      </c>
      <c r="F61" s="2">
        <v>1789</v>
      </c>
      <c r="G61" s="4">
        <v>3613</v>
      </c>
      <c r="H61" s="35">
        <f t="shared" si="1"/>
        <v>-184</v>
      </c>
      <c r="I61" s="40">
        <f aca="true" t="shared" si="2" ref="I61:I66">D61/G61*100-100</f>
        <v>-5.092720730694708</v>
      </c>
    </row>
    <row r="62" spans="1:9" ht="12">
      <c r="A62" s="17"/>
      <c r="B62" s="28" t="s">
        <v>50</v>
      </c>
      <c r="C62" s="23"/>
      <c r="D62" s="2">
        <v>10019</v>
      </c>
      <c r="E62" s="2">
        <v>4682</v>
      </c>
      <c r="F62" s="2">
        <v>5337</v>
      </c>
      <c r="G62" s="4">
        <v>10395</v>
      </c>
      <c r="H62" s="35">
        <f t="shared" si="1"/>
        <v>-376</v>
      </c>
      <c r="I62" s="40">
        <f t="shared" si="2"/>
        <v>-3.6171236171236245</v>
      </c>
    </row>
    <row r="63" spans="1:9" ht="12">
      <c r="A63" s="17"/>
      <c r="B63" s="28" t="s">
        <v>51</v>
      </c>
      <c r="C63" s="23"/>
      <c r="D63" s="2">
        <v>6956</v>
      </c>
      <c r="E63" s="2">
        <v>3280</v>
      </c>
      <c r="F63" s="2">
        <v>3676</v>
      </c>
      <c r="G63" s="4">
        <v>7422</v>
      </c>
      <c r="H63" s="35">
        <f t="shared" si="1"/>
        <v>-466</v>
      </c>
      <c r="I63" s="40">
        <f t="shared" si="2"/>
        <v>-6.278631096739431</v>
      </c>
    </row>
    <row r="64" spans="1:9" ht="12">
      <c r="A64" s="17"/>
      <c r="B64" s="28" t="s">
        <v>52</v>
      </c>
      <c r="C64" s="23"/>
      <c r="D64" s="2">
        <v>3573</v>
      </c>
      <c r="E64" s="2">
        <v>1711</v>
      </c>
      <c r="F64" s="2">
        <v>1862</v>
      </c>
      <c r="G64" s="4">
        <v>3862</v>
      </c>
      <c r="H64" s="35">
        <f t="shared" si="1"/>
        <v>-289</v>
      </c>
      <c r="I64" s="40">
        <f t="shared" si="2"/>
        <v>-7.4831693423096795</v>
      </c>
    </row>
    <row r="65" spans="1:9" ht="12">
      <c r="A65" s="17"/>
      <c r="B65" s="28" t="s">
        <v>53</v>
      </c>
      <c r="C65" s="23"/>
      <c r="D65" s="2">
        <v>3816</v>
      </c>
      <c r="E65" s="2">
        <v>1830</v>
      </c>
      <c r="F65" s="2">
        <v>1986</v>
      </c>
      <c r="G65" s="4">
        <v>4061</v>
      </c>
      <c r="H65" s="35">
        <f t="shared" si="1"/>
        <v>-245</v>
      </c>
      <c r="I65" s="40">
        <f t="shared" si="2"/>
        <v>-6.032996798818019</v>
      </c>
    </row>
    <row r="66" spans="1:9" ht="12">
      <c r="A66" s="17"/>
      <c r="B66" s="28" t="s">
        <v>54</v>
      </c>
      <c r="C66" s="23"/>
      <c r="D66" s="2">
        <v>1871</v>
      </c>
      <c r="E66" s="2">
        <v>904</v>
      </c>
      <c r="F66" s="2">
        <v>967</v>
      </c>
      <c r="G66" s="4">
        <v>1986</v>
      </c>
      <c r="H66" s="35">
        <f t="shared" si="1"/>
        <v>-115</v>
      </c>
      <c r="I66" s="40">
        <f t="shared" si="2"/>
        <v>-5.7905337361530655</v>
      </c>
    </row>
    <row r="67" ht="4.5" customHeight="1"/>
    <row r="68" ht="12">
      <c r="B68" t="s">
        <v>238</v>
      </c>
    </row>
    <row r="69" ht="12">
      <c r="B69" s="173" t="s">
        <v>239</v>
      </c>
    </row>
  </sheetData>
  <mergeCells count="6">
    <mergeCell ref="D1:G1"/>
    <mergeCell ref="H1:I1"/>
    <mergeCell ref="B2:B3"/>
    <mergeCell ref="D2:F2"/>
    <mergeCell ref="H2:I2"/>
    <mergeCell ref="G2:G3"/>
  </mergeCells>
  <printOptions/>
  <pageMargins left="0.7874015748031497" right="0.7874015748031497" top="0.7874015748031497" bottom="0.7874015748031497" header="0.5118110236220472" footer="0.5118110236220472"/>
  <pageSetup fitToHeight="1" fitToWidth="1" orientation="portrait" paperSize="9" scale="93" r:id="rId1"/>
</worksheet>
</file>

<file path=xl/worksheets/sheet2.xml><?xml version="1.0" encoding="utf-8"?>
<worksheet xmlns="http://schemas.openxmlformats.org/spreadsheetml/2006/main" xmlns:r="http://schemas.openxmlformats.org/officeDocument/2006/relationships">
  <dimension ref="A1:I67"/>
  <sheetViews>
    <sheetView showOutlineSymbols="0" zoomScale="88" zoomScaleNormal="88" workbookViewId="0" topLeftCell="A1">
      <selection activeCell="G34" sqref="G34"/>
    </sheetView>
  </sheetViews>
  <sheetFormatPr defaultColWidth="9.140625" defaultRowHeight="12"/>
  <cols>
    <col min="1" max="1" width="15.7109375" style="42" customWidth="1"/>
    <col min="2" max="8" width="14.28125" style="42" customWidth="1"/>
    <col min="9" max="16384" width="12.28125" style="42" customWidth="1"/>
  </cols>
  <sheetData>
    <row r="1" spans="1:8" ht="30.75" customHeight="1">
      <c r="A1" s="41" t="s">
        <v>98</v>
      </c>
      <c r="B1" s="182" t="s">
        <v>99</v>
      </c>
      <c r="C1" s="183"/>
      <c r="D1" s="183"/>
      <c r="E1" s="183"/>
      <c r="F1" s="183"/>
      <c r="G1" s="155" t="s">
        <v>100</v>
      </c>
      <c r="H1" s="156"/>
    </row>
    <row r="2" spans="1:8" ht="19.5" customHeight="1">
      <c r="A2" s="43" t="s">
        <v>101</v>
      </c>
      <c r="B2" s="187" t="s">
        <v>102</v>
      </c>
      <c r="C2" s="184" t="s">
        <v>103</v>
      </c>
      <c r="D2" s="185"/>
      <c r="E2" s="186"/>
      <c r="F2" s="103" t="s">
        <v>104</v>
      </c>
      <c r="G2" s="104"/>
      <c r="H2" s="53"/>
    </row>
    <row r="3" spans="1:9" ht="18.75" customHeight="1">
      <c r="A3" s="44"/>
      <c r="B3" s="154"/>
      <c r="C3" s="45" t="s">
        <v>73</v>
      </c>
      <c r="D3" s="46" t="s">
        <v>74</v>
      </c>
      <c r="E3" s="45" t="s">
        <v>75</v>
      </c>
      <c r="F3" s="47" t="s">
        <v>73</v>
      </c>
      <c r="G3" s="46" t="s">
        <v>74</v>
      </c>
      <c r="H3" s="45" t="s">
        <v>75</v>
      </c>
      <c r="I3" s="48"/>
    </row>
    <row r="4" spans="1:8" ht="15" customHeight="1">
      <c r="A4" s="49" t="s">
        <v>76</v>
      </c>
      <c r="B4" s="50">
        <v>813949</v>
      </c>
      <c r="C4" s="51">
        <f>C5+C6</f>
        <v>111740</v>
      </c>
      <c r="D4" s="51">
        <f>D5+D6</f>
        <v>509050</v>
      </c>
      <c r="E4" s="51">
        <f>E5+E6</f>
        <v>191729</v>
      </c>
      <c r="F4" s="52">
        <f aca="true" t="shared" si="0" ref="F4:F35">C4/B4*100</f>
        <v>13.728132843703966</v>
      </c>
      <c r="G4" s="52">
        <f aca="true" t="shared" si="1" ref="G4:G35">D4/B4*100</f>
        <v>62.54077343912211</v>
      </c>
      <c r="H4" s="52">
        <f aca="true" t="shared" si="2" ref="H4:H35">E4/B4*100</f>
        <v>23.555407034101645</v>
      </c>
    </row>
    <row r="5" spans="1:8" ht="15" customHeight="1">
      <c r="A5" s="54" t="s">
        <v>77</v>
      </c>
      <c r="B5" s="55">
        <f>SUM(B7:B15)</f>
        <v>558769</v>
      </c>
      <c r="C5" s="56">
        <f>SUM(C7:C15)</f>
        <v>78939</v>
      </c>
      <c r="D5" s="56">
        <f>SUM(D7:D15)</f>
        <v>362314</v>
      </c>
      <c r="E5" s="56">
        <f>SUM(E7:E15)</f>
        <v>116229</v>
      </c>
      <c r="F5" s="57">
        <f t="shared" si="0"/>
        <v>14.12730484332524</v>
      </c>
      <c r="G5" s="57">
        <f t="shared" si="1"/>
        <v>64.84146400390858</v>
      </c>
      <c r="H5" s="57">
        <f t="shared" si="2"/>
        <v>20.800903414470024</v>
      </c>
    </row>
    <row r="6" spans="1:8" ht="15" customHeight="1">
      <c r="A6" s="54" t="s">
        <v>78</v>
      </c>
      <c r="B6" s="55">
        <v>255180</v>
      </c>
      <c r="C6" s="56">
        <f>C16+C24+C33+C36+C42+C48+C59</f>
        <v>32801</v>
      </c>
      <c r="D6" s="56">
        <f>D16+D24+D33+D36+D42+D48+D59</f>
        <v>146736</v>
      </c>
      <c r="E6" s="56">
        <f>E16+E24+E33+E36+E42+E48+E59</f>
        <v>75500</v>
      </c>
      <c r="F6" s="57">
        <f t="shared" si="0"/>
        <v>12.854063798103299</v>
      </c>
      <c r="G6" s="57">
        <f t="shared" si="1"/>
        <v>57.50293910181049</v>
      </c>
      <c r="H6" s="57">
        <f t="shared" si="2"/>
        <v>29.586958225566267</v>
      </c>
    </row>
    <row r="7" spans="1:8" ht="15" customHeight="1">
      <c r="A7" s="58" t="s">
        <v>79</v>
      </c>
      <c r="B7" s="59">
        <v>330654</v>
      </c>
      <c r="C7" s="60">
        <v>47335</v>
      </c>
      <c r="D7" s="61">
        <v>221951</v>
      </c>
      <c r="E7" s="61">
        <v>60130</v>
      </c>
      <c r="F7" s="62">
        <f t="shared" si="0"/>
        <v>14.315568539923909</v>
      </c>
      <c r="G7" s="62">
        <f t="shared" si="1"/>
        <v>67.1248495406074</v>
      </c>
      <c r="H7" s="62">
        <f t="shared" si="2"/>
        <v>18.185172415878835</v>
      </c>
    </row>
    <row r="8" spans="1:8" ht="15" customHeight="1">
      <c r="A8" s="58" t="s">
        <v>80</v>
      </c>
      <c r="B8" s="59">
        <v>19472</v>
      </c>
      <c r="C8" s="60">
        <v>2414</v>
      </c>
      <c r="D8" s="61">
        <v>11677</v>
      </c>
      <c r="E8" s="61">
        <v>5381</v>
      </c>
      <c r="F8" s="62">
        <f t="shared" si="0"/>
        <v>12.397288414133115</v>
      </c>
      <c r="G8" s="62">
        <f t="shared" si="1"/>
        <v>59.96815940838126</v>
      </c>
      <c r="H8" s="62">
        <f t="shared" si="2"/>
        <v>27.63455217748562</v>
      </c>
    </row>
    <row r="9" spans="1:8" ht="15" customHeight="1">
      <c r="A9" s="58" t="s">
        <v>81</v>
      </c>
      <c r="B9" s="59">
        <v>21321</v>
      </c>
      <c r="C9" s="60">
        <v>2814</v>
      </c>
      <c r="D9" s="61">
        <v>13033</v>
      </c>
      <c r="E9" s="61">
        <v>5474</v>
      </c>
      <c r="F9" s="62">
        <f t="shared" si="0"/>
        <v>13.198255241311383</v>
      </c>
      <c r="G9" s="62">
        <f t="shared" si="1"/>
        <v>61.127526851461</v>
      </c>
      <c r="H9" s="62">
        <f t="shared" si="2"/>
        <v>25.674217907227614</v>
      </c>
    </row>
    <row r="10" spans="1:8" ht="15" customHeight="1">
      <c r="A10" s="58" t="s">
        <v>5</v>
      </c>
      <c r="B10" s="59">
        <v>49965</v>
      </c>
      <c r="C10" s="60">
        <v>7269</v>
      </c>
      <c r="D10" s="61">
        <v>31980</v>
      </c>
      <c r="E10" s="61">
        <v>10711</v>
      </c>
      <c r="F10" s="62">
        <f t="shared" si="0"/>
        <v>14.548183728610026</v>
      </c>
      <c r="G10" s="62">
        <f t="shared" si="1"/>
        <v>64.00480336235364</v>
      </c>
      <c r="H10" s="62">
        <f t="shared" si="2"/>
        <v>21.437005904132896</v>
      </c>
    </row>
    <row r="11" spans="1:8" ht="15" customHeight="1">
      <c r="A11" s="58" t="s">
        <v>82</v>
      </c>
      <c r="B11" s="59">
        <v>30338</v>
      </c>
      <c r="C11" s="60">
        <v>3847</v>
      </c>
      <c r="D11" s="61">
        <v>19057</v>
      </c>
      <c r="E11" s="61">
        <v>7417</v>
      </c>
      <c r="F11" s="62">
        <f t="shared" si="0"/>
        <v>12.680466741380448</v>
      </c>
      <c r="G11" s="62">
        <f t="shared" si="1"/>
        <v>62.81561078515393</v>
      </c>
      <c r="H11" s="62">
        <f t="shared" si="2"/>
        <v>24.447887138242468</v>
      </c>
    </row>
    <row r="12" spans="1:8" ht="15" customHeight="1">
      <c r="A12" s="58" t="s">
        <v>83</v>
      </c>
      <c r="B12" s="59">
        <v>27569</v>
      </c>
      <c r="C12" s="60">
        <v>3786</v>
      </c>
      <c r="D12" s="61">
        <v>16832</v>
      </c>
      <c r="E12" s="61">
        <v>6951</v>
      </c>
      <c r="F12" s="62">
        <f t="shared" si="0"/>
        <v>13.732815843882623</v>
      </c>
      <c r="G12" s="62">
        <f t="shared" si="1"/>
        <v>61.054082483949365</v>
      </c>
      <c r="H12" s="62">
        <f t="shared" si="2"/>
        <v>25.213101672168015</v>
      </c>
    </row>
    <row r="13" spans="1:8" ht="15" customHeight="1">
      <c r="A13" s="58" t="s">
        <v>84</v>
      </c>
      <c r="B13" s="59">
        <v>34968</v>
      </c>
      <c r="C13" s="60">
        <v>5179</v>
      </c>
      <c r="D13" s="61">
        <v>21553</v>
      </c>
      <c r="E13" s="61">
        <v>8216</v>
      </c>
      <c r="F13" s="62">
        <f t="shared" si="0"/>
        <v>14.81068405399222</v>
      </c>
      <c r="G13" s="62">
        <f t="shared" si="1"/>
        <v>61.63635323724548</v>
      </c>
      <c r="H13" s="62">
        <f t="shared" si="2"/>
        <v>23.495767558911005</v>
      </c>
    </row>
    <row r="14" spans="1:8" ht="15" customHeight="1">
      <c r="A14" s="58" t="s">
        <v>85</v>
      </c>
      <c r="B14" s="59">
        <v>25970</v>
      </c>
      <c r="C14" s="60">
        <v>3990</v>
      </c>
      <c r="D14" s="61">
        <v>15759</v>
      </c>
      <c r="E14" s="61">
        <v>6219</v>
      </c>
      <c r="F14" s="62">
        <f t="shared" si="0"/>
        <v>15.363881401617252</v>
      </c>
      <c r="G14" s="62">
        <f t="shared" si="1"/>
        <v>60.681555641124376</v>
      </c>
      <c r="H14" s="62">
        <f t="shared" si="2"/>
        <v>23.946861763573356</v>
      </c>
    </row>
    <row r="15" spans="1:8" ht="15" customHeight="1">
      <c r="A15" s="58" t="s">
        <v>10</v>
      </c>
      <c r="B15" s="59">
        <v>18512</v>
      </c>
      <c r="C15" s="60">
        <v>2305</v>
      </c>
      <c r="D15" s="61">
        <v>10472</v>
      </c>
      <c r="E15" s="61">
        <v>5730</v>
      </c>
      <c r="F15" s="62">
        <f t="shared" si="0"/>
        <v>12.451382886776145</v>
      </c>
      <c r="G15" s="62">
        <f t="shared" si="1"/>
        <v>56.568712186689716</v>
      </c>
      <c r="H15" s="62">
        <f t="shared" si="2"/>
        <v>30.952895419187556</v>
      </c>
    </row>
    <row r="16" spans="1:8" ht="15" customHeight="1">
      <c r="A16" s="63" t="s">
        <v>86</v>
      </c>
      <c r="B16" s="64">
        <v>21773</v>
      </c>
      <c r="C16" s="65">
        <f>SUM(C17:C23)</f>
        <v>2724</v>
      </c>
      <c r="D16" s="66">
        <v>12198</v>
      </c>
      <c r="E16" s="66">
        <v>6847</v>
      </c>
      <c r="F16" s="57">
        <f t="shared" si="0"/>
        <v>12.5109080053277</v>
      </c>
      <c r="G16" s="57">
        <f t="shared" si="1"/>
        <v>56.02351536306435</v>
      </c>
      <c r="H16" s="57">
        <f t="shared" si="2"/>
        <v>31.447205254213934</v>
      </c>
    </row>
    <row r="17" spans="1:8" ht="15" customHeight="1">
      <c r="A17" s="58" t="s">
        <v>87</v>
      </c>
      <c r="B17" s="59">
        <v>3744</v>
      </c>
      <c r="C17" s="60">
        <v>449</v>
      </c>
      <c r="D17" s="61">
        <v>2082</v>
      </c>
      <c r="E17" s="61">
        <v>1213</v>
      </c>
      <c r="F17" s="62">
        <f t="shared" si="0"/>
        <v>11.992521367521368</v>
      </c>
      <c r="G17" s="62">
        <f t="shared" si="1"/>
        <v>55.608974358974365</v>
      </c>
      <c r="H17" s="62">
        <f t="shared" si="2"/>
        <v>32.39850427350427</v>
      </c>
    </row>
    <row r="18" spans="1:8" ht="15" customHeight="1">
      <c r="A18" s="58" t="s">
        <v>88</v>
      </c>
      <c r="B18" s="59">
        <v>4027</v>
      </c>
      <c r="C18" s="60">
        <v>457</v>
      </c>
      <c r="D18" s="61">
        <v>2251</v>
      </c>
      <c r="E18" s="61">
        <v>1315</v>
      </c>
      <c r="F18" s="62">
        <f t="shared" si="0"/>
        <v>11.348398311398062</v>
      </c>
      <c r="G18" s="62">
        <f t="shared" si="1"/>
        <v>55.89769058852744</v>
      </c>
      <c r="H18" s="62">
        <f t="shared" si="2"/>
        <v>32.65458157437298</v>
      </c>
    </row>
    <row r="19" spans="1:8" ht="15" customHeight="1">
      <c r="A19" s="58" t="s">
        <v>89</v>
      </c>
      <c r="B19" s="59">
        <v>3315</v>
      </c>
      <c r="C19" s="60">
        <v>464</v>
      </c>
      <c r="D19" s="61">
        <v>1834</v>
      </c>
      <c r="E19" s="61">
        <v>1017</v>
      </c>
      <c r="F19" s="62">
        <f t="shared" si="0"/>
        <v>13.996983408748115</v>
      </c>
      <c r="G19" s="62">
        <f t="shared" si="1"/>
        <v>55.32428355957768</v>
      </c>
      <c r="H19" s="62">
        <f t="shared" si="2"/>
        <v>30.67873303167421</v>
      </c>
    </row>
    <row r="20" spans="1:8" ht="15" customHeight="1">
      <c r="A20" s="58" t="s">
        <v>90</v>
      </c>
      <c r="B20" s="59">
        <v>3535</v>
      </c>
      <c r="C20" s="60">
        <v>443</v>
      </c>
      <c r="D20" s="61">
        <v>2001</v>
      </c>
      <c r="E20" s="61">
        <v>1091</v>
      </c>
      <c r="F20" s="62">
        <f t="shared" si="0"/>
        <v>12.531824611032533</v>
      </c>
      <c r="G20" s="62">
        <f t="shared" si="1"/>
        <v>56.605374823196605</v>
      </c>
      <c r="H20" s="62">
        <f t="shared" si="2"/>
        <v>30.862800565770865</v>
      </c>
    </row>
    <row r="21" spans="1:8" ht="15" customHeight="1">
      <c r="A21" s="58" t="s">
        <v>91</v>
      </c>
      <c r="B21" s="59">
        <v>1591</v>
      </c>
      <c r="C21" s="60">
        <v>190</v>
      </c>
      <c r="D21" s="61">
        <v>818</v>
      </c>
      <c r="E21" s="61">
        <v>583</v>
      </c>
      <c r="F21" s="62">
        <f t="shared" si="0"/>
        <v>11.942174732872408</v>
      </c>
      <c r="G21" s="62">
        <f t="shared" si="1"/>
        <v>51.414204902577</v>
      </c>
      <c r="H21" s="62">
        <f t="shared" si="2"/>
        <v>36.6436203645506</v>
      </c>
    </row>
    <row r="22" spans="1:8" ht="15" customHeight="1">
      <c r="A22" s="58" t="s">
        <v>16</v>
      </c>
      <c r="B22" s="59">
        <v>1195</v>
      </c>
      <c r="C22" s="60">
        <v>190</v>
      </c>
      <c r="D22" s="61">
        <v>663</v>
      </c>
      <c r="E22" s="61">
        <v>342</v>
      </c>
      <c r="F22" s="62">
        <f t="shared" si="0"/>
        <v>15.899581589958158</v>
      </c>
      <c r="G22" s="62">
        <f t="shared" si="1"/>
        <v>55.48117154811716</v>
      </c>
      <c r="H22" s="62">
        <f t="shared" si="2"/>
        <v>28.619246861924687</v>
      </c>
    </row>
    <row r="23" spans="1:8" ht="15" customHeight="1">
      <c r="A23" s="58" t="s">
        <v>17</v>
      </c>
      <c r="B23" s="59">
        <v>4366</v>
      </c>
      <c r="C23" s="60">
        <v>531</v>
      </c>
      <c r="D23" s="61">
        <v>2549</v>
      </c>
      <c r="E23" s="61">
        <v>1286</v>
      </c>
      <c r="F23" s="62">
        <f t="shared" si="0"/>
        <v>12.162162162162163</v>
      </c>
      <c r="G23" s="62">
        <f t="shared" si="1"/>
        <v>58.38295923041685</v>
      </c>
      <c r="H23" s="62">
        <f t="shared" si="2"/>
        <v>29.45487860742098</v>
      </c>
    </row>
    <row r="24" spans="1:8" ht="15" customHeight="1">
      <c r="A24" s="67" t="s">
        <v>92</v>
      </c>
      <c r="B24" s="64">
        <v>63834</v>
      </c>
      <c r="C24" s="56">
        <f>SUM(C25:C32)</f>
        <v>8222</v>
      </c>
      <c r="D24" s="66">
        <v>38708</v>
      </c>
      <c r="E24" s="66">
        <v>16800</v>
      </c>
      <c r="F24" s="57">
        <f t="shared" si="0"/>
        <v>12.880283234639847</v>
      </c>
      <c r="G24" s="57">
        <f t="shared" si="1"/>
        <v>60.63853119027478</v>
      </c>
      <c r="H24" s="57">
        <f t="shared" si="2"/>
        <v>26.318262994642357</v>
      </c>
    </row>
    <row r="25" spans="1:8" ht="15" customHeight="1">
      <c r="A25" s="58" t="s">
        <v>18</v>
      </c>
      <c r="B25" s="59">
        <v>3388</v>
      </c>
      <c r="C25" s="60">
        <v>406</v>
      </c>
      <c r="D25" s="61">
        <v>2007</v>
      </c>
      <c r="E25" s="61">
        <v>975</v>
      </c>
      <c r="F25" s="62">
        <f t="shared" si="0"/>
        <v>11.983471074380166</v>
      </c>
      <c r="G25" s="62">
        <f t="shared" si="1"/>
        <v>59.23848878394333</v>
      </c>
      <c r="H25" s="62">
        <f t="shared" si="2"/>
        <v>28.778040141676502</v>
      </c>
    </row>
    <row r="26" spans="1:8" ht="15" customHeight="1">
      <c r="A26" s="58" t="s">
        <v>19</v>
      </c>
      <c r="B26" s="59">
        <v>6363</v>
      </c>
      <c r="C26" s="60">
        <v>831</v>
      </c>
      <c r="D26" s="61">
        <v>3851</v>
      </c>
      <c r="E26" s="61">
        <v>1681</v>
      </c>
      <c r="F26" s="62">
        <f t="shared" si="0"/>
        <v>13.059877416313059</v>
      </c>
      <c r="G26" s="62">
        <f t="shared" si="1"/>
        <v>60.521766462360524</v>
      </c>
      <c r="H26" s="62">
        <f t="shared" si="2"/>
        <v>26.41835612132642</v>
      </c>
    </row>
    <row r="27" spans="1:8" ht="15" customHeight="1">
      <c r="A27" s="58" t="s">
        <v>20</v>
      </c>
      <c r="B27" s="59">
        <v>22427</v>
      </c>
      <c r="C27" s="60">
        <v>2704</v>
      </c>
      <c r="D27" s="61">
        <v>13996</v>
      </c>
      <c r="E27" s="61">
        <v>5666</v>
      </c>
      <c r="F27" s="62">
        <f t="shared" si="0"/>
        <v>12.056895706068579</v>
      </c>
      <c r="G27" s="62">
        <f t="shared" si="1"/>
        <v>62.40692023007981</v>
      </c>
      <c r="H27" s="62">
        <f t="shared" si="2"/>
        <v>25.264190484683642</v>
      </c>
    </row>
    <row r="28" spans="1:8" ht="15" customHeight="1">
      <c r="A28" s="58" t="s">
        <v>21</v>
      </c>
      <c r="B28" s="59">
        <v>16595</v>
      </c>
      <c r="C28" s="60">
        <v>2659</v>
      </c>
      <c r="D28" s="61">
        <v>10688</v>
      </c>
      <c r="E28" s="61">
        <v>3240</v>
      </c>
      <c r="F28" s="62">
        <f t="shared" si="0"/>
        <v>16.022898463392586</v>
      </c>
      <c r="G28" s="62">
        <f t="shared" si="1"/>
        <v>64.40494124736367</v>
      </c>
      <c r="H28" s="62">
        <f t="shared" si="2"/>
        <v>19.52395299789093</v>
      </c>
    </row>
    <row r="29" spans="1:8" ht="15" customHeight="1">
      <c r="A29" s="58" t="s">
        <v>22</v>
      </c>
      <c r="B29" s="59">
        <v>4281</v>
      </c>
      <c r="C29" s="60">
        <v>545</v>
      </c>
      <c r="D29" s="61">
        <v>2462</v>
      </c>
      <c r="E29" s="61">
        <v>1274</v>
      </c>
      <c r="F29" s="62">
        <f t="shared" si="0"/>
        <v>12.730670404111189</v>
      </c>
      <c r="G29" s="62">
        <f t="shared" si="1"/>
        <v>57.50992758701238</v>
      </c>
      <c r="H29" s="62">
        <f t="shared" si="2"/>
        <v>29.759402008876428</v>
      </c>
    </row>
    <row r="30" spans="1:8" ht="15" customHeight="1">
      <c r="A30" s="58" t="s">
        <v>23</v>
      </c>
      <c r="B30" s="59">
        <v>5596</v>
      </c>
      <c r="C30" s="60">
        <v>588</v>
      </c>
      <c r="D30" s="61">
        <v>2916</v>
      </c>
      <c r="E30" s="61">
        <v>2092</v>
      </c>
      <c r="F30" s="62">
        <f t="shared" si="0"/>
        <v>10.507505360972123</v>
      </c>
      <c r="G30" s="62">
        <f t="shared" si="1"/>
        <v>52.108649035025024</v>
      </c>
      <c r="H30" s="62">
        <f t="shared" si="2"/>
        <v>37.38384560400286</v>
      </c>
    </row>
    <row r="31" spans="1:8" ht="15" customHeight="1">
      <c r="A31" s="58" t="s">
        <v>24</v>
      </c>
      <c r="B31" s="59">
        <v>2032</v>
      </c>
      <c r="C31" s="60">
        <v>242</v>
      </c>
      <c r="D31" s="61">
        <v>1262</v>
      </c>
      <c r="E31" s="61">
        <v>493</v>
      </c>
      <c r="F31" s="62">
        <f t="shared" si="0"/>
        <v>11.909448818897637</v>
      </c>
      <c r="G31" s="62">
        <f t="shared" si="1"/>
        <v>62.10629921259843</v>
      </c>
      <c r="H31" s="62">
        <f t="shared" si="2"/>
        <v>24.261811023622048</v>
      </c>
    </row>
    <row r="32" spans="1:8" ht="15" customHeight="1">
      <c r="A32" s="58" t="s">
        <v>25</v>
      </c>
      <c r="B32" s="59">
        <v>3152</v>
      </c>
      <c r="C32" s="60">
        <v>247</v>
      </c>
      <c r="D32" s="61">
        <v>1526</v>
      </c>
      <c r="E32" s="61">
        <v>1379</v>
      </c>
      <c r="F32" s="62">
        <f t="shared" si="0"/>
        <v>7.836294416243655</v>
      </c>
      <c r="G32" s="62">
        <f t="shared" si="1"/>
        <v>48.41370558375635</v>
      </c>
      <c r="H32" s="62">
        <f t="shared" si="2"/>
        <v>43.75</v>
      </c>
    </row>
    <row r="33" spans="1:8" ht="15" customHeight="1">
      <c r="A33" s="67" t="s">
        <v>93</v>
      </c>
      <c r="B33" s="64">
        <v>11035</v>
      </c>
      <c r="C33" s="56">
        <f>SUM(C34:C35)</f>
        <v>1051</v>
      </c>
      <c r="D33" s="66">
        <v>5554</v>
      </c>
      <c r="E33" s="66">
        <v>4430</v>
      </c>
      <c r="F33" s="57">
        <f t="shared" si="0"/>
        <v>9.524241051200725</v>
      </c>
      <c r="G33" s="57">
        <f t="shared" si="1"/>
        <v>50.33076574535569</v>
      </c>
      <c r="H33" s="57">
        <f t="shared" si="2"/>
        <v>40.14499320344359</v>
      </c>
    </row>
    <row r="34" spans="1:8" ht="15" customHeight="1">
      <c r="A34" s="58" t="s">
        <v>26</v>
      </c>
      <c r="B34" s="59">
        <v>4657</v>
      </c>
      <c r="C34" s="60">
        <v>511</v>
      </c>
      <c r="D34" s="61">
        <v>2552</v>
      </c>
      <c r="E34" s="61">
        <v>1594</v>
      </c>
      <c r="F34" s="62">
        <f t="shared" si="0"/>
        <v>10.972729224822848</v>
      </c>
      <c r="G34" s="62">
        <f t="shared" si="1"/>
        <v>54.79922697015246</v>
      </c>
      <c r="H34" s="62">
        <f t="shared" si="2"/>
        <v>34.2280438050247</v>
      </c>
    </row>
    <row r="35" spans="1:8" ht="15" customHeight="1">
      <c r="A35" s="58" t="s">
        <v>27</v>
      </c>
      <c r="B35" s="59">
        <v>6378</v>
      </c>
      <c r="C35" s="60">
        <v>540</v>
      </c>
      <c r="D35" s="61">
        <v>3002</v>
      </c>
      <c r="E35" s="61">
        <v>2836</v>
      </c>
      <c r="F35" s="62">
        <f t="shared" si="0"/>
        <v>8.466603951081844</v>
      </c>
      <c r="G35" s="62">
        <f t="shared" si="1"/>
        <v>47.06804640953277</v>
      </c>
      <c r="H35" s="62">
        <f t="shared" si="2"/>
        <v>44.46534963938539</v>
      </c>
    </row>
    <row r="36" spans="1:8" ht="15" customHeight="1">
      <c r="A36" s="67" t="s">
        <v>94</v>
      </c>
      <c r="B36" s="64">
        <v>9330</v>
      </c>
      <c r="C36" s="56">
        <f>SUM(C37:C41)</f>
        <v>1165</v>
      </c>
      <c r="D36" s="66">
        <v>4933</v>
      </c>
      <c r="E36" s="66">
        <v>3232</v>
      </c>
      <c r="F36" s="57">
        <f aca="true" t="shared" si="3" ref="F36:F66">C36/B36*100</f>
        <v>12.486602357984996</v>
      </c>
      <c r="G36" s="57">
        <f aca="true" t="shared" si="4" ref="G36:G66">D36/B36*100</f>
        <v>52.872454448017145</v>
      </c>
      <c r="H36" s="57">
        <f aca="true" t="shared" si="5" ref="H36:H66">E36/B36*100</f>
        <v>34.640943193997856</v>
      </c>
    </row>
    <row r="37" spans="1:8" ht="15" customHeight="1">
      <c r="A37" s="58" t="s">
        <v>28</v>
      </c>
      <c r="B37" s="59">
        <v>1644</v>
      </c>
      <c r="C37" s="60">
        <v>234</v>
      </c>
      <c r="D37" s="61">
        <v>915</v>
      </c>
      <c r="E37" s="61">
        <v>495</v>
      </c>
      <c r="F37" s="62">
        <f t="shared" si="3"/>
        <v>14.233576642335766</v>
      </c>
      <c r="G37" s="62">
        <f t="shared" si="4"/>
        <v>55.65693430656934</v>
      </c>
      <c r="H37" s="62">
        <f t="shared" si="5"/>
        <v>30.10948905109489</v>
      </c>
    </row>
    <row r="38" spans="1:8" ht="15" customHeight="1">
      <c r="A38" s="58" t="s">
        <v>29</v>
      </c>
      <c r="B38" s="59">
        <v>1323</v>
      </c>
      <c r="C38" s="60">
        <v>185</v>
      </c>
      <c r="D38" s="61">
        <v>715</v>
      </c>
      <c r="E38" s="61">
        <v>423</v>
      </c>
      <c r="F38" s="62">
        <f t="shared" si="3"/>
        <v>13.983371126228269</v>
      </c>
      <c r="G38" s="62">
        <f t="shared" si="4"/>
        <v>54.043839758125465</v>
      </c>
      <c r="H38" s="62">
        <f t="shared" si="5"/>
        <v>31.97278911564626</v>
      </c>
    </row>
    <row r="39" spans="1:8" ht="15" customHeight="1">
      <c r="A39" s="58" t="s">
        <v>30</v>
      </c>
      <c r="B39" s="59">
        <v>5035</v>
      </c>
      <c r="C39" s="60">
        <v>623</v>
      </c>
      <c r="D39" s="61">
        <v>2642</v>
      </c>
      <c r="E39" s="61">
        <v>1770</v>
      </c>
      <c r="F39" s="62">
        <f t="shared" si="3"/>
        <v>12.3733862959285</v>
      </c>
      <c r="G39" s="62">
        <f t="shared" si="4"/>
        <v>52.47269116186693</v>
      </c>
      <c r="H39" s="62">
        <f t="shared" si="5"/>
        <v>35.15392254220457</v>
      </c>
    </row>
    <row r="40" spans="1:8" ht="15" customHeight="1">
      <c r="A40" s="58" t="s">
        <v>31</v>
      </c>
      <c r="B40" s="59">
        <v>569</v>
      </c>
      <c r="C40" s="60">
        <v>59</v>
      </c>
      <c r="D40" s="61">
        <v>272</v>
      </c>
      <c r="E40" s="61">
        <v>238</v>
      </c>
      <c r="F40" s="62">
        <f t="shared" si="3"/>
        <v>10.369068541300527</v>
      </c>
      <c r="G40" s="62">
        <f t="shared" si="4"/>
        <v>47.803163444639715</v>
      </c>
      <c r="H40" s="62">
        <f t="shared" si="5"/>
        <v>41.82776801405975</v>
      </c>
    </row>
    <row r="41" spans="1:8" ht="15" customHeight="1">
      <c r="A41" s="58" t="s">
        <v>32</v>
      </c>
      <c r="B41" s="59">
        <v>759</v>
      </c>
      <c r="C41" s="60">
        <v>64</v>
      </c>
      <c r="D41" s="61">
        <v>389</v>
      </c>
      <c r="E41" s="61">
        <v>306</v>
      </c>
      <c r="F41" s="62">
        <f t="shared" si="3"/>
        <v>8.432147562582346</v>
      </c>
      <c r="G41" s="62">
        <f t="shared" si="4"/>
        <v>51.25164690382081</v>
      </c>
      <c r="H41" s="62">
        <f t="shared" si="5"/>
        <v>40.316205533596836</v>
      </c>
    </row>
    <row r="42" spans="1:8" ht="15" customHeight="1">
      <c r="A42" s="67" t="s">
        <v>95</v>
      </c>
      <c r="B42" s="64">
        <v>48832</v>
      </c>
      <c r="C42" s="56">
        <f>SUM(C43:C47)</f>
        <v>6616</v>
      </c>
      <c r="D42" s="66">
        <v>29377</v>
      </c>
      <c r="E42" s="66">
        <v>12826</v>
      </c>
      <c r="F42" s="57">
        <f t="shared" si="3"/>
        <v>13.548492791612057</v>
      </c>
      <c r="G42" s="57">
        <f t="shared" si="4"/>
        <v>60.159321756225424</v>
      </c>
      <c r="H42" s="57">
        <f t="shared" si="5"/>
        <v>26.265563564875492</v>
      </c>
    </row>
    <row r="43" spans="1:8" ht="15" customHeight="1">
      <c r="A43" s="58" t="s">
        <v>33</v>
      </c>
      <c r="B43" s="59">
        <v>24612</v>
      </c>
      <c r="C43" s="60">
        <v>3771</v>
      </c>
      <c r="D43" s="61">
        <v>15446</v>
      </c>
      <c r="E43" s="61">
        <v>5382</v>
      </c>
      <c r="F43" s="62">
        <f t="shared" si="3"/>
        <v>15.321794246708922</v>
      </c>
      <c r="G43" s="62">
        <f t="shared" si="4"/>
        <v>62.75800422558102</v>
      </c>
      <c r="H43" s="62">
        <f t="shared" si="5"/>
        <v>21.867381764992686</v>
      </c>
    </row>
    <row r="44" spans="1:8" ht="15" customHeight="1">
      <c r="A44" s="58" t="s">
        <v>34</v>
      </c>
      <c r="B44" s="59">
        <v>2432</v>
      </c>
      <c r="C44" s="60">
        <v>202</v>
      </c>
      <c r="D44" s="61">
        <v>1115</v>
      </c>
      <c r="E44" s="61">
        <v>1115</v>
      </c>
      <c r="F44" s="62">
        <f t="shared" si="3"/>
        <v>8.305921052631579</v>
      </c>
      <c r="G44" s="62">
        <f t="shared" si="4"/>
        <v>45.84703947368421</v>
      </c>
      <c r="H44" s="62">
        <f t="shared" si="5"/>
        <v>45.84703947368421</v>
      </c>
    </row>
    <row r="45" spans="1:8" ht="15" customHeight="1">
      <c r="A45" s="58" t="s">
        <v>35</v>
      </c>
      <c r="B45" s="59">
        <v>15358</v>
      </c>
      <c r="C45" s="60">
        <v>2013</v>
      </c>
      <c r="D45" s="61">
        <v>9589</v>
      </c>
      <c r="E45" s="61">
        <v>3756</v>
      </c>
      <c r="F45" s="62">
        <f t="shared" si="3"/>
        <v>13.107175413465294</v>
      </c>
      <c r="G45" s="62">
        <f t="shared" si="4"/>
        <v>62.436515171246256</v>
      </c>
      <c r="H45" s="62">
        <f t="shared" si="5"/>
        <v>24.456309415288448</v>
      </c>
    </row>
    <row r="46" spans="1:8" ht="15" customHeight="1">
      <c r="A46" s="58" t="s">
        <v>36</v>
      </c>
      <c r="B46" s="59">
        <v>3072</v>
      </c>
      <c r="C46" s="60">
        <v>258</v>
      </c>
      <c r="D46" s="61">
        <v>1559</v>
      </c>
      <c r="E46" s="61">
        <v>1255</v>
      </c>
      <c r="F46" s="62">
        <f t="shared" si="3"/>
        <v>8.3984375</v>
      </c>
      <c r="G46" s="62">
        <f t="shared" si="4"/>
        <v>50.748697916666664</v>
      </c>
      <c r="H46" s="62">
        <f t="shared" si="5"/>
        <v>40.85286458333333</v>
      </c>
    </row>
    <row r="47" spans="1:8" ht="15" customHeight="1">
      <c r="A47" s="58" t="s">
        <v>37</v>
      </c>
      <c r="B47" s="59">
        <v>3358</v>
      </c>
      <c r="C47" s="60">
        <v>372</v>
      </c>
      <c r="D47" s="61">
        <v>1668</v>
      </c>
      <c r="E47" s="61">
        <v>1318</v>
      </c>
      <c r="F47" s="62">
        <f t="shared" si="3"/>
        <v>11.078022632519357</v>
      </c>
      <c r="G47" s="62">
        <f t="shared" si="4"/>
        <v>49.67242406194163</v>
      </c>
      <c r="H47" s="62">
        <f t="shared" si="5"/>
        <v>39.24955330553901</v>
      </c>
    </row>
    <row r="48" spans="1:8" ht="15" customHeight="1">
      <c r="A48" s="67" t="s">
        <v>96</v>
      </c>
      <c r="B48" s="64">
        <v>66523</v>
      </c>
      <c r="C48" s="56">
        <f>SUM(C49:C58)</f>
        <v>8580</v>
      </c>
      <c r="D48" s="66">
        <v>37103</v>
      </c>
      <c r="E48" s="66">
        <v>20824</v>
      </c>
      <c r="F48" s="57">
        <f t="shared" si="3"/>
        <v>12.897794747681255</v>
      </c>
      <c r="G48" s="57">
        <f t="shared" si="4"/>
        <v>55.77469446657547</v>
      </c>
      <c r="H48" s="57">
        <f t="shared" si="5"/>
        <v>31.303458954045972</v>
      </c>
    </row>
    <row r="49" spans="1:8" ht="15" customHeight="1">
      <c r="A49" s="58" t="s">
        <v>38</v>
      </c>
      <c r="B49" s="59">
        <v>7011</v>
      </c>
      <c r="C49" s="60">
        <v>879</v>
      </c>
      <c r="D49" s="61">
        <v>3991</v>
      </c>
      <c r="E49" s="61">
        <v>2141</v>
      </c>
      <c r="F49" s="62">
        <f t="shared" si="3"/>
        <v>12.537441163885324</v>
      </c>
      <c r="G49" s="62">
        <f t="shared" si="4"/>
        <v>56.9248324062188</v>
      </c>
      <c r="H49" s="62">
        <f t="shared" si="5"/>
        <v>30.53772642989588</v>
      </c>
    </row>
    <row r="50" spans="1:8" ht="15" customHeight="1">
      <c r="A50" s="58" t="s">
        <v>39</v>
      </c>
      <c r="B50" s="59">
        <v>14777</v>
      </c>
      <c r="C50" s="60">
        <v>2036</v>
      </c>
      <c r="D50" s="61">
        <v>8637</v>
      </c>
      <c r="E50" s="61">
        <v>4088</v>
      </c>
      <c r="F50" s="62">
        <f t="shared" si="3"/>
        <v>13.778168775800232</v>
      </c>
      <c r="G50" s="62">
        <f t="shared" si="4"/>
        <v>58.44894092170264</v>
      </c>
      <c r="H50" s="62">
        <f t="shared" si="5"/>
        <v>27.66461392704879</v>
      </c>
    </row>
    <row r="51" spans="1:8" ht="15" customHeight="1">
      <c r="A51" s="58" t="s">
        <v>40</v>
      </c>
      <c r="B51" s="59">
        <v>7411</v>
      </c>
      <c r="C51" s="60">
        <v>828</v>
      </c>
      <c r="D51" s="61">
        <v>4037</v>
      </c>
      <c r="E51" s="61">
        <v>2546</v>
      </c>
      <c r="F51" s="62">
        <f t="shared" si="3"/>
        <v>11.172581298070435</v>
      </c>
      <c r="G51" s="62">
        <f t="shared" si="4"/>
        <v>54.47308055593037</v>
      </c>
      <c r="H51" s="62">
        <f t="shared" si="5"/>
        <v>34.35433814599919</v>
      </c>
    </row>
    <row r="52" spans="1:8" ht="15" customHeight="1">
      <c r="A52" s="58" t="s">
        <v>41</v>
      </c>
      <c r="B52" s="59">
        <v>14842</v>
      </c>
      <c r="C52" s="60">
        <v>1970</v>
      </c>
      <c r="D52" s="61">
        <v>8147</v>
      </c>
      <c r="E52" s="61">
        <v>4725</v>
      </c>
      <c r="F52" s="62">
        <f t="shared" si="3"/>
        <v>13.27314378116157</v>
      </c>
      <c r="G52" s="62">
        <f t="shared" si="4"/>
        <v>54.89152405336208</v>
      </c>
      <c r="H52" s="62">
        <f t="shared" si="5"/>
        <v>31.83533216547635</v>
      </c>
    </row>
    <row r="53" spans="1:8" ht="15" customHeight="1">
      <c r="A53" s="58" t="s">
        <v>42</v>
      </c>
      <c r="B53" s="59">
        <v>4860</v>
      </c>
      <c r="C53" s="60">
        <v>589</v>
      </c>
      <c r="D53" s="61">
        <v>2690</v>
      </c>
      <c r="E53" s="61">
        <v>1581</v>
      </c>
      <c r="F53" s="62">
        <f t="shared" si="3"/>
        <v>12.119341563786008</v>
      </c>
      <c r="G53" s="62">
        <f t="shared" si="4"/>
        <v>55.349794238683124</v>
      </c>
      <c r="H53" s="62">
        <f t="shared" si="5"/>
        <v>32.53086419753086</v>
      </c>
    </row>
    <row r="54" spans="1:8" ht="15" customHeight="1">
      <c r="A54" s="58" t="s">
        <v>43</v>
      </c>
      <c r="B54" s="59">
        <v>1711</v>
      </c>
      <c r="C54" s="60">
        <v>226</v>
      </c>
      <c r="D54" s="61">
        <v>832</v>
      </c>
      <c r="E54" s="61">
        <v>653</v>
      </c>
      <c r="F54" s="62">
        <f t="shared" si="3"/>
        <v>13.208649912331968</v>
      </c>
      <c r="G54" s="62">
        <f t="shared" si="4"/>
        <v>48.62653419053185</v>
      </c>
      <c r="H54" s="62">
        <f t="shared" si="5"/>
        <v>38.16481589713618</v>
      </c>
    </row>
    <row r="55" spans="1:8" ht="15" customHeight="1">
      <c r="A55" s="58" t="s">
        <v>44</v>
      </c>
      <c r="B55" s="59">
        <v>2833</v>
      </c>
      <c r="C55" s="60">
        <v>416</v>
      </c>
      <c r="D55" s="61">
        <v>1430</v>
      </c>
      <c r="E55" s="61">
        <v>987</v>
      </c>
      <c r="F55" s="62">
        <f t="shared" si="3"/>
        <v>14.684080480056478</v>
      </c>
      <c r="G55" s="62">
        <f t="shared" si="4"/>
        <v>50.476526650194145</v>
      </c>
      <c r="H55" s="62">
        <f t="shared" si="5"/>
        <v>34.83939286974938</v>
      </c>
    </row>
    <row r="56" spans="1:8" ht="15" customHeight="1">
      <c r="A56" s="58" t="s">
        <v>45</v>
      </c>
      <c r="B56" s="59">
        <v>4425</v>
      </c>
      <c r="C56" s="60">
        <v>568</v>
      </c>
      <c r="D56" s="61">
        <v>2423</v>
      </c>
      <c r="E56" s="61">
        <v>1434</v>
      </c>
      <c r="F56" s="62">
        <f t="shared" si="3"/>
        <v>12.836158192090396</v>
      </c>
      <c r="G56" s="62">
        <f t="shared" si="4"/>
        <v>54.75706214689266</v>
      </c>
      <c r="H56" s="62">
        <f t="shared" si="5"/>
        <v>32.40677966101695</v>
      </c>
    </row>
    <row r="57" spans="1:8" ht="15" customHeight="1">
      <c r="A57" s="58" t="s">
        <v>46</v>
      </c>
      <c r="B57" s="59">
        <v>2685</v>
      </c>
      <c r="C57" s="60">
        <v>317</v>
      </c>
      <c r="D57" s="61">
        <v>1337</v>
      </c>
      <c r="E57" s="61">
        <v>1031</v>
      </c>
      <c r="F57" s="62">
        <f t="shared" si="3"/>
        <v>11.806331471135941</v>
      </c>
      <c r="G57" s="62">
        <f t="shared" si="4"/>
        <v>49.795158286778396</v>
      </c>
      <c r="H57" s="62">
        <f t="shared" si="5"/>
        <v>38.398510242085656</v>
      </c>
    </row>
    <row r="58" spans="1:8" ht="15" customHeight="1">
      <c r="A58" s="58" t="s">
        <v>47</v>
      </c>
      <c r="B58" s="59">
        <v>5968</v>
      </c>
      <c r="C58" s="60">
        <v>751</v>
      </c>
      <c r="D58" s="61">
        <v>3579</v>
      </c>
      <c r="E58" s="61">
        <v>1638</v>
      </c>
      <c r="F58" s="62">
        <f t="shared" si="3"/>
        <v>12.583780160857907</v>
      </c>
      <c r="G58" s="62">
        <f t="shared" si="4"/>
        <v>59.96983914209115</v>
      </c>
      <c r="H58" s="62">
        <f t="shared" si="5"/>
        <v>27.446380697050937</v>
      </c>
    </row>
    <row r="59" spans="1:8" ht="15" customHeight="1">
      <c r="A59" s="67" t="s">
        <v>97</v>
      </c>
      <c r="B59" s="64">
        <v>33853</v>
      </c>
      <c r="C59" s="56">
        <f>SUM(C60:C66)</f>
        <v>4443</v>
      </c>
      <c r="D59" s="66">
        <v>18863</v>
      </c>
      <c r="E59" s="66">
        <v>10541</v>
      </c>
      <c r="F59" s="57">
        <f t="shared" si="3"/>
        <v>13.124390748235015</v>
      </c>
      <c r="G59" s="57">
        <f t="shared" si="4"/>
        <v>55.72032020795794</v>
      </c>
      <c r="H59" s="57">
        <f t="shared" si="5"/>
        <v>31.137565356098424</v>
      </c>
    </row>
    <row r="60" spans="1:8" ht="15" customHeight="1">
      <c r="A60" s="58" t="s">
        <v>48</v>
      </c>
      <c r="B60" s="59">
        <v>4189</v>
      </c>
      <c r="C60" s="60">
        <v>553</v>
      </c>
      <c r="D60" s="61">
        <v>2486</v>
      </c>
      <c r="E60" s="61">
        <v>1146</v>
      </c>
      <c r="F60" s="62">
        <f t="shared" si="3"/>
        <v>13.201241346383386</v>
      </c>
      <c r="G60" s="62">
        <f t="shared" si="4"/>
        <v>59.34590594413941</v>
      </c>
      <c r="H60" s="62">
        <f t="shared" si="5"/>
        <v>27.35736452613989</v>
      </c>
    </row>
    <row r="61" spans="1:8" ht="15" customHeight="1">
      <c r="A61" s="58" t="s">
        <v>49</v>
      </c>
      <c r="B61" s="59">
        <v>3429</v>
      </c>
      <c r="C61" s="60">
        <v>498</v>
      </c>
      <c r="D61" s="61">
        <v>1914</v>
      </c>
      <c r="E61" s="61">
        <v>1017</v>
      </c>
      <c r="F61" s="62">
        <f t="shared" si="3"/>
        <v>14.52318460192476</v>
      </c>
      <c r="G61" s="62">
        <f t="shared" si="4"/>
        <v>55.818022747156604</v>
      </c>
      <c r="H61" s="62">
        <f t="shared" si="5"/>
        <v>29.658792650918635</v>
      </c>
    </row>
    <row r="62" spans="1:8" ht="15" customHeight="1">
      <c r="A62" s="58" t="s">
        <v>50</v>
      </c>
      <c r="B62" s="59">
        <v>10019</v>
      </c>
      <c r="C62" s="60">
        <v>1332</v>
      </c>
      <c r="D62" s="61">
        <v>5647</v>
      </c>
      <c r="E62" s="61">
        <v>3040</v>
      </c>
      <c r="F62" s="62">
        <f t="shared" si="3"/>
        <v>13.294739994011378</v>
      </c>
      <c r="G62" s="62">
        <f t="shared" si="4"/>
        <v>56.3629104701068</v>
      </c>
      <c r="H62" s="62">
        <f t="shared" si="5"/>
        <v>30.342349535881823</v>
      </c>
    </row>
    <row r="63" spans="1:8" ht="15" customHeight="1">
      <c r="A63" s="58" t="s">
        <v>51</v>
      </c>
      <c r="B63" s="59">
        <v>6956</v>
      </c>
      <c r="C63" s="60">
        <v>897</v>
      </c>
      <c r="D63" s="61">
        <v>3790</v>
      </c>
      <c r="E63" s="61">
        <v>2267</v>
      </c>
      <c r="F63" s="62">
        <f t="shared" si="3"/>
        <v>12.895342150661298</v>
      </c>
      <c r="G63" s="62">
        <f t="shared" si="4"/>
        <v>54.485336400230025</v>
      </c>
      <c r="H63" s="62">
        <f t="shared" si="5"/>
        <v>32.590569292696955</v>
      </c>
    </row>
    <row r="64" spans="1:8" ht="15" customHeight="1">
      <c r="A64" s="58" t="s">
        <v>52</v>
      </c>
      <c r="B64" s="59">
        <v>3573</v>
      </c>
      <c r="C64" s="60">
        <v>443</v>
      </c>
      <c r="D64" s="61">
        <v>1977</v>
      </c>
      <c r="E64" s="61">
        <v>1153</v>
      </c>
      <c r="F64" s="62">
        <f t="shared" si="3"/>
        <v>12.398544640358242</v>
      </c>
      <c r="G64" s="62">
        <f t="shared" si="4"/>
        <v>55.331654072208224</v>
      </c>
      <c r="H64" s="62">
        <f t="shared" si="5"/>
        <v>32.26980128743353</v>
      </c>
    </row>
    <row r="65" spans="1:8" ht="15" customHeight="1">
      <c r="A65" s="58" t="s">
        <v>53</v>
      </c>
      <c r="B65" s="59">
        <v>3816</v>
      </c>
      <c r="C65" s="60">
        <v>499</v>
      </c>
      <c r="D65" s="61">
        <v>2027</v>
      </c>
      <c r="E65" s="61">
        <v>1290</v>
      </c>
      <c r="F65" s="62">
        <f t="shared" si="3"/>
        <v>13.076519916142557</v>
      </c>
      <c r="G65" s="62">
        <f t="shared" si="4"/>
        <v>53.11844863731656</v>
      </c>
      <c r="H65" s="62">
        <f t="shared" si="5"/>
        <v>33.80503144654088</v>
      </c>
    </row>
    <row r="66" spans="1:8" ht="15" customHeight="1">
      <c r="A66" s="68" t="s">
        <v>54</v>
      </c>
      <c r="B66" s="69">
        <v>1871</v>
      </c>
      <c r="C66" s="70">
        <v>221</v>
      </c>
      <c r="D66" s="71">
        <v>1022</v>
      </c>
      <c r="E66" s="71">
        <v>628</v>
      </c>
      <c r="F66" s="72">
        <f t="shared" si="3"/>
        <v>11.811865312667024</v>
      </c>
      <c r="G66" s="72">
        <f t="shared" si="4"/>
        <v>54.62319615179049</v>
      </c>
      <c r="H66" s="72">
        <f t="shared" si="5"/>
        <v>33.564938535542495</v>
      </c>
    </row>
    <row r="67" spans="1:2" ht="14.25">
      <c r="A67" s="73"/>
      <c r="B67" s="73"/>
    </row>
  </sheetData>
  <mergeCells count="5">
    <mergeCell ref="B1:F1"/>
    <mergeCell ref="C2:E2"/>
    <mergeCell ref="B2:B3"/>
    <mergeCell ref="G1:H1"/>
    <mergeCell ref="F2:H2"/>
  </mergeCells>
  <printOptions/>
  <pageMargins left="0.9055118110236221" right="0.7086614173228347" top="0.9055118110236221" bottom="0.7086614173228347" header="0.5118110236220472" footer="0.5118110236220472"/>
  <pageSetup orientation="portrait" paperSize="9" scale="77" r:id="rId1"/>
  <colBreaks count="1" manualBreakCount="1">
    <brk id="8" max="65535" man="1"/>
  </colBreaks>
</worksheet>
</file>

<file path=xl/worksheets/sheet3.xml><?xml version="1.0" encoding="utf-8"?>
<worksheet xmlns="http://schemas.openxmlformats.org/spreadsheetml/2006/main" xmlns:r="http://schemas.openxmlformats.org/officeDocument/2006/relationships">
  <dimension ref="A1:L68"/>
  <sheetViews>
    <sheetView zoomScaleSheetLayoutView="75" workbookViewId="0" topLeftCell="A1">
      <selection activeCell="H71" sqref="H71"/>
    </sheetView>
  </sheetViews>
  <sheetFormatPr defaultColWidth="9.140625" defaultRowHeight="12"/>
  <cols>
    <col min="1" max="1" width="0.9921875" style="77" customWidth="1"/>
    <col min="2" max="2" width="12.8515625" style="126" customWidth="1"/>
    <col min="3" max="3" width="0.9921875" style="77" customWidth="1"/>
    <col min="4" max="6" width="9.57421875" style="77" customWidth="1"/>
    <col min="7" max="7" width="7.28125" style="77" customWidth="1"/>
    <col min="8" max="8" width="6.57421875" style="77" customWidth="1"/>
    <col min="9" max="9" width="8.57421875" style="77" customWidth="1"/>
    <col min="10" max="10" width="10.28125" style="77" customWidth="1"/>
    <col min="11" max="11" width="9.140625" style="77" customWidth="1"/>
    <col min="12" max="12" width="8.7109375" style="77" customWidth="1"/>
    <col min="13" max="16384" width="10.28125" style="77" customWidth="1"/>
  </cols>
  <sheetData>
    <row r="1" spans="1:12" ht="20.25" customHeight="1">
      <c r="A1" s="74"/>
      <c r="B1" s="75" t="s">
        <v>106</v>
      </c>
      <c r="C1" s="76"/>
      <c r="D1" s="188" t="s">
        <v>107</v>
      </c>
      <c r="E1" s="188"/>
      <c r="F1" s="188"/>
      <c r="G1" s="188"/>
      <c r="H1" s="188"/>
      <c r="I1" s="189"/>
      <c r="K1" s="202">
        <v>36800</v>
      </c>
      <c r="L1" s="189"/>
    </row>
    <row r="2" spans="1:12" ht="14.25" customHeight="1">
      <c r="A2" s="78"/>
      <c r="B2" s="79"/>
      <c r="C2" s="80"/>
      <c r="D2" s="81"/>
      <c r="E2" s="194" t="s">
        <v>108</v>
      </c>
      <c r="F2" s="194"/>
      <c r="G2" s="195"/>
      <c r="H2" s="194" t="s">
        <v>109</v>
      </c>
      <c r="I2" s="195"/>
      <c r="J2" s="197" t="s">
        <v>110</v>
      </c>
      <c r="K2" s="82"/>
      <c r="L2" s="83"/>
    </row>
    <row r="3" spans="1:12" ht="14.25" customHeight="1">
      <c r="A3" s="84"/>
      <c r="B3" s="85"/>
      <c r="C3" s="86"/>
      <c r="D3" s="87" t="s">
        <v>111</v>
      </c>
      <c r="E3" s="192" t="s">
        <v>112</v>
      </c>
      <c r="F3" s="190" t="s">
        <v>113</v>
      </c>
      <c r="G3" s="88" t="s">
        <v>114</v>
      </c>
      <c r="H3" s="190" t="s">
        <v>112</v>
      </c>
      <c r="I3" s="190" t="s">
        <v>113</v>
      </c>
      <c r="J3" s="198"/>
      <c r="K3" s="200" t="s">
        <v>115</v>
      </c>
      <c r="L3" s="200" t="s">
        <v>116</v>
      </c>
    </row>
    <row r="4" spans="1:12" ht="14.25" customHeight="1">
      <c r="A4" s="89"/>
      <c r="B4" s="90"/>
      <c r="C4" s="91"/>
      <c r="D4" s="92"/>
      <c r="E4" s="193"/>
      <c r="F4" s="191"/>
      <c r="G4" s="93" t="s">
        <v>117</v>
      </c>
      <c r="H4" s="196"/>
      <c r="I4" s="196"/>
      <c r="J4" s="199"/>
      <c r="K4" s="201"/>
      <c r="L4" s="201"/>
    </row>
    <row r="5" spans="1:12" ht="10.5" customHeight="1">
      <c r="A5" s="94"/>
      <c r="B5" s="95" t="s">
        <v>72</v>
      </c>
      <c r="C5" s="96"/>
      <c r="D5" s="97">
        <v>321140</v>
      </c>
      <c r="E5" s="97">
        <v>319298</v>
      </c>
      <c r="F5" s="97">
        <f>F6+F7</f>
        <v>790075</v>
      </c>
      <c r="G5" s="98">
        <f aca="true" t="shared" si="0" ref="G5:G36">F5/E5</f>
        <v>2.4744126176800356</v>
      </c>
      <c r="H5" s="97">
        <v>922</v>
      </c>
      <c r="I5" s="97">
        <f>I6+I7</f>
        <v>22444</v>
      </c>
      <c r="J5" s="97">
        <f>J6+J7</f>
        <v>128377</v>
      </c>
      <c r="K5" s="97">
        <f>K6+K7</f>
        <v>35071</v>
      </c>
      <c r="L5" s="97">
        <f>L6+L7</f>
        <v>35620</v>
      </c>
    </row>
    <row r="6" spans="1:12" ht="10.5" customHeight="1">
      <c r="A6" s="94"/>
      <c r="B6" s="99" t="s">
        <v>118</v>
      </c>
      <c r="C6" s="96"/>
      <c r="D6" s="97">
        <v>225519</v>
      </c>
      <c r="E6" s="97">
        <v>224229</v>
      </c>
      <c r="F6" s="97">
        <f>SUM(F8:F16)</f>
        <v>541788</v>
      </c>
      <c r="G6" s="98">
        <f t="shared" si="0"/>
        <v>2.416226268680679</v>
      </c>
      <c r="H6" s="97">
        <v>448</v>
      </c>
      <c r="I6" s="97">
        <f>SUM(I8:I16)</f>
        <v>15694</v>
      </c>
      <c r="J6" s="97">
        <f>SUM(J8:J16)</f>
        <v>78430</v>
      </c>
      <c r="K6" s="97">
        <f>SUM(K8:K16)</f>
        <v>20952</v>
      </c>
      <c r="L6" s="97">
        <f>SUM(L8:L16)</f>
        <v>22828</v>
      </c>
    </row>
    <row r="7" spans="1:12" ht="10.5" customHeight="1">
      <c r="A7" s="94"/>
      <c r="B7" s="99" t="s">
        <v>119</v>
      </c>
      <c r="C7" s="96"/>
      <c r="D7" s="97">
        <v>95621</v>
      </c>
      <c r="E7" s="97">
        <v>95069</v>
      </c>
      <c r="F7" s="97">
        <f>F17+F25+F34+F37+F43+F49+F60</f>
        <v>248287</v>
      </c>
      <c r="G7" s="98">
        <f t="shared" si="0"/>
        <v>2.6116504854368934</v>
      </c>
      <c r="H7" s="97">
        <v>474</v>
      </c>
      <c r="I7" s="97">
        <f>I17+I25+I34+I37+I43+I49+I60</f>
        <v>6750</v>
      </c>
      <c r="J7" s="97">
        <f>J17+J25+J34+J37+J43+J49+J60</f>
        <v>49947</v>
      </c>
      <c r="K7" s="97">
        <f>K17+K25+K34+K37+K43+K49+K60</f>
        <v>14119</v>
      </c>
      <c r="L7" s="97">
        <f>L17+L25+L34+L37+L43+L49+L60</f>
        <v>12792</v>
      </c>
    </row>
    <row r="8" spans="1:12" ht="10.5" customHeight="1">
      <c r="A8" s="94"/>
      <c r="B8" s="100" t="s">
        <v>120</v>
      </c>
      <c r="C8" s="101"/>
      <c r="D8" s="102">
        <v>139997</v>
      </c>
      <c r="E8" s="105">
        <v>138966</v>
      </c>
      <c r="F8" s="106">
        <v>320613</v>
      </c>
      <c r="G8" s="107">
        <f t="shared" si="0"/>
        <v>2.3071326799360996</v>
      </c>
      <c r="H8" s="108">
        <v>215</v>
      </c>
      <c r="I8" s="106">
        <v>8803</v>
      </c>
      <c r="J8" s="109">
        <v>40868</v>
      </c>
      <c r="K8" s="109">
        <v>11133</v>
      </c>
      <c r="L8" s="110">
        <v>13366</v>
      </c>
    </row>
    <row r="9" spans="1:12" ht="10.5" customHeight="1">
      <c r="A9" s="94"/>
      <c r="B9" s="100" t="s">
        <v>121</v>
      </c>
      <c r="C9" s="101"/>
      <c r="D9" s="102">
        <v>7906</v>
      </c>
      <c r="E9" s="105">
        <v>7897</v>
      </c>
      <c r="F9" s="106">
        <v>19065</v>
      </c>
      <c r="G9" s="107">
        <f t="shared" si="0"/>
        <v>2.414207927060909</v>
      </c>
      <c r="H9" s="108">
        <v>9</v>
      </c>
      <c r="I9" s="106">
        <v>407</v>
      </c>
      <c r="J9" s="109">
        <v>3802</v>
      </c>
      <c r="K9" s="109">
        <v>1065</v>
      </c>
      <c r="L9" s="110">
        <v>1133</v>
      </c>
    </row>
    <row r="10" spans="1:12" ht="10.5" customHeight="1">
      <c r="A10" s="94"/>
      <c r="B10" s="100" t="s">
        <v>122</v>
      </c>
      <c r="C10" s="101"/>
      <c r="D10" s="102">
        <v>8279</v>
      </c>
      <c r="E10" s="105">
        <v>8266</v>
      </c>
      <c r="F10" s="106">
        <v>20910</v>
      </c>
      <c r="G10" s="107">
        <f t="shared" si="0"/>
        <v>2.5296394870554075</v>
      </c>
      <c r="H10" s="108">
        <v>13</v>
      </c>
      <c r="I10" s="106">
        <v>411</v>
      </c>
      <c r="J10" s="109">
        <v>3832</v>
      </c>
      <c r="K10" s="109">
        <v>972</v>
      </c>
      <c r="L10" s="110">
        <v>1105</v>
      </c>
    </row>
    <row r="11" spans="1:12" ht="10.5" customHeight="1">
      <c r="A11" s="94"/>
      <c r="B11" s="100" t="s">
        <v>123</v>
      </c>
      <c r="C11" s="101"/>
      <c r="D11" s="102">
        <v>18268</v>
      </c>
      <c r="E11" s="105">
        <v>18212</v>
      </c>
      <c r="F11" s="106">
        <v>48024</v>
      </c>
      <c r="G11" s="107">
        <f t="shared" si="0"/>
        <v>2.6369426751592355</v>
      </c>
      <c r="H11" s="108">
        <v>52</v>
      </c>
      <c r="I11" s="106">
        <v>1936</v>
      </c>
      <c r="J11" s="109">
        <v>6993</v>
      </c>
      <c r="K11" s="109">
        <v>1735</v>
      </c>
      <c r="L11" s="110">
        <v>1570</v>
      </c>
    </row>
    <row r="12" spans="1:12" ht="10.5" customHeight="1">
      <c r="A12" s="94"/>
      <c r="B12" s="100" t="s">
        <v>124</v>
      </c>
      <c r="C12" s="101"/>
      <c r="D12" s="102">
        <v>10410</v>
      </c>
      <c r="E12" s="105">
        <v>10344</v>
      </c>
      <c r="F12" s="106">
        <v>29638</v>
      </c>
      <c r="G12" s="107">
        <f t="shared" si="0"/>
        <v>2.8652358855375097</v>
      </c>
      <c r="H12" s="108">
        <v>55</v>
      </c>
      <c r="I12" s="106">
        <v>683</v>
      </c>
      <c r="J12" s="109">
        <v>4936</v>
      </c>
      <c r="K12" s="109">
        <v>1138</v>
      </c>
      <c r="L12" s="110">
        <v>978</v>
      </c>
    </row>
    <row r="13" spans="1:12" ht="10.5" customHeight="1">
      <c r="A13" s="94"/>
      <c r="B13" s="100" t="s">
        <v>125</v>
      </c>
      <c r="C13" s="101"/>
      <c r="D13" s="102">
        <v>9708</v>
      </c>
      <c r="E13" s="105">
        <v>9675</v>
      </c>
      <c r="F13" s="106">
        <v>26472</v>
      </c>
      <c r="G13" s="107">
        <f t="shared" si="0"/>
        <v>2.736124031007752</v>
      </c>
      <c r="H13" s="108">
        <v>33</v>
      </c>
      <c r="I13" s="106">
        <v>1097</v>
      </c>
      <c r="J13" s="109">
        <v>4629</v>
      </c>
      <c r="K13" s="109">
        <v>1088</v>
      </c>
      <c r="L13" s="110">
        <v>1008</v>
      </c>
    </row>
    <row r="14" spans="1:12" ht="10.5" customHeight="1">
      <c r="A14" s="94"/>
      <c r="B14" s="100" t="s">
        <v>126</v>
      </c>
      <c r="C14" s="101"/>
      <c r="D14" s="102">
        <v>13652</v>
      </c>
      <c r="E14" s="105">
        <v>13607</v>
      </c>
      <c r="F14" s="106">
        <v>33814</v>
      </c>
      <c r="G14" s="107">
        <f t="shared" si="0"/>
        <v>2.485044462409054</v>
      </c>
      <c r="H14" s="108">
        <v>38</v>
      </c>
      <c r="I14" s="106">
        <v>1134</v>
      </c>
      <c r="J14" s="109">
        <v>5394</v>
      </c>
      <c r="K14" s="109">
        <v>1524</v>
      </c>
      <c r="L14" s="110">
        <v>1375</v>
      </c>
    </row>
    <row r="15" spans="1:12" ht="10.5" customHeight="1">
      <c r="A15" s="94"/>
      <c r="B15" s="100" t="s">
        <v>127</v>
      </c>
      <c r="C15" s="101"/>
      <c r="D15" s="102">
        <v>9379</v>
      </c>
      <c r="E15" s="105">
        <v>9354</v>
      </c>
      <c r="F15" s="106">
        <v>25170</v>
      </c>
      <c r="G15" s="107">
        <f t="shared" si="0"/>
        <v>2.6908274534958307</v>
      </c>
      <c r="H15" s="108">
        <v>24</v>
      </c>
      <c r="I15" s="106">
        <v>798</v>
      </c>
      <c r="J15" s="109">
        <v>4064</v>
      </c>
      <c r="K15" s="109">
        <v>1077</v>
      </c>
      <c r="L15" s="110">
        <v>922</v>
      </c>
    </row>
    <row r="16" spans="1:12" ht="12" customHeight="1">
      <c r="A16" s="94"/>
      <c r="B16" s="100" t="s">
        <v>128</v>
      </c>
      <c r="C16" s="101"/>
      <c r="D16" s="102">
        <v>7920</v>
      </c>
      <c r="E16" s="105">
        <v>7908</v>
      </c>
      <c r="F16" s="106">
        <v>18082</v>
      </c>
      <c r="G16" s="107">
        <f t="shared" si="0"/>
        <v>2.2865452706120384</v>
      </c>
      <c r="H16" s="108">
        <v>9</v>
      </c>
      <c r="I16" s="106">
        <v>425</v>
      </c>
      <c r="J16" s="109">
        <v>3912</v>
      </c>
      <c r="K16" s="109">
        <v>1220</v>
      </c>
      <c r="L16" s="110">
        <v>1371</v>
      </c>
    </row>
    <row r="17" spans="1:12" ht="12" customHeight="1">
      <c r="A17" s="94"/>
      <c r="B17" s="99" t="s">
        <v>129</v>
      </c>
      <c r="C17" s="96"/>
      <c r="D17" s="97">
        <v>8494</v>
      </c>
      <c r="E17" s="97">
        <v>8482</v>
      </c>
      <c r="F17" s="97">
        <f>SUM(F18:F24)</f>
        <v>21276</v>
      </c>
      <c r="G17" s="98">
        <f t="shared" si="0"/>
        <v>2.5083706672954493</v>
      </c>
      <c r="H17" s="97">
        <v>9</v>
      </c>
      <c r="I17" s="97">
        <f>SUM(I18:I24)</f>
        <v>493</v>
      </c>
      <c r="J17" s="97">
        <f>SUM(J18:J24)</f>
        <v>4653</v>
      </c>
      <c r="K17" s="97">
        <f>SUM(K18:K24)</f>
        <v>1224</v>
      </c>
      <c r="L17" s="97">
        <f>SUM(L18:L24)</f>
        <v>1342</v>
      </c>
    </row>
    <row r="18" spans="1:12" ht="10.5" customHeight="1">
      <c r="A18" s="94"/>
      <c r="B18" s="100" t="s">
        <v>130</v>
      </c>
      <c r="C18" s="101"/>
      <c r="D18" s="102">
        <v>1639</v>
      </c>
      <c r="E18" s="105">
        <v>1639</v>
      </c>
      <c r="F18" s="106">
        <v>3744</v>
      </c>
      <c r="G18" s="107">
        <f t="shared" si="0"/>
        <v>2.2843197071384993</v>
      </c>
      <c r="H18" s="108" t="s">
        <v>105</v>
      </c>
      <c r="I18" s="108" t="s">
        <v>105</v>
      </c>
      <c r="J18" s="109">
        <v>882</v>
      </c>
      <c r="K18" s="109">
        <v>261</v>
      </c>
      <c r="L18" s="110">
        <v>309</v>
      </c>
    </row>
    <row r="19" spans="1:12" ht="10.5" customHeight="1">
      <c r="A19" s="94"/>
      <c r="B19" s="100" t="s">
        <v>131</v>
      </c>
      <c r="C19" s="101"/>
      <c r="D19" s="102">
        <v>1599</v>
      </c>
      <c r="E19" s="105">
        <v>1593</v>
      </c>
      <c r="F19" s="106">
        <v>3853</v>
      </c>
      <c r="G19" s="107">
        <f t="shared" si="0"/>
        <v>2.418706842435656</v>
      </c>
      <c r="H19" s="108">
        <v>3</v>
      </c>
      <c r="I19" s="106">
        <v>170</v>
      </c>
      <c r="J19" s="109">
        <v>842</v>
      </c>
      <c r="K19" s="109">
        <v>228</v>
      </c>
      <c r="L19" s="110">
        <v>264</v>
      </c>
    </row>
    <row r="20" spans="1:12" ht="10.5" customHeight="1">
      <c r="A20" s="94"/>
      <c r="B20" s="100" t="s">
        <v>132</v>
      </c>
      <c r="C20" s="101"/>
      <c r="D20" s="102">
        <v>1310</v>
      </c>
      <c r="E20" s="105">
        <v>1309</v>
      </c>
      <c r="F20" s="106">
        <v>3296</v>
      </c>
      <c r="G20" s="107">
        <f t="shared" si="0"/>
        <v>2.5179526355996944</v>
      </c>
      <c r="H20" s="108">
        <v>1</v>
      </c>
      <c r="I20" s="106">
        <v>19</v>
      </c>
      <c r="J20" s="109">
        <v>717</v>
      </c>
      <c r="K20" s="109">
        <v>191</v>
      </c>
      <c r="L20" s="110">
        <v>194</v>
      </c>
    </row>
    <row r="21" spans="1:12" ht="10.5" customHeight="1">
      <c r="A21" s="94"/>
      <c r="B21" s="100" t="s">
        <v>133</v>
      </c>
      <c r="C21" s="101"/>
      <c r="D21" s="102">
        <v>1317</v>
      </c>
      <c r="E21" s="105">
        <v>1316</v>
      </c>
      <c r="F21" s="106">
        <v>3531</v>
      </c>
      <c r="G21" s="107">
        <f t="shared" si="0"/>
        <v>2.683130699088146</v>
      </c>
      <c r="H21" s="108">
        <v>1</v>
      </c>
      <c r="I21" s="106">
        <v>4</v>
      </c>
      <c r="J21" s="109">
        <v>777</v>
      </c>
      <c r="K21" s="109">
        <v>194</v>
      </c>
      <c r="L21" s="110">
        <v>185</v>
      </c>
    </row>
    <row r="22" spans="1:12" ht="10.5" customHeight="1">
      <c r="A22" s="94"/>
      <c r="B22" s="100" t="s">
        <v>134</v>
      </c>
      <c r="C22" s="101"/>
      <c r="D22" s="102">
        <v>635</v>
      </c>
      <c r="E22" s="105">
        <v>635</v>
      </c>
      <c r="F22" s="106">
        <v>1591</v>
      </c>
      <c r="G22" s="107">
        <f t="shared" si="0"/>
        <v>2.505511811023622</v>
      </c>
      <c r="H22" s="108" t="s">
        <v>105</v>
      </c>
      <c r="I22" s="108" t="s">
        <v>105</v>
      </c>
      <c r="J22" s="109">
        <v>397</v>
      </c>
      <c r="K22" s="109">
        <v>124</v>
      </c>
      <c r="L22" s="110">
        <v>108</v>
      </c>
    </row>
    <row r="23" spans="1:12" ht="10.5" customHeight="1">
      <c r="A23" s="94"/>
      <c r="B23" s="100" t="s">
        <v>135</v>
      </c>
      <c r="C23" s="101"/>
      <c r="D23" s="102">
        <v>516</v>
      </c>
      <c r="E23" s="105">
        <v>516</v>
      </c>
      <c r="F23" s="106">
        <v>1195</v>
      </c>
      <c r="G23" s="107">
        <f t="shared" si="0"/>
        <v>2.315891472868217</v>
      </c>
      <c r="H23" s="108" t="s">
        <v>105</v>
      </c>
      <c r="I23" s="108" t="s">
        <v>105</v>
      </c>
      <c r="J23" s="109">
        <v>242</v>
      </c>
      <c r="K23" s="109">
        <v>75</v>
      </c>
      <c r="L23" s="110">
        <v>72</v>
      </c>
    </row>
    <row r="24" spans="1:12" ht="10.5" customHeight="1">
      <c r="A24" s="94"/>
      <c r="B24" s="100" t="s">
        <v>136</v>
      </c>
      <c r="C24" s="101"/>
      <c r="D24" s="102">
        <v>1478</v>
      </c>
      <c r="E24" s="105">
        <v>1474</v>
      </c>
      <c r="F24" s="106">
        <v>4066</v>
      </c>
      <c r="G24" s="107">
        <f t="shared" si="0"/>
        <v>2.7584803256445047</v>
      </c>
      <c r="H24" s="108">
        <v>4</v>
      </c>
      <c r="I24" s="106">
        <v>300</v>
      </c>
      <c r="J24" s="109">
        <v>796</v>
      </c>
      <c r="K24" s="109">
        <v>151</v>
      </c>
      <c r="L24" s="110">
        <v>210</v>
      </c>
    </row>
    <row r="25" spans="1:12" ht="10.5" customHeight="1">
      <c r="A25" s="94"/>
      <c r="B25" s="99" t="s">
        <v>137</v>
      </c>
      <c r="C25" s="96"/>
      <c r="D25" s="97">
        <v>23887</v>
      </c>
      <c r="E25" s="97">
        <v>23758</v>
      </c>
      <c r="F25" s="97">
        <f>SUM(F26:F33)</f>
        <v>61657</v>
      </c>
      <c r="G25" s="98">
        <f t="shared" si="0"/>
        <v>2.5952100345146896</v>
      </c>
      <c r="H25" s="97">
        <v>71</v>
      </c>
      <c r="I25" s="97">
        <f>SUM(I26:I33)</f>
        <v>2073</v>
      </c>
      <c r="J25" s="97">
        <f>SUM(J26:J33)</f>
        <v>11080</v>
      </c>
      <c r="K25" s="97">
        <f>SUM(K26:K33)</f>
        <v>2988</v>
      </c>
      <c r="L25" s="97">
        <f>SUM(L26:L33)</f>
        <v>2710</v>
      </c>
    </row>
    <row r="26" spans="1:12" ht="10.5" customHeight="1">
      <c r="A26" s="94"/>
      <c r="B26" s="100" t="s">
        <v>138</v>
      </c>
      <c r="C26" s="101"/>
      <c r="D26" s="102">
        <v>1342</v>
      </c>
      <c r="E26" s="105">
        <v>1338</v>
      </c>
      <c r="F26" s="106">
        <v>3240</v>
      </c>
      <c r="G26" s="107">
        <f t="shared" si="0"/>
        <v>2.42152466367713</v>
      </c>
      <c r="H26" s="108">
        <v>4</v>
      </c>
      <c r="I26" s="106">
        <v>148</v>
      </c>
      <c r="J26" s="109">
        <v>611</v>
      </c>
      <c r="K26" s="109">
        <v>152</v>
      </c>
      <c r="L26" s="110">
        <v>192</v>
      </c>
    </row>
    <row r="27" spans="1:12" ht="10.5" customHeight="1">
      <c r="A27" s="94"/>
      <c r="B27" s="100" t="s">
        <v>139</v>
      </c>
      <c r="C27" s="101"/>
      <c r="D27" s="102">
        <v>2176</v>
      </c>
      <c r="E27" s="105">
        <v>2166</v>
      </c>
      <c r="F27" s="106">
        <v>6082</v>
      </c>
      <c r="G27" s="107">
        <f t="shared" si="0"/>
        <v>2.8079409048938135</v>
      </c>
      <c r="H27" s="108">
        <v>10</v>
      </c>
      <c r="I27" s="106">
        <v>281</v>
      </c>
      <c r="J27" s="109">
        <v>1079</v>
      </c>
      <c r="K27" s="109">
        <v>261</v>
      </c>
      <c r="L27" s="110">
        <v>204</v>
      </c>
    </row>
    <row r="28" spans="1:12" ht="10.5" customHeight="1">
      <c r="A28" s="94"/>
      <c r="B28" s="100" t="s">
        <v>140</v>
      </c>
      <c r="C28" s="101"/>
      <c r="D28" s="102">
        <v>8661</v>
      </c>
      <c r="E28" s="105">
        <v>8599</v>
      </c>
      <c r="F28" s="106">
        <v>21305</v>
      </c>
      <c r="G28" s="107">
        <f t="shared" si="0"/>
        <v>2.477613676008838</v>
      </c>
      <c r="H28" s="108">
        <v>36</v>
      </c>
      <c r="I28" s="106">
        <v>1061</v>
      </c>
      <c r="J28" s="109">
        <v>3748</v>
      </c>
      <c r="K28" s="109">
        <v>1010</v>
      </c>
      <c r="L28" s="110">
        <v>938</v>
      </c>
    </row>
    <row r="29" spans="1:12" ht="10.5" customHeight="1">
      <c r="A29" s="94"/>
      <c r="B29" s="100" t="s">
        <v>141</v>
      </c>
      <c r="C29" s="101"/>
      <c r="D29" s="102">
        <v>5831</v>
      </c>
      <c r="E29" s="105">
        <v>5817</v>
      </c>
      <c r="F29" s="106">
        <v>16297</v>
      </c>
      <c r="G29" s="107">
        <f t="shared" si="0"/>
        <v>2.801615953240502</v>
      </c>
      <c r="H29" s="108">
        <v>10</v>
      </c>
      <c r="I29" s="106">
        <v>290</v>
      </c>
      <c r="J29" s="109">
        <v>2147</v>
      </c>
      <c r="K29" s="109">
        <v>567</v>
      </c>
      <c r="L29" s="110">
        <v>426</v>
      </c>
    </row>
    <row r="30" spans="1:12" ht="10.5" customHeight="1">
      <c r="A30" s="94"/>
      <c r="B30" s="100" t="s">
        <v>142</v>
      </c>
      <c r="C30" s="101"/>
      <c r="D30" s="102">
        <v>1547</v>
      </c>
      <c r="E30" s="105">
        <v>1544</v>
      </c>
      <c r="F30" s="106">
        <v>4236</v>
      </c>
      <c r="G30" s="107">
        <f t="shared" si="0"/>
        <v>2.743523316062176</v>
      </c>
      <c r="H30" s="108">
        <v>3</v>
      </c>
      <c r="I30" s="106">
        <v>45</v>
      </c>
      <c r="J30" s="109">
        <v>887</v>
      </c>
      <c r="K30" s="109">
        <v>229</v>
      </c>
      <c r="L30" s="110">
        <v>222</v>
      </c>
    </row>
    <row r="31" spans="1:12" ht="10.5" customHeight="1">
      <c r="A31" s="94"/>
      <c r="B31" s="100" t="s">
        <v>143</v>
      </c>
      <c r="C31" s="101"/>
      <c r="D31" s="102">
        <v>2080</v>
      </c>
      <c r="E31" s="105">
        <v>2074</v>
      </c>
      <c r="F31" s="106">
        <v>5352</v>
      </c>
      <c r="G31" s="107">
        <f t="shared" si="0"/>
        <v>2.580520732883317</v>
      </c>
      <c r="H31" s="108">
        <v>6</v>
      </c>
      <c r="I31" s="106">
        <v>244</v>
      </c>
      <c r="J31" s="109">
        <v>1294</v>
      </c>
      <c r="K31" s="109">
        <v>379</v>
      </c>
      <c r="L31" s="110">
        <v>339</v>
      </c>
    </row>
    <row r="32" spans="1:12" ht="10.5" customHeight="1">
      <c r="A32" s="94"/>
      <c r="B32" s="100" t="s">
        <v>144</v>
      </c>
      <c r="C32" s="101"/>
      <c r="D32" s="102">
        <v>852</v>
      </c>
      <c r="E32" s="105">
        <v>824</v>
      </c>
      <c r="F32" s="106">
        <v>1997</v>
      </c>
      <c r="G32" s="107">
        <f t="shared" si="0"/>
        <v>2.4235436893203883</v>
      </c>
      <c r="H32" s="108" t="s">
        <v>105</v>
      </c>
      <c r="I32" s="108" t="s">
        <v>105</v>
      </c>
      <c r="J32" s="109">
        <v>366</v>
      </c>
      <c r="K32" s="109">
        <v>83</v>
      </c>
      <c r="L32" s="110">
        <v>116</v>
      </c>
    </row>
    <row r="33" spans="1:12" ht="10.5" customHeight="1">
      <c r="A33" s="94"/>
      <c r="B33" s="100" t="s">
        <v>145</v>
      </c>
      <c r="C33" s="101"/>
      <c r="D33" s="102">
        <v>1398</v>
      </c>
      <c r="E33" s="105">
        <v>1396</v>
      </c>
      <c r="F33" s="106">
        <v>3148</v>
      </c>
      <c r="G33" s="107">
        <f t="shared" si="0"/>
        <v>2.2550143266475646</v>
      </c>
      <c r="H33" s="108">
        <v>2</v>
      </c>
      <c r="I33" s="106">
        <v>4</v>
      </c>
      <c r="J33" s="109">
        <v>948</v>
      </c>
      <c r="K33" s="109">
        <v>307</v>
      </c>
      <c r="L33" s="110">
        <v>273</v>
      </c>
    </row>
    <row r="34" spans="1:12" ht="10.5" customHeight="1">
      <c r="A34" s="94"/>
      <c r="B34" s="99" t="s">
        <v>146</v>
      </c>
      <c r="C34" s="96"/>
      <c r="D34" s="97">
        <v>4791</v>
      </c>
      <c r="E34" s="97">
        <v>4685</v>
      </c>
      <c r="F34" s="97">
        <f>SUM(F35:F36)</f>
        <v>10665</v>
      </c>
      <c r="G34" s="98">
        <f t="shared" si="0"/>
        <v>2.2764140875133405</v>
      </c>
      <c r="H34" s="97">
        <v>106</v>
      </c>
      <c r="I34" s="97">
        <f>SUM(I35:I36)</f>
        <v>370</v>
      </c>
      <c r="J34" s="97">
        <f>SUM(J35:J36)</f>
        <v>2951</v>
      </c>
      <c r="K34" s="97">
        <f>SUM(K35:K36)</f>
        <v>959</v>
      </c>
      <c r="L34" s="97">
        <f>SUM(L35:L36)</f>
        <v>928</v>
      </c>
    </row>
    <row r="35" spans="1:12" ht="10.5" customHeight="1">
      <c r="A35" s="94"/>
      <c r="B35" s="100" t="s">
        <v>147</v>
      </c>
      <c r="C35" s="101"/>
      <c r="D35" s="102">
        <v>1910</v>
      </c>
      <c r="E35" s="105">
        <v>1903</v>
      </c>
      <c r="F35" s="106">
        <v>4535</v>
      </c>
      <c r="G35" s="107">
        <f t="shared" si="0"/>
        <v>2.3830793483972674</v>
      </c>
      <c r="H35" s="108">
        <v>7</v>
      </c>
      <c r="I35" s="106">
        <v>122</v>
      </c>
      <c r="J35" s="109">
        <v>1069</v>
      </c>
      <c r="K35" s="109">
        <v>322</v>
      </c>
      <c r="L35" s="110">
        <v>318</v>
      </c>
    </row>
    <row r="36" spans="1:12" ht="10.5" customHeight="1">
      <c r="A36" s="94"/>
      <c r="B36" s="100" t="s">
        <v>148</v>
      </c>
      <c r="C36" s="101"/>
      <c r="D36" s="102">
        <v>2881</v>
      </c>
      <c r="E36" s="105">
        <v>2782</v>
      </c>
      <c r="F36" s="106">
        <v>6130</v>
      </c>
      <c r="G36" s="107">
        <f t="shared" si="0"/>
        <v>2.203450754852624</v>
      </c>
      <c r="H36" s="108">
        <v>99</v>
      </c>
      <c r="I36" s="106">
        <v>248</v>
      </c>
      <c r="J36" s="109">
        <v>1882</v>
      </c>
      <c r="K36" s="109">
        <v>637</v>
      </c>
      <c r="L36" s="110">
        <v>610</v>
      </c>
    </row>
    <row r="37" spans="1:12" ht="10.5" customHeight="1">
      <c r="A37" s="94"/>
      <c r="B37" s="99" t="s">
        <v>149</v>
      </c>
      <c r="C37" s="96"/>
      <c r="D37" s="97">
        <v>3530</v>
      </c>
      <c r="E37" s="97">
        <v>3513</v>
      </c>
      <c r="F37" s="97">
        <f>SUM(F38:F42)</f>
        <v>9073</v>
      </c>
      <c r="G37" s="98">
        <f aca="true" t="shared" si="1" ref="G37:G67">F37/E37</f>
        <v>2.582692855109593</v>
      </c>
      <c r="H37" s="97">
        <v>17</v>
      </c>
      <c r="I37" s="97">
        <f>SUM(I38:I42)</f>
        <v>257</v>
      </c>
      <c r="J37" s="97">
        <f>SUM(J38:J42)</f>
        <v>2033</v>
      </c>
      <c r="K37" s="97">
        <f>SUM(K38:K42)</f>
        <v>615</v>
      </c>
      <c r="L37" s="97">
        <f>SUM(L38:L42)</f>
        <v>532</v>
      </c>
    </row>
    <row r="38" spans="1:12" ht="10.5" customHeight="1">
      <c r="A38" s="94"/>
      <c r="B38" s="100" t="s">
        <v>150</v>
      </c>
      <c r="C38" s="101"/>
      <c r="D38" s="102">
        <v>521</v>
      </c>
      <c r="E38" s="105">
        <v>521</v>
      </c>
      <c r="F38" s="106">
        <v>1644</v>
      </c>
      <c r="G38" s="107">
        <f t="shared" si="1"/>
        <v>3.1554702495201536</v>
      </c>
      <c r="H38" s="108" t="s">
        <v>105</v>
      </c>
      <c r="I38" s="108" t="s">
        <v>105</v>
      </c>
      <c r="J38" s="109">
        <v>341</v>
      </c>
      <c r="K38" s="109">
        <v>74</v>
      </c>
      <c r="L38" s="110">
        <v>75</v>
      </c>
    </row>
    <row r="39" spans="1:12" ht="10.5" customHeight="1">
      <c r="A39" s="94"/>
      <c r="B39" s="100" t="s">
        <v>151</v>
      </c>
      <c r="C39" s="101"/>
      <c r="D39" s="102">
        <v>449</v>
      </c>
      <c r="E39" s="105">
        <v>449</v>
      </c>
      <c r="F39" s="106">
        <v>1323</v>
      </c>
      <c r="G39" s="107">
        <f t="shared" si="1"/>
        <v>2.9465478841870825</v>
      </c>
      <c r="H39" s="108" t="s">
        <v>105</v>
      </c>
      <c r="I39" s="108" t="s">
        <v>105</v>
      </c>
      <c r="J39" s="109">
        <v>282</v>
      </c>
      <c r="K39" s="109">
        <v>68</v>
      </c>
      <c r="L39" s="110">
        <v>56</v>
      </c>
    </row>
    <row r="40" spans="1:12" ht="10.5" customHeight="1">
      <c r="A40" s="94"/>
      <c r="B40" s="100" t="s">
        <v>152</v>
      </c>
      <c r="C40" s="101"/>
      <c r="D40" s="102">
        <v>1913</v>
      </c>
      <c r="E40" s="105">
        <v>1909</v>
      </c>
      <c r="F40" s="106">
        <v>4798</v>
      </c>
      <c r="G40" s="107">
        <f t="shared" si="1"/>
        <v>2.513357778941854</v>
      </c>
      <c r="H40" s="108">
        <v>4</v>
      </c>
      <c r="I40" s="106">
        <v>237</v>
      </c>
      <c r="J40" s="109">
        <v>1050</v>
      </c>
      <c r="K40" s="109">
        <v>321</v>
      </c>
      <c r="L40" s="110">
        <v>290</v>
      </c>
    </row>
    <row r="41" spans="1:12" ht="10.5" customHeight="1">
      <c r="A41" s="94"/>
      <c r="B41" s="100" t="s">
        <v>153</v>
      </c>
      <c r="C41" s="101"/>
      <c r="D41" s="102">
        <v>264</v>
      </c>
      <c r="E41" s="105">
        <v>259</v>
      </c>
      <c r="F41" s="106">
        <v>558</v>
      </c>
      <c r="G41" s="107">
        <f t="shared" si="1"/>
        <v>2.1544401544401546</v>
      </c>
      <c r="H41" s="108">
        <v>5</v>
      </c>
      <c r="I41" s="106">
        <v>11</v>
      </c>
      <c r="J41" s="109">
        <v>154</v>
      </c>
      <c r="K41" s="109">
        <v>66</v>
      </c>
      <c r="L41" s="110">
        <v>47</v>
      </c>
    </row>
    <row r="42" spans="1:12" ht="10.5" customHeight="1">
      <c r="A42" s="94"/>
      <c r="B42" s="100" t="s">
        <v>154</v>
      </c>
      <c r="C42" s="101"/>
      <c r="D42" s="102">
        <v>383</v>
      </c>
      <c r="E42" s="105">
        <v>375</v>
      </c>
      <c r="F42" s="106">
        <v>750</v>
      </c>
      <c r="G42" s="107">
        <f t="shared" si="1"/>
        <v>2</v>
      </c>
      <c r="H42" s="108">
        <v>8</v>
      </c>
      <c r="I42" s="106">
        <v>9</v>
      </c>
      <c r="J42" s="109">
        <v>206</v>
      </c>
      <c r="K42" s="109">
        <v>86</v>
      </c>
      <c r="L42" s="110">
        <v>64</v>
      </c>
    </row>
    <row r="43" spans="1:12" ht="10.5" customHeight="1">
      <c r="A43" s="94"/>
      <c r="B43" s="99" t="s">
        <v>155</v>
      </c>
      <c r="C43" s="96"/>
      <c r="D43" s="97">
        <v>17385</v>
      </c>
      <c r="E43" s="97">
        <v>17351</v>
      </c>
      <c r="F43" s="97">
        <f>SUM(F44:F48)</f>
        <v>47845</v>
      </c>
      <c r="G43" s="98">
        <f t="shared" si="1"/>
        <v>2.757477955161086</v>
      </c>
      <c r="H43" s="97">
        <v>26</v>
      </c>
      <c r="I43" s="97">
        <f>SUM(I44:I48)</f>
        <v>974</v>
      </c>
      <c r="J43" s="97">
        <f>SUM(J44:J48)</f>
        <v>8493</v>
      </c>
      <c r="K43" s="97">
        <f>SUM(K44:K48)</f>
        <v>2296</v>
      </c>
      <c r="L43" s="97">
        <f>SUM(L44:L48)</f>
        <v>2027</v>
      </c>
    </row>
    <row r="44" spans="1:12" ht="10.5" customHeight="1">
      <c r="A44" s="94"/>
      <c r="B44" s="100" t="s">
        <v>156</v>
      </c>
      <c r="C44" s="101"/>
      <c r="D44" s="102">
        <v>8576</v>
      </c>
      <c r="E44" s="105">
        <v>8557</v>
      </c>
      <c r="F44" s="106">
        <v>24138</v>
      </c>
      <c r="G44" s="107">
        <f t="shared" si="1"/>
        <v>2.820848428187449</v>
      </c>
      <c r="H44" s="108">
        <v>11</v>
      </c>
      <c r="I44" s="106">
        <v>461</v>
      </c>
      <c r="J44" s="109">
        <v>3543</v>
      </c>
      <c r="K44" s="109">
        <v>955</v>
      </c>
      <c r="L44" s="110">
        <v>799</v>
      </c>
    </row>
    <row r="45" spans="1:12" ht="10.5" customHeight="1">
      <c r="A45" s="94"/>
      <c r="B45" s="100" t="s">
        <v>157</v>
      </c>
      <c r="C45" s="101"/>
      <c r="D45" s="102">
        <v>1120</v>
      </c>
      <c r="E45" s="105">
        <v>1116</v>
      </c>
      <c r="F45" s="106">
        <v>2317</v>
      </c>
      <c r="G45" s="107">
        <f t="shared" si="1"/>
        <v>2.076164874551971</v>
      </c>
      <c r="H45" s="108">
        <v>4</v>
      </c>
      <c r="I45" s="106">
        <v>115</v>
      </c>
      <c r="J45" s="109">
        <v>710</v>
      </c>
      <c r="K45" s="109">
        <v>239</v>
      </c>
      <c r="L45" s="110">
        <v>253</v>
      </c>
    </row>
    <row r="46" spans="1:12" ht="10.5" customHeight="1">
      <c r="A46" s="94"/>
      <c r="B46" s="100" t="s">
        <v>158</v>
      </c>
      <c r="C46" s="101"/>
      <c r="D46" s="102">
        <v>5047</v>
      </c>
      <c r="E46" s="105">
        <v>5039</v>
      </c>
      <c r="F46" s="106">
        <v>15062</v>
      </c>
      <c r="G46" s="107">
        <f t="shared" si="1"/>
        <v>2.9890851359396704</v>
      </c>
      <c r="H46" s="108">
        <v>8</v>
      </c>
      <c r="I46" s="106">
        <v>296</v>
      </c>
      <c r="J46" s="109">
        <v>2518</v>
      </c>
      <c r="K46" s="109">
        <v>557</v>
      </c>
      <c r="L46" s="110">
        <v>492</v>
      </c>
    </row>
    <row r="47" spans="1:12" ht="10.5" customHeight="1">
      <c r="A47" s="94"/>
      <c r="B47" s="100" t="s">
        <v>159</v>
      </c>
      <c r="C47" s="101"/>
      <c r="D47" s="102">
        <v>1316</v>
      </c>
      <c r="E47" s="105">
        <v>1314</v>
      </c>
      <c r="F47" s="106">
        <v>3020</v>
      </c>
      <c r="G47" s="107">
        <f t="shared" si="1"/>
        <v>2.2983257229832574</v>
      </c>
      <c r="H47" s="108">
        <v>2</v>
      </c>
      <c r="I47" s="106">
        <v>52</v>
      </c>
      <c r="J47" s="109">
        <v>836</v>
      </c>
      <c r="K47" s="109">
        <v>303</v>
      </c>
      <c r="L47" s="110">
        <v>239</v>
      </c>
    </row>
    <row r="48" spans="1:12" ht="10.5" customHeight="1">
      <c r="A48" s="94"/>
      <c r="B48" s="100" t="s">
        <v>160</v>
      </c>
      <c r="C48" s="101"/>
      <c r="D48" s="102">
        <v>1326</v>
      </c>
      <c r="E48" s="105">
        <v>1325</v>
      </c>
      <c r="F48" s="106">
        <v>3308</v>
      </c>
      <c r="G48" s="107">
        <f t="shared" si="1"/>
        <v>2.496603773584906</v>
      </c>
      <c r="H48" s="108">
        <v>1</v>
      </c>
      <c r="I48" s="106">
        <v>50</v>
      </c>
      <c r="J48" s="109">
        <v>886</v>
      </c>
      <c r="K48" s="109">
        <v>242</v>
      </c>
      <c r="L48" s="110">
        <v>244</v>
      </c>
    </row>
    <row r="49" spans="1:12" ht="10.5" customHeight="1">
      <c r="A49" s="94"/>
      <c r="B49" s="99" t="s">
        <v>161</v>
      </c>
      <c r="C49" s="96"/>
      <c r="D49" s="97">
        <v>24927</v>
      </c>
      <c r="E49" s="97">
        <v>24719</v>
      </c>
      <c r="F49" s="97">
        <f>SUM(F50:F59)</f>
        <v>64477</v>
      </c>
      <c r="G49" s="98">
        <f t="shared" si="1"/>
        <v>2.6083983979934464</v>
      </c>
      <c r="H49" s="97">
        <v>205</v>
      </c>
      <c r="I49" s="97">
        <f>SUM(I50:I59)</f>
        <v>2030</v>
      </c>
      <c r="J49" s="97">
        <f>SUM(J50:J59)</f>
        <v>13581</v>
      </c>
      <c r="K49" s="97">
        <f>SUM(K50:K59)</f>
        <v>4053</v>
      </c>
      <c r="L49" s="97">
        <f>SUM(L50:L59)</f>
        <v>3470</v>
      </c>
    </row>
    <row r="50" spans="1:12" ht="10.5" customHeight="1">
      <c r="A50" s="94"/>
      <c r="B50" s="100" t="s">
        <v>162</v>
      </c>
      <c r="C50" s="101"/>
      <c r="D50" s="102">
        <v>2650</v>
      </c>
      <c r="E50" s="105">
        <v>2647</v>
      </c>
      <c r="F50" s="106">
        <v>6912</v>
      </c>
      <c r="G50" s="107">
        <f t="shared" si="1"/>
        <v>2.611258027956177</v>
      </c>
      <c r="H50" s="108">
        <v>3</v>
      </c>
      <c r="I50" s="106">
        <v>99</v>
      </c>
      <c r="J50" s="109">
        <v>1464</v>
      </c>
      <c r="K50" s="109">
        <v>387</v>
      </c>
      <c r="L50" s="110">
        <v>411</v>
      </c>
    </row>
    <row r="51" spans="1:12" ht="10.5" customHeight="1">
      <c r="A51" s="94"/>
      <c r="B51" s="100" t="s">
        <v>163</v>
      </c>
      <c r="C51" s="101"/>
      <c r="D51" s="102">
        <v>5262</v>
      </c>
      <c r="E51" s="105">
        <v>5246</v>
      </c>
      <c r="F51" s="106">
        <v>14273</v>
      </c>
      <c r="G51" s="107">
        <f t="shared" si="1"/>
        <v>2.7207396111322915</v>
      </c>
      <c r="H51" s="108">
        <v>13</v>
      </c>
      <c r="I51" s="106">
        <v>488</v>
      </c>
      <c r="J51" s="109">
        <v>2643</v>
      </c>
      <c r="K51" s="109">
        <v>794</v>
      </c>
      <c r="L51" s="110">
        <v>597</v>
      </c>
    </row>
    <row r="52" spans="1:12" ht="10.5" customHeight="1">
      <c r="A52" s="94"/>
      <c r="B52" s="100" t="s">
        <v>164</v>
      </c>
      <c r="C52" s="101"/>
      <c r="D52" s="102">
        <v>2882</v>
      </c>
      <c r="E52" s="105">
        <v>2871</v>
      </c>
      <c r="F52" s="106">
        <v>7116</v>
      </c>
      <c r="G52" s="107">
        <f t="shared" si="1"/>
        <v>2.478578892371996</v>
      </c>
      <c r="H52" s="108">
        <v>11</v>
      </c>
      <c r="I52" s="106">
        <v>295</v>
      </c>
      <c r="J52" s="109">
        <v>1599</v>
      </c>
      <c r="K52" s="109">
        <v>488</v>
      </c>
      <c r="L52" s="110">
        <v>463</v>
      </c>
    </row>
    <row r="53" spans="1:12" ht="10.5" customHeight="1">
      <c r="A53" s="94"/>
      <c r="B53" s="100" t="s">
        <v>165</v>
      </c>
      <c r="C53" s="101"/>
      <c r="D53" s="102">
        <v>5826</v>
      </c>
      <c r="E53" s="105">
        <v>5817</v>
      </c>
      <c r="F53" s="106">
        <v>14526</v>
      </c>
      <c r="G53" s="107">
        <f t="shared" si="1"/>
        <v>2.4971634863331613</v>
      </c>
      <c r="H53" s="108">
        <v>9</v>
      </c>
      <c r="I53" s="106">
        <v>316</v>
      </c>
      <c r="J53" s="109">
        <v>3167</v>
      </c>
      <c r="K53" s="109">
        <v>939</v>
      </c>
      <c r="L53" s="110">
        <v>836</v>
      </c>
    </row>
    <row r="54" spans="1:12" ht="10.5" customHeight="1">
      <c r="A54" s="94"/>
      <c r="B54" s="100" t="s">
        <v>166</v>
      </c>
      <c r="C54" s="101"/>
      <c r="D54" s="102">
        <v>1951</v>
      </c>
      <c r="E54" s="105">
        <v>1797</v>
      </c>
      <c r="F54" s="106">
        <v>4521</v>
      </c>
      <c r="G54" s="107">
        <f t="shared" si="1"/>
        <v>2.5158597662771287</v>
      </c>
      <c r="H54" s="108">
        <v>154</v>
      </c>
      <c r="I54" s="106">
        <v>339</v>
      </c>
      <c r="J54" s="109">
        <v>999</v>
      </c>
      <c r="K54" s="109">
        <v>357</v>
      </c>
      <c r="L54" s="110">
        <v>248</v>
      </c>
    </row>
    <row r="55" spans="1:12" ht="10.5" customHeight="1">
      <c r="A55" s="94"/>
      <c r="B55" s="100" t="s">
        <v>167</v>
      </c>
      <c r="C55" s="101"/>
      <c r="D55" s="102">
        <v>615</v>
      </c>
      <c r="E55" s="105">
        <v>611</v>
      </c>
      <c r="F55" s="106">
        <v>1613</v>
      </c>
      <c r="G55" s="107">
        <f t="shared" si="1"/>
        <v>2.6399345335515547</v>
      </c>
      <c r="H55" s="108">
        <v>4</v>
      </c>
      <c r="I55" s="106">
        <v>98</v>
      </c>
      <c r="J55" s="109">
        <v>388</v>
      </c>
      <c r="K55" s="109">
        <v>118</v>
      </c>
      <c r="L55" s="110">
        <v>80</v>
      </c>
    </row>
    <row r="56" spans="1:12" ht="10.5" customHeight="1">
      <c r="A56" s="111"/>
      <c r="B56" s="100" t="s">
        <v>168</v>
      </c>
      <c r="C56" s="101"/>
      <c r="D56" s="102">
        <v>1015</v>
      </c>
      <c r="E56" s="105">
        <v>1014</v>
      </c>
      <c r="F56" s="106">
        <v>2754</v>
      </c>
      <c r="G56" s="107">
        <f t="shared" si="1"/>
        <v>2.7159763313609466</v>
      </c>
      <c r="H56" s="108">
        <v>1</v>
      </c>
      <c r="I56" s="106">
        <v>79</v>
      </c>
      <c r="J56" s="109">
        <v>637</v>
      </c>
      <c r="K56" s="109">
        <v>183</v>
      </c>
      <c r="L56" s="110">
        <v>168</v>
      </c>
    </row>
    <row r="57" spans="1:12" ht="10.5" customHeight="1">
      <c r="A57" s="111"/>
      <c r="B57" s="100" t="s">
        <v>169</v>
      </c>
      <c r="C57" s="101"/>
      <c r="D57" s="102">
        <v>1434</v>
      </c>
      <c r="E57" s="105">
        <v>1431</v>
      </c>
      <c r="F57" s="106">
        <v>4317</v>
      </c>
      <c r="G57" s="107">
        <f t="shared" si="1"/>
        <v>3.0167714884696015</v>
      </c>
      <c r="H57" s="108">
        <v>3</v>
      </c>
      <c r="I57" s="106">
        <v>108</v>
      </c>
      <c r="J57" s="109">
        <v>899</v>
      </c>
      <c r="K57" s="109">
        <v>221</v>
      </c>
      <c r="L57" s="110">
        <v>148</v>
      </c>
    </row>
    <row r="58" spans="1:12" ht="10.5" customHeight="1">
      <c r="A58" s="94"/>
      <c r="B58" s="100" t="s">
        <v>170</v>
      </c>
      <c r="C58" s="101"/>
      <c r="D58" s="102">
        <v>1212</v>
      </c>
      <c r="E58" s="105">
        <v>1210</v>
      </c>
      <c r="F58" s="106">
        <v>2635</v>
      </c>
      <c r="G58" s="107">
        <f t="shared" si="1"/>
        <v>2.177685950413223</v>
      </c>
      <c r="H58" s="108">
        <v>2</v>
      </c>
      <c r="I58" s="106">
        <v>50</v>
      </c>
      <c r="J58" s="109">
        <v>714</v>
      </c>
      <c r="K58" s="109">
        <v>265</v>
      </c>
      <c r="L58" s="110">
        <v>266</v>
      </c>
    </row>
    <row r="59" spans="1:12" ht="10.5" customHeight="1">
      <c r="A59" s="94"/>
      <c r="B59" s="100" t="s">
        <v>171</v>
      </c>
      <c r="C59" s="101"/>
      <c r="D59" s="102">
        <v>2080</v>
      </c>
      <c r="E59" s="105">
        <v>2075</v>
      </c>
      <c r="F59" s="106">
        <v>5810</v>
      </c>
      <c r="G59" s="107">
        <f t="shared" si="1"/>
        <v>2.8</v>
      </c>
      <c r="H59" s="108">
        <v>5</v>
      </c>
      <c r="I59" s="106">
        <v>158</v>
      </c>
      <c r="J59" s="109">
        <v>1071</v>
      </c>
      <c r="K59" s="109">
        <v>301</v>
      </c>
      <c r="L59" s="110">
        <v>253</v>
      </c>
    </row>
    <row r="60" spans="1:12" ht="10.5" customHeight="1">
      <c r="A60" s="94"/>
      <c r="B60" s="99" t="s">
        <v>172</v>
      </c>
      <c r="C60" s="96"/>
      <c r="D60" s="97">
        <v>12607</v>
      </c>
      <c r="E60" s="97">
        <v>12561</v>
      </c>
      <c r="F60" s="97">
        <f>SUM(F61:F67)</f>
        <v>33294</v>
      </c>
      <c r="G60" s="98">
        <f t="shared" si="1"/>
        <v>2.650585144494865</v>
      </c>
      <c r="H60" s="97">
        <v>40</v>
      </c>
      <c r="I60" s="97">
        <f>SUM(I61:I67)</f>
        <v>553</v>
      </c>
      <c r="J60" s="97">
        <f>SUM(J61:J67)</f>
        <v>7156</v>
      </c>
      <c r="K60" s="97">
        <f>SUM(K61:K67)</f>
        <v>1984</v>
      </c>
      <c r="L60" s="97">
        <f>SUM(L61:L67)</f>
        <v>1783</v>
      </c>
    </row>
    <row r="61" spans="1:12" ht="10.5" customHeight="1">
      <c r="A61" s="94"/>
      <c r="B61" s="100" t="s">
        <v>173</v>
      </c>
      <c r="C61" s="101"/>
      <c r="D61" s="102">
        <v>1494</v>
      </c>
      <c r="E61" s="105">
        <v>1465</v>
      </c>
      <c r="F61" s="106">
        <v>4117</v>
      </c>
      <c r="G61" s="107">
        <f t="shared" si="1"/>
        <v>2.8102389078498295</v>
      </c>
      <c r="H61" s="108">
        <v>25</v>
      </c>
      <c r="I61" s="106">
        <v>68</v>
      </c>
      <c r="J61" s="109">
        <v>774</v>
      </c>
      <c r="K61" s="109">
        <v>203</v>
      </c>
      <c r="L61" s="110">
        <v>162</v>
      </c>
    </row>
    <row r="62" spans="1:12" ht="10.5" customHeight="1">
      <c r="A62" s="94"/>
      <c r="B62" s="100" t="s">
        <v>174</v>
      </c>
      <c r="C62" s="101"/>
      <c r="D62" s="102">
        <v>1253</v>
      </c>
      <c r="E62" s="105">
        <v>1251</v>
      </c>
      <c r="F62" s="106">
        <v>3376</v>
      </c>
      <c r="G62" s="107">
        <f t="shared" si="1"/>
        <v>2.6986410871302957</v>
      </c>
      <c r="H62" s="108">
        <v>2</v>
      </c>
      <c r="I62" s="106">
        <v>53</v>
      </c>
      <c r="J62" s="109">
        <v>664</v>
      </c>
      <c r="K62" s="109">
        <v>190</v>
      </c>
      <c r="L62" s="110">
        <v>146</v>
      </c>
    </row>
    <row r="63" spans="1:12" ht="10.5" customHeight="1">
      <c r="A63" s="94"/>
      <c r="B63" s="100" t="s">
        <v>175</v>
      </c>
      <c r="C63" s="101"/>
      <c r="D63" s="102">
        <v>3663</v>
      </c>
      <c r="E63" s="105">
        <v>3656</v>
      </c>
      <c r="F63" s="106">
        <v>9723</v>
      </c>
      <c r="G63" s="107">
        <f t="shared" si="1"/>
        <v>2.6594638949671774</v>
      </c>
      <c r="H63" s="108">
        <v>7</v>
      </c>
      <c r="I63" s="106">
        <v>296</v>
      </c>
      <c r="J63" s="109">
        <v>2045</v>
      </c>
      <c r="K63" s="109">
        <v>560</v>
      </c>
      <c r="L63" s="110">
        <v>547</v>
      </c>
    </row>
    <row r="64" spans="1:12" ht="10.5" customHeight="1">
      <c r="A64" s="111"/>
      <c r="B64" s="100" t="s">
        <v>176</v>
      </c>
      <c r="C64" s="101"/>
      <c r="D64" s="102">
        <v>2854</v>
      </c>
      <c r="E64" s="105">
        <v>2851</v>
      </c>
      <c r="F64" s="106">
        <v>6904</v>
      </c>
      <c r="G64" s="107">
        <f t="shared" si="1"/>
        <v>2.421606453875833</v>
      </c>
      <c r="H64" s="108">
        <v>1</v>
      </c>
      <c r="I64" s="106">
        <v>50</v>
      </c>
      <c r="J64" s="109">
        <v>1609</v>
      </c>
      <c r="K64" s="109">
        <v>494</v>
      </c>
      <c r="L64" s="110">
        <v>499</v>
      </c>
    </row>
    <row r="65" spans="1:12" ht="10.5" customHeight="1">
      <c r="A65" s="94"/>
      <c r="B65" s="100" t="s">
        <v>177</v>
      </c>
      <c r="C65" s="101"/>
      <c r="D65" s="102">
        <v>1251</v>
      </c>
      <c r="E65" s="105">
        <v>1250</v>
      </c>
      <c r="F65" s="106">
        <v>3563</v>
      </c>
      <c r="G65" s="107">
        <f t="shared" si="1"/>
        <v>2.8504</v>
      </c>
      <c r="H65" s="108">
        <v>1</v>
      </c>
      <c r="I65" s="108">
        <v>10</v>
      </c>
      <c r="J65" s="109">
        <v>788</v>
      </c>
      <c r="K65" s="109">
        <v>194</v>
      </c>
      <c r="L65" s="110">
        <v>137</v>
      </c>
    </row>
    <row r="66" spans="1:12" ht="10.5" customHeight="1">
      <c r="A66" s="94"/>
      <c r="B66" s="100" t="s">
        <v>178</v>
      </c>
      <c r="C66" s="101"/>
      <c r="D66" s="102">
        <v>1343</v>
      </c>
      <c r="E66" s="105">
        <v>1339</v>
      </c>
      <c r="F66" s="106">
        <v>3740</v>
      </c>
      <c r="G66" s="107">
        <f t="shared" si="1"/>
        <v>2.793129200896191</v>
      </c>
      <c r="H66" s="108">
        <v>4</v>
      </c>
      <c r="I66" s="106">
        <v>76</v>
      </c>
      <c r="J66" s="109">
        <v>829</v>
      </c>
      <c r="K66" s="109">
        <v>206</v>
      </c>
      <c r="L66" s="110">
        <v>170</v>
      </c>
    </row>
    <row r="67" spans="1:12" ht="10.5" customHeight="1">
      <c r="A67" s="89"/>
      <c r="B67" s="112" t="s">
        <v>179</v>
      </c>
      <c r="C67" s="91"/>
      <c r="D67" s="113">
        <v>749</v>
      </c>
      <c r="E67" s="114">
        <v>749</v>
      </c>
      <c r="F67" s="115">
        <v>1871</v>
      </c>
      <c r="G67" s="116">
        <f t="shared" si="1"/>
        <v>2.497997329773031</v>
      </c>
      <c r="H67" s="117" t="s">
        <v>105</v>
      </c>
      <c r="I67" s="108" t="s">
        <v>105</v>
      </c>
      <c r="J67" s="118">
        <v>447</v>
      </c>
      <c r="K67" s="118">
        <v>137</v>
      </c>
      <c r="L67" s="119">
        <v>122</v>
      </c>
    </row>
    <row r="68" spans="1:9" ht="11.25" customHeight="1">
      <c r="A68" s="120"/>
      <c r="B68" s="121" t="s">
        <v>180</v>
      </c>
      <c r="C68" s="122"/>
      <c r="D68" s="123"/>
      <c r="E68" s="124"/>
      <c r="F68" s="124"/>
      <c r="G68" s="120"/>
      <c r="H68" s="86"/>
      <c r="I68" s="125"/>
    </row>
  </sheetData>
  <mergeCells count="11">
    <mergeCell ref="J2:J4"/>
    <mergeCell ref="K3:K4"/>
    <mergeCell ref="L3:L4"/>
    <mergeCell ref="K1:L1"/>
    <mergeCell ref="D1:I1"/>
    <mergeCell ref="F3:F4"/>
    <mergeCell ref="E3:E4"/>
    <mergeCell ref="E2:G2"/>
    <mergeCell ref="I3:I4"/>
    <mergeCell ref="H2:I2"/>
    <mergeCell ref="H3:H4"/>
  </mergeCells>
  <printOptions/>
  <pageMargins left="0.7874015748031497" right="0.5905511811023623" top="0.7874015748031497" bottom="0.7874015748031497" header="0.3937007874015748"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J31"/>
  <sheetViews>
    <sheetView workbookViewId="0" topLeftCell="A1">
      <selection activeCell="E34" sqref="E34"/>
    </sheetView>
  </sheetViews>
  <sheetFormatPr defaultColWidth="9.140625" defaultRowHeight="12"/>
  <cols>
    <col min="1" max="1" width="0.9921875" style="0" customWidth="1"/>
    <col min="2" max="2" width="10.421875" style="0" customWidth="1"/>
    <col min="3" max="8" width="10.00390625" style="0" customWidth="1"/>
    <col min="9" max="9" width="10.28125" style="0" customWidth="1"/>
    <col min="10" max="10" width="10.57421875" style="0" customWidth="1"/>
  </cols>
  <sheetData>
    <row r="1" spans="2:8" ht="13.5">
      <c r="B1" s="127" t="s">
        <v>181</v>
      </c>
      <c r="C1" s="210" t="s">
        <v>182</v>
      </c>
      <c r="D1" s="210"/>
      <c r="E1" s="210"/>
      <c r="F1" s="210"/>
      <c r="G1" s="210"/>
      <c r="H1" s="210"/>
    </row>
    <row r="3" spans="1:10" ht="15" customHeight="1">
      <c r="A3" s="179" t="s">
        <v>183</v>
      </c>
      <c r="B3" s="180"/>
      <c r="C3" s="207" t="s">
        <v>184</v>
      </c>
      <c r="D3" s="208"/>
      <c r="E3" s="208"/>
      <c r="F3" s="208"/>
      <c r="G3" s="208"/>
      <c r="H3" s="209"/>
      <c r="I3" s="203" t="s">
        <v>185</v>
      </c>
      <c r="J3" s="204"/>
    </row>
    <row r="4" spans="1:10" ht="15" customHeight="1">
      <c r="A4" s="214"/>
      <c r="B4" s="181"/>
      <c r="C4" s="207" t="s">
        <v>186</v>
      </c>
      <c r="D4" s="208"/>
      <c r="E4" s="209"/>
      <c r="F4" s="207" t="s">
        <v>216</v>
      </c>
      <c r="G4" s="208"/>
      <c r="H4" s="209"/>
      <c r="I4" s="205"/>
      <c r="J4" s="206"/>
    </row>
    <row r="5" spans="1:10" ht="15" customHeight="1">
      <c r="A5" s="215"/>
      <c r="B5" s="216"/>
      <c r="C5" s="128" t="s">
        <v>217</v>
      </c>
      <c r="D5" s="131" t="s">
        <v>187</v>
      </c>
      <c r="E5" s="130" t="s">
        <v>188</v>
      </c>
      <c r="F5" s="129" t="s">
        <v>217</v>
      </c>
      <c r="G5" s="131" t="s">
        <v>187</v>
      </c>
      <c r="H5" s="129" t="s">
        <v>188</v>
      </c>
      <c r="I5" s="131" t="s">
        <v>189</v>
      </c>
      <c r="J5" s="23" t="s">
        <v>190</v>
      </c>
    </row>
    <row r="6" spans="1:10" ht="15" customHeight="1">
      <c r="A6" s="30"/>
      <c r="B6" s="132" t="s">
        <v>191</v>
      </c>
      <c r="C6" s="133">
        <f>SUM(C7:C28)</f>
        <v>813949</v>
      </c>
      <c r="D6" s="133">
        <f>SUM(D7:D28)</f>
        <v>383859</v>
      </c>
      <c r="E6" s="134">
        <f>SUM(E7:E28)</f>
        <v>430090</v>
      </c>
      <c r="F6" s="135">
        <f>SUM(F7:F28)</f>
        <v>816704</v>
      </c>
      <c r="G6" s="136">
        <v>384446</v>
      </c>
      <c r="H6" s="137">
        <v>432258</v>
      </c>
      <c r="I6" s="138">
        <f aca="true" t="shared" si="0" ref="I6:I28">C6-F6</f>
        <v>-2755</v>
      </c>
      <c r="J6" s="139">
        <f aca="true" t="shared" si="1" ref="J6:J28">C6/F6*100-100</f>
        <v>-0.33733151790612226</v>
      </c>
    </row>
    <row r="7" spans="1:10" ht="15" customHeight="1">
      <c r="A7" s="17"/>
      <c r="B7" s="140" t="s">
        <v>192</v>
      </c>
      <c r="C7" s="141">
        <v>33910</v>
      </c>
      <c r="D7" s="134">
        <v>17362</v>
      </c>
      <c r="E7" s="142">
        <v>16548</v>
      </c>
      <c r="F7" s="143">
        <v>35934</v>
      </c>
      <c r="G7" s="144">
        <v>18494</v>
      </c>
      <c r="H7" s="143">
        <v>17440</v>
      </c>
      <c r="I7" s="145">
        <f t="shared" si="0"/>
        <v>-2024</v>
      </c>
      <c r="J7" s="146">
        <f t="shared" si="1"/>
        <v>-5.632548561251184</v>
      </c>
    </row>
    <row r="8" spans="1:10" ht="15" customHeight="1">
      <c r="A8" s="17"/>
      <c r="B8" s="140" t="s">
        <v>193</v>
      </c>
      <c r="C8" s="141">
        <v>36623</v>
      </c>
      <c r="D8" s="134">
        <v>18787</v>
      </c>
      <c r="E8" s="142">
        <v>17836</v>
      </c>
      <c r="F8" s="143">
        <v>40849</v>
      </c>
      <c r="G8" s="144">
        <v>20653</v>
      </c>
      <c r="H8" s="143">
        <v>20196</v>
      </c>
      <c r="I8" s="145">
        <f t="shared" si="0"/>
        <v>-4226</v>
      </c>
      <c r="J8" s="146">
        <f t="shared" si="1"/>
        <v>-10.345418492496762</v>
      </c>
    </row>
    <row r="9" spans="1:10" ht="15" customHeight="1">
      <c r="A9" s="17"/>
      <c r="B9" s="140" t="s">
        <v>194</v>
      </c>
      <c r="C9" s="141">
        <v>41207</v>
      </c>
      <c r="D9" s="134">
        <v>20904</v>
      </c>
      <c r="E9" s="142">
        <v>20303</v>
      </c>
      <c r="F9" s="143">
        <v>49050</v>
      </c>
      <c r="G9" s="144">
        <v>24945</v>
      </c>
      <c r="H9" s="143">
        <v>24105</v>
      </c>
      <c r="I9" s="145">
        <f t="shared" si="0"/>
        <v>-7843</v>
      </c>
      <c r="J9" s="146">
        <f t="shared" si="1"/>
        <v>-15.989806320081541</v>
      </c>
    </row>
    <row r="10" spans="1:10" ht="15" customHeight="1">
      <c r="A10" s="17"/>
      <c r="B10" s="140" t="s">
        <v>195</v>
      </c>
      <c r="C10" s="141">
        <v>45875</v>
      </c>
      <c r="D10" s="134">
        <v>23489</v>
      </c>
      <c r="E10" s="142">
        <v>22386</v>
      </c>
      <c r="F10" s="143">
        <v>51159</v>
      </c>
      <c r="G10" s="144">
        <v>26270</v>
      </c>
      <c r="H10" s="143">
        <v>24889</v>
      </c>
      <c r="I10" s="145">
        <f t="shared" si="0"/>
        <v>-5284</v>
      </c>
      <c r="J10" s="146">
        <f t="shared" si="1"/>
        <v>-10.32858343595457</v>
      </c>
    </row>
    <row r="11" spans="1:10" ht="15" customHeight="1">
      <c r="A11" s="17"/>
      <c r="B11" s="140" t="s">
        <v>196</v>
      </c>
      <c r="C11" s="141">
        <v>43265</v>
      </c>
      <c r="D11" s="134">
        <v>21676</v>
      </c>
      <c r="E11" s="142">
        <v>21589</v>
      </c>
      <c r="F11" s="143">
        <v>47147</v>
      </c>
      <c r="G11" s="144">
        <v>22842</v>
      </c>
      <c r="H11" s="143">
        <v>24305</v>
      </c>
      <c r="I11" s="145">
        <f t="shared" si="0"/>
        <v>-3882</v>
      </c>
      <c r="J11" s="146">
        <f t="shared" si="1"/>
        <v>-8.233821876259356</v>
      </c>
    </row>
    <row r="12" spans="1:10" ht="15" customHeight="1">
      <c r="A12" s="17"/>
      <c r="B12" s="140" t="s">
        <v>197</v>
      </c>
      <c r="C12" s="141">
        <v>50959</v>
      </c>
      <c r="D12" s="134">
        <v>25283</v>
      </c>
      <c r="E12" s="142">
        <v>25676</v>
      </c>
      <c r="F12" s="143">
        <v>41751</v>
      </c>
      <c r="G12" s="144">
        <v>19796</v>
      </c>
      <c r="H12" s="143">
        <v>21955</v>
      </c>
      <c r="I12" s="145">
        <f t="shared" si="0"/>
        <v>9208</v>
      </c>
      <c r="J12" s="146">
        <f t="shared" si="1"/>
        <v>22.05456156738761</v>
      </c>
    </row>
    <row r="13" spans="1:10" ht="15" customHeight="1">
      <c r="A13" s="17"/>
      <c r="B13" s="140" t="s">
        <v>198</v>
      </c>
      <c r="C13" s="141">
        <v>43298</v>
      </c>
      <c r="D13" s="134">
        <v>20807</v>
      </c>
      <c r="E13" s="142">
        <v>22491</v>
      </c>
      <c r="F13" s="143">
        <v>44723</v>
      </c>
      <c r="G13" s="144">
        <v>21693</v>
      </c>
      <c r="H13" s="143">
        <v>23030</v>
      </c>
      <c r="I13" s="145">
        <f t="shared" si="0"/>
        <v>-1425</v>
      </c>
      <c r="J13" s="146">
        <f t="shared" si="1"/>
        <v>-3.1862799901616654</v>
      </c>
    </row>
    <row r="14" spans="1:10" ht="15" customHeight="1">
      <c r="A14" s="17"/>
      <c r="B14" s="140" t="s">
        <v>199</v>
      </c>
      <c r="C14" s="141">
        <v>45336</v>
      </c>
      <c r="D14" s="134">
        <v>22070</v>
      </c>
      <c r="E14" s="142">
        <v>23266</v>
      </c>
      <c r="F14" s="143">
        <v>48430</v>
      </c>
      <c r="G14" s="144">
        <v>23816</v>
      </c>
      <c r="H14" s="143">
        <v>24614</v>
      </c>
      <c r="I14" s="145">
        <f t="shared" si="0"/>
        <v>-3094</v>
      </c>
      <c r="J14" s="146">
        <f t="shared" si="1"/>
        <v>-6.388602106132552</v>
      </c>
    </row>
    <row r="15" spans="1:10" ht="15" customHeight="1">
      <c r="A15" s="17"/>
      <c r="B15" s="140" t="s">
        <v>200</v>
      </c>
      <c r="C15" s="141">
        <v>48646</v>
      </c>
      <c r="D15" s="134">
        <v>24005</v>
      </c>
      <c r="E15" s="142">
        <v>24641</v>
      </c>
      <c r="F15" s="143">
        <v>57267</v>
      </c>
      <c r="G15" s="144">
        <v>28390</v>
      </c>
      <c r="H15" s="143">
        <v>28877</v>
      </c>
      <c r="I15" s="145">
        <f t="shared" si="0"/>
        <v>-8621</v>
      </c>
      <c r="J15" s="146">
        <f t="shared" si="1"/>
        <v>-15.05404508704838</v>
      </c>
    </row>
    <row r="16" spans="1:10" ht="15" customHeight="1">
      <c r="A16" s="17"/>
      <c r="B16" s="140" t="s">
        <v>201</v>
      </c>
      <c r="C16" s="141">
        <v>57142</v>
      </c>
      <c r="D16" s="134">
        <v>28313</v>
      </c>
      <c r="E16" s="142">
        <v>28829</v>
      </c>
      <c r="F16" s="143">
        <v>69178</v>
      </c>
      <c r="G16" s="144">
        <v>34550</v>
      </c>
      <c r="H16" s="143">
        <v>34628</v>
      </c>
      <c r="I16" s="145">
        <f t="shared" si="0"/>
        <v>-12036</v>
      </c>
      <c r="J16" s="146">
        <f t="shared" si="1"/>
        <v>-17.398594929023687</v>
      </c>
    </row>
    <row r="17" spans="1:10" ht="15" customHeight="1">
      <c r="A17" s="17"/>
      <c r="B17" s="140" t="s">
        <v>202</v>
      </c>
      <c r="C17" s="141">
        <v>68799</v>
      </c>
      <c r="D17" s="134">
        <v>34225</v>
      </c>
      <c r="E17" s="142">
        <v>34574</v>
      </c>
      <c r="F17" s="143">
        <v>55202</v>
      </c>
      <c r="G17" s="144">
        <v>26578</v>
      </c>
      <c r="H17" s="143">
        <v>28624</v>
      </c>
      <c r="I17" s="145">
        <f t="shared" si="0"/>
        <v>13597</v>
      </c>
      <c r="J17" s="146">
        <f t="shared" si="1"/>
        <v>24.631353936451575</v>
      </c>
    </row>
    <row r="18" spans="1:10" ht="15" customHeight="1">
      <c r="A18" s="17"/>
      <c r="B18" s="140" t="s">
        <v>203</v>
      </c>
      <c r="C18" s="141">
        <v>55033</v>
      </c>
      <c r="D18" s="134">
        <v>26180</v>
      </c>
      <c r="E18" s="142">
        <v>28853</v>
      </c>
      <c r="F18" s="143">
        <v>50799</v>
      </c>
      <c r="G18" s="144">
        <v>23696</v>
      </c>
      <c r="H18" s="143">
        <v>27103</v>
      </c>
      <c r="I18" s="145">
        <f t="shared" si="0"/>
        <v>4234</v>
      </c>
      <c r="J18" s="146">
        <f t="shared" si="1"/>
        <v>8.334809740349215</v>
      </c>
    </row>
    <row r="19" spans="1:10" ht="15" customHeight="1">
      <c r="A19" s="17"/>
      <c r="B19" s="140" t="s">
        <v>204</v>
      </c>
      <c r="C19" s="141">
        <v>50697</v>
      </c>
      <c r="D19" s="134">
        <v>23446</v>
      </c>
      <c r="E19" s="142">
        <v>27251</v>
      </c>
      <c r="F19" s="143">
        <v>56552</v>
      </c>
      <c r="G19" s="144">
        <v>26128</v>
      </c>
      <c r="H19" s="143">
        <v>30424</v>
      </c>
      <c r="I19" s="145">
        <f t="shared" si="0"/>
        <v>-5855</v>
      </c>
      <c r="J19" s="146">
        <f t="shared" si="1"/>
        <v>-10.353303154618757</v>
      </c>
    </row>
    <row r="20" spans="1:10" ht="15" customHeight="1">
      <c r="A20" s="17"/>
      <c r="B20" s="140" t="s">
        <v>205</v>
      </c>
      <c r="C20" s="141">
        <v>54778</v>
      </c>
      <c r="D20" s="134">
        <v>24835</v>
      </c>
      <c r="E20" s="142">
        <v>29943</v>
      </c>
      <c r="F20" s="143">
        <v>55203</v>
      </c>
      <c r="G20" s="144">
        <v>24901</v>
      </c>
      <c r="H20" s="143">
        <v>30302</v>
      </c>
      <c r="I20" s="145">
        <f t="shared" si="0"/>
        <v>-425</v>
      </c>
      <c r="J20" s="146">
        <f t="shared" si="1"/>
        <v>-0.7698856946180399</v>
      </c>
    </row>
    <row r="21" spans="1:10" ht="15" customHeight="1">
      <c r="A21" s="17"/>
      <c r="B21" s="140" t="s">
        <v>206</v>
      </c>
      <c r="C21" s="141">
        <v>51500</v>
      </c>
      <c r="D21" s="134">
        <v>22397</v>
      </c>
      <c r="E21" s="142">
        <v>29103</v>
      </c>
      <c r="F21" s="143">
        <v>43365</v>
      </c>
      <c r="G21" s="144">
        <v>17550</v>
      </c>
      <c r="H21" s="143">
        <v>25815</v>
      </c>
      <c r="I21" s="145">
        <f t="shared" si="0"/>
        <v>8135</v>
      </c>
      <c r="J21" s="146">
        <f t="shared" si="1"/>
        <v>18.75936815404127</v>
      </c>
    </row>
    <row r="22" spans="1:10" ht="15" customHeight="1">
      <c r="A22" s="17"/>
      <c r="B22" s="140" t="s">
        <v>207</v>
      </c>
      <c r="C22" s="141">
        <v>38533</v>
      </c>
      <c r="D22" s="134">
        <v>14798</v>
      </c>
      <c r="E22" s="142">
        <v>23735</v>
      </c>
      <c r="F22" s="143">
        <v>30425</v>
      </c>
      <c r="G22" s="144">
        <v>11363</v>
      </c>
      <c r="H22" s="143">
        <v>19062</v>
      </c>
      <c r="I22" s="145">
        <f t="shared" si="0"/>
        <v>8108</v>
      </c>
      <c r="J22" s="146">
        <f t="shared" si="1"/>
        <v>26.649137222678718</v>
      </c>
    </row>
    <row r="23" spans="1:10" ht="15" customHeight="1">
      <c r="A23" s="17"/>
      <c r="B23" s="140" t="s">
        <v>208</v>
      </c>
      <c r="C23" s="141">
        <v>24456</v>
      </c>
      <c r="D23" s="134">
        <v>8366</v>
      </c>
      <c r="E23" s="142">
        <v>16090</v>
      </c>
      <c r="F23" s="143">
        <v>21622</v>
      </c>
      <c r="G23" s="144">
        <v>7220</v>
      </c>
      <c r="H23" s="143">
        <v>14402</v>
      </c>
      <c r="I23" s="145">
        <f t="shared" si="0"/>
        <v>2834</v>
      </c>
      <c r="J23" s="146">
        <f t="shared" si="1"/>
        <v>13.107020627139022</v>
      </c>
    </row>
    <row r="24" spans="1:10" ht="15" customHeight="1">
      <c r="A24" s="17"/>
      <c r="B24" s="140" t="s">
        <v>209</v>
      </c>
      <c r="C24" s="141">
        <v>14737</v>
      </c>
      <c r="D24" s="134">
        <v>4200</v>
      </c>
      <c r="E24" s="142">
        <v>10537</v>
      </c>
      <c r="F24" s="143">
        <v>11572</v>
      </c>
      <c r="G24" s="144">
        <v>3611</v>
      </c>
      <c r="H24" s="143">
        <v>7961</v>
      </c>
      <c r="I24" s="145">
        <f t="shared" si="0"/>
        <v>3165</v>
      </c>
      <c r="J24" s="146">
        <f t="shared" si="1"/>
        <v>27.350501209816798</v>
      </c>
    </row>
    <row r="25" spans="1:10" ht="15" customHeight="1">
      <c r="A25" s="17"/>
      <c r="B25" s="140" t="s">
        <v>210</v>
      </c>
      <c r="C25" s="141">
        <v>5938</v>
      </c>
      <c r="D25" s="134">
        <v>1517</v>
      </c>
      <c r="E25" s="142">
        <v>4421</v>
      </c>
      <c r="F25" s="143">
        <v>4587</v>
      </c>
      <c r="G25" s="144">
        <v>1238</v>
      </c>
      <c r="H25" s="143">
        <v>3349</v>
      </c>
      <c r="I25" s="145">
        <f t="shared" si="0"/>
        <v>1351</v>
      </c>
      <c r="J25" s="146">
        <f t="shared" si="1"/>
        <v>29.452801395247434</v>
      </c>
    </row>
    <row r="26" spans="1:10" ht="15" customHeight="1">
      <c r="A26" s="17"/>
      <c r="B26" s="140" t="s">
        <v>211</v>
      </c>
      <c r="C26" s="141">
        <v>1554</v>
      </c>
      <c r="D26" s="134">
        <v>328</v>
      </c>
      <c r="E26" s="142">
        <v>1226</v>
      </c>
      <c r="F26" s="147">
        <v>1069</v>
      </c>
      <c r="G26" s="148">
        <v>272</v>
      </c>
      <c r="H26" s="147">
        <v>797</v>
      </c>
      <c r="I26" s="145">
        <f t="shared" si="0"/>
        <v>485</v>
      </c>
      <c r="J26" s="146">
        <f t="shared" si="1"/>
        <v>45.36950420954162</v>
      </c>
    </row>
    <row r="27" spans="1:10" ht="15" customHeight="1">
      <c r="A27" s="211" t="s">
        <v>212</v>
      </c>
      <c r="B27" s="212"/>
      <c r="C27" s="141">
        <v>233</v>
      </c>
      <c r="D27" s="134">
        <v>48</v>
      </c>
      <c r="E27" s="142">
        <v>185</v>
      </c>
      <c r="F27" s="147">
        <v>124</v>
      </c>
      <c r="G27" s="148">
        <v>25</v>
      </c>
      <c r="H27" s="147">
        <v>99</v>
      </c>
      <c r="I27" s="145">
        <f t="shared" si="0"/>
        <v>109</v>
      </c>
      <c r="J27" s="146">
        <f t="shared" si="1"/>
        <v>87.90322580645162</v>
      </c>
    </row>
    <row r="28" spans="1:10" ht="15" customHeight="1">
      <c r="A28" s="211" t="s">
        <v>213</v>
      </c>
      <c r="B28" s="212"/>
      <c r="C28" s="141">
        <v>1430</v>
      </c>
      <c r="D28" s="134">
        <v>823</v>
      </c>
      <c r="E28" s="142">
        <v>607</v>
      </c>
      <c r="F28" s="147">
        <v>696</v>
      </c>
      <c r="G28" s="148">
        <v>415</v>
      </c>
      <c r="H28" s="147">
        <v>281</v>
      </c>
      <c r="I28" s="145">
        <f t="shared" si="0"/>
        <v>734</v>
      </c>
      <c r="J28" s="146">
        <f t="shared" si="1"/>
        <v>105.45977011494253</v>
      </c>
    </row>
    <row r="29" spans="1:10" ht="15" customHeight="1">
      <c r="A29" s="17"/>
      <c r="B29" s="140"/>
      <c r="C29" s="17"/>
      <c r="D29" s="149"/>
      <c r="E29" s="140"/>
      <c r="F29" s="150"/>
      <c r="G29" s="149"/>
      <c r="H29" s="150"/>
      <c r="I29" s="145"/>
      <c r="J29" s="146"/>
    </row>
    <row r="30" spans="1:10" ht="15" customHeight="1">
      <c r="A30" s="213" t="s">
        <v>214</v>
      </c>
      <c r="B30" s="212"/>
      <c r="C30" s="17">
        <v>44.7</v>
      </c>
      <c r="D30" s="149">
        <v>42.7</v>
      </c>
      <c r="E30" s="140">
        <v>46.5</v>
      </c>
      <c r="F30" s="151">
        <v>42.9</v>
      </c>
      <c r="G30" s="152">
        <v>41</v>
      </c>
      <c r="H30" s="151">
        <v>44.6</v>
      </c>
      <c r="I30" s="145"/>
      <c r="J30" s="146"/>
    </row>
    <row r="31" spans="1:10" ht="15" customHeight="1">
      <c r="A31" s="213" t="s">
        <v>215</v>
      </c>
      <c r="B31" s="212"/>
      <c r="C31" s="17">
        <v>46.6</v>
      </c>
      <c r="D31" s="149">
        <v>44.4</v>
      </c>
      <c r="E31" s="140">
        <v>48.6</v>
      </c>
      <c r="F31" s="150">
        <v>44.3</v>
      </c>
      <c r="G31" s="149">
        <v>42.6</v>
      </c>
      <c r="H31" s="150">
        <v>45.9</v>
      </c>
      <c r="I31" s="145"/>
      <c r="J31" s="153"/>
    </row>
  </sheetData>
  <mergeCells count="10">
    <mergeCell ref="C1:H1"/>
    <mergeCell ref="A27:B27"/>
    <mergeCell ref="A30:B30"/>
    <mergeCell ref="A31:B31"/>
    <mergeCell ref="A28:B28"/>
    <mergeCell ref="A3:B5"/>
    <mergeCell ref="I3:J4"/>
    <mergeCell ref="C3:H3"/>
    <mergeCell ref="C4:E4"/>
    <mergeCell ref="F4:H4"/>
  </mergeCells>
  <printOptions/>
  <pageMargins left="0.984251968503937" right="0.7874015748031497" top="0.984251968503937" bottom="0.984251968503937" header="0.5118110236220472" footer="0.5118110236220472"/>
  <pageSetup orientation="portrait" paperSize="9" r:id="rId1"/>
</worksheet>
</file>

<file path=xl/worksheets/sheet5.xml><?xml version="1.0" encoding="utf-8"?>
<worksheet xmlns="http://schemas.openxmlformats.org/spreadsheetml/2006/main" xmlns:r="http://schemas.openxmlformats.org/officeDocument/2006/relationships">
  <dimension ref="A1:I59"/>
  <sheetViews>
    <sheetView workbookViewId="0" topLeftCell="A1">
      <selection activeCell="J5" sqref="J5"/>
    </sheetView>
  </sheetViews>
  <sheetFormatPr defaultColWidth="9.140625" defaultRowHeight="12"/>
  <cols>
    <col min="2" max="2" width="10.28125" style="0" customWidth="1"/>
    <col min="4" max="4" width="10.7109375" style="0" customWidth="1"/>
    <col min="6" max="6" width="10.57421875" style="0" customWidth="1"/>
    <col min="8" max="8" width="10.8515625" style="0" customWidth="1"/>
  </cols>
  <sheetData>
    <row r="1" ht="12">
      <c r="D1" t="s">
        <v>218</v>
      </c>
    </row>
    <row r="3" spans="1:9" ht="12">
      <c r="A3" s="29"/>
      <c r="B3" s="217" t="s">
        <v>219</v>
      </c>
      <c r="C3" s="218"/>
      <c r="D3" s="217" t="s">
        <v>220</v>
      </c>
      <c r="E3" s="218"/>
      <c r="F3" s="217" t="s">
        <v>221</v>
      </c>
      <c r="G3" s="219"/>
      <c r="H3" s="217" t="s">
        <v>222</v>
      </c>
      <c r="I3" s="219"/>
    </row>
    <row r="4" spans="2:9" ht="12">
      <c r="B4" s="158" t="s">
        <v>223</v>
      </c>
      <c r="C4" s="159"/>
      <c r="D4" s="158" t="s">
        <v>223</v>
      </c>
      <c r="E4" s="159"/>
      <c r="F4" s="158" t="s">
        <v>223</v>
      </c>
      <c r="G4" s="159"/>
      <c r="H4" s="158" t="s">
        <v>223</v>
      </c>
      <c r="I4" s="31"/>
    </row>
    <row r="5" spans="1:9" ht="16.5" customHeight="1">
      <c r="A5" s="160" t="s">
        <v>224</v>
      </c>
      <c r="B5" s="161"/>
      <c r="C5" s="162">
        <v>-0.33733151790612226</v>
      </c>
      <c r="D5" s="161"/>
      <c r="E5" s="162">
        <v>5.424805525839645</v>
      </c>
      <c r="F5" s="161"/>
      <c r="G5" s="163">
        <v>2.4744126176800356</v>
      </c>
      <c r="H5" s="161"/>
      <c r="I5" s="164">
        <v>23.555407034101645</v>
      </c>
    </row>
    <row r="6" spans="1:9" ht="12">
      <c r="A6" s="157">
        <v>1</v>
      </c>
      <c r="B6" s="165" t="s">
        <v>21</v>
      </c>
      <c r="C6" s="166">
        <v>9.886107800291356</v>
      </c>
      <c r="D6" s="165" t="s">
        <v>21</v>
      </c>
      <c r="E6" s="166">
        <v>17.967957817886855</v>
      </c>
      <c r="F6" s="165" t="s">
        <v>28</v>
      </c>
      <c r="G6" s="167">
        <v>3.1554702495201536</v>
      </c>
      <c r="H6" s="165" t="s">
        <v>34</v>
      </c>
      <c r="I6" s="168">
        <v>45.84703947368421</v>
      </c>
    </row>
    <row r="7" spans="1:9" ht="12">
      <c r="A7" s="159">
        <v>2</v>
      </c>
      <c r="B7" s="169" t="s">
        <v>35</v>
      </c>
      <c r="C7" s="170">
        <v>3.728218289882477</v>
      </c>
      <c r="D7" s="169" t="s">
        <v>20</v>
      </c>
      <c r="E7" s="170">
        <v>14.929163325314093</v>
      </c>
      <c r="F7" s="169" t="s">
        <v>45</v>
      </c>
      <c r="G7" s="171">
        <v>3.0167714884696015</v>
      </c>
      <c r="H7" s="169" t="s">
        <v>27</v>
      </c>
      <c r="I7" s="172">
        <v>44.46534963938539</v>
      </c>
    </row>
    <row r="8" spans="1:9" ht="12">
      <c r="A8" s="159">
        <v>3</v>
      </c>
      <c r="B8" s="169" t="s">
        <v>5</v>
      </c>
      <c r="C8" s="170">
        <v>3.6790338645418217</v>
      </c>
      <c r="D8" s="169" t="s">
        <v>35</v>
      </c>
      <c r="E8" s="170">
        <v>11.928031985784088</v>
      </c>
      <c r="F8" s="169" t="s">
        <v>35</v>
      </c>
      <c r="G8" s="171">
        <v>2.9890851359396704</v>
      </c>
      <c r="H8" s="169" t="s">
        <v>25</v>
      </c>
      <c r="I8" s="172">
        <v>43.75</v>
      </c>
    </row>
    <row r="9" spans="1:9" ht="12">
      <c r="A9" s="159">
        <v>4</v>
      </c>
      <c r="B9" s="169" t="s">
        <v>2</v>
      </c>
      <c r="C9" s="170">
        <v>2.6878965462625644</v>
      </c>
      <c r="D9" s="169" t="s">
        <v>5</v>
      </c>
      <c r="E9" s="170">
        <v>11.422453349648222</v>
      </c>
      <c r="F9" s="169" t="s">
        <v>29</v>
      </c>
      <c r="G9" s="171">
        <v>2.9465478841870825</v>
      </c>
      <c r="H9" s="169" t="s">
        <v>31</v>
      </c>
      <c r="I9" s="172">
        <v>41.82776801405975</v>
      </c>
    </row>
    <row r="10" spans="1:9" ht="12">
      <c r="A10" s="159">
        <v>5</v>
      </c>
      <c r="B10" s="169" t="s">
        <v>19</v>
      </c>
      <c r="C10" s="170">
        <v>2.184037257106141</v>
      </c>
      <c r="D10" s="169" t="s">
        <v>2</v>
      </c>
      <c r="E10" s="170">
        <v>8.08502695008984</v>
      </c>
      <c r="F10" s="169" t="s">
        <v>6</v>
      </c>
      <c r="G10" s="171">
        <v>2.8652358855375097</v>
      </c>
      <c r="H10" s="169" t="s">
        <v>36</v>
      </c>
      <c r="I10" s="172">
        <v>40.85286458333333</v>
      </c>
    </row>
    <row r="11" spans="1:9" ht="12">
      <c r="A11" s="159">
        <v>6</v>
      </c>
      <c r="B11" s="169" t="s">
        <v>20</v>
      </c>
      <c r="C11" s="170">
        <v>2.168466129105724</v>
      </c>
      <c r="D11" s="169" t="s">
        <v>6</v>
      </c>
      <c r="E11" s="170">
        <v>6.815365551425032</v>
      </c>
      <c r="F11" s="169" t="s">
        <v>52</v>
      </c>
      <c r="G11" s="171">
        <v>2.8504</v>
      </c>
      <c r="H11" s="169" t="s">
        <v>32</v>
      </c>
      <c r="I11" s="172">
        <v>40.316205533596836</v>
      </c>
    </row>
    <row r="12" spans="1:9" ht="12">
      <c r="A12" s="159">
        <v>7</v>
      </c>
      <c r="B12" s="169" t="s">
        <v>9</v>
      </c>
      <c r="C12" s="170">
        <v>0.19676685057294208</v>
      </c>
      <c r="D12" s="169" t="s">
        <v>29</v>
      </c>
      <c r="E12" s="170">
        <v>6.650831353919244</v>
      </c>
      <c r="F12" s="169" t="s">
        <v>33</v>
      </c>
      <c r="G12" s="171">
        <v>2.820848428187449</v>
      </c>
      <c r="H12" s="169" t="s">
        <v>37</v>
      </c>
      <c r="I12" s="172">
        <v>39.24955330553901</v>
      </c>
    </row>
    <row r="13" spans="1:9" ht="12">
      <c r="A13" s="159">
        <v>8</v>
      </c>
      <c r="B13" s="169" t="s">
        <v>8</v>
      </c>
      <c r="C13" s="170">
        <v>0.10878900658460111</v>
      </c>
      <c r="D13" s="169" t="s">
        <v>8</v>
      </c>
      <c r="E13" s="170">
        <v>5.268451183660844</v>
      </c>
      <c r="F13" s="169" t="s">
        <v>48</v>
      </c>
      <c r="G13" s="171">
        <v>2.8102389078498295</v>
      </c>
      <c r="H13" s="169" t="s">
        <v>46</v>
      </c>
      <c r="I13" s="172">
        <v>38.398510242085656</v>
      </c>
    </row>
    <row r="14" spans="1:9" ht="12">
      <c r="A14" s="159">
        <v>9</v>
      </c>
      <c r="B14" s="169" t="s">
        <v>17</v>
      </c>
      <c r="C14" s="170">
        <v>-0.38786219484372</v>
      </c>
      <c r="D14" s="169" t="s">
        <v>28</v>
      </c>
      <c r="E14" s="170">
        <v>5.040322580645153</v>
      </c>
      <c r="F14" s="169" t="s">
        <v>19</v>
      </c>
      <c r="G14" s="171">
        <v>2.8079409048938135</v>
      </c>
      <c r="H14" s="169" t="s">
        <v>43</v>
      </c>
      <c r="I14" s="172">
        <v>38.16481589713618</v>
      </c>
    </row>
    <row r="15" spans="1:9" ht="12">
      <c r="A15" s="159">
        <v>10</v>
      </c>
      <c r="B15" s="169" t="s">
        <v>6</v>
      </c>
      <c r="C15" s="170">
        <v>-1.2531328320802118</v>
      </c>
      <c r="D15" s="169" t="s">
        <v>15</v>
      </c>
      <c r="E15" s="170">
        <v>4.269293924466339</v>
      </c>
      <c r="F15" s="169" t="s">
        <v>21</v>
      </c>
      <c r="G15" s="171">
        <v>2.801615953240502</v>
      </c>
      <c r="H15" s="169" t="s">
        <v>23</v>
      </c>
      <c r="I15" s="172">
        <v>37.38384560400286</v>
      </c>
    </row>
    <row r="16" spans="1:9" ht="12">
      <c r="A16" s="159">
        <v>11</v>
      </c>
      <c r="B16" s="169" t="s">
        <v>29</v>
      </c>
      <c r="C16" s="170">
        <v>-1.7817371937639166</v>
      </c>
      <c r="D16" s="169" t="s">
        <v>33</v>
      </c>
      <c r="E16" s="170">
        <v>3.1709669640704163</v>
      </c>
      <c r="F16" s="169" t="s">
        <v>47</v>
      </c>
      <c r="G16" s="171">
        <v>2.8</v>
      </c>
      <c r="H16" s="169" t="s">
        <v>225</v>
      </c>
      <c r="I16" s="172">
        <v>36.6436203645506</v>
      </c>
    </row>
    <row r="17" spans="1:9" ht="12">
      <c r="A17" s="159">
        <v>12</v>
      </c>
      <c r="B17" s="169" t="s">
        <v>47</v>
      </c>
      <c r="C17" s="170">
        <v>-2.244062244062235</v>
      </c>
      <c r="D17" s="169" t="s">
        <v>47</v>
      </c>
      <c r="E17" s="170">
        <v>3.1312127236580665</v>
      </c>
      <c r="F17" s="169" t="s">
        <v>53</v>
      </c>
      <c r="G17" s="171">
        <v>2.793129200896191</v>
      </c>
      <c r="H17" s="169" t="s">
        <v>30</v>
      </c>
      <c r="I17" s="172">
        <v>35.15392254220457</v>
      </c>
    </row>
    <row r="18" spans="1:9" ht="12">
      <c r="A18" s="159">
        <v>13</v>
      </c>
      <c r="B18" s="169" t="s">
        <v>23</v>
      </c>
      <c r="C18" s="170">
        <v>-2.3896738182452424</v>
      </c>
      <c r="D18" s="169" t="s">
        <v>7</v>
      </c>
      <c r="E18" s="170">
        <v>2.9693486590038276</v>
      </c>
      <c r="F18" s="169" t="s">
        <v>17</v>
      </c>
      <c r="G18" s="171">
        <v>2.7584803256445047</v>
      </c>
      <c r="H18" s="169" t="s">
        <v>44</v>
      </c>
      <c r="I18" s="172">
        <v>34.83939286974938</v>
      </c>
    </row>
    <row r="19" spans="1:9" ht="12">
      <c r="A19" s="159">
        <v>14</v>
      </c>
      <c r="B19" s="169" t="s">
        <v>39</v>
      </c>
      <c r="C19" s="170">
        <v>-2.44916820702403</v>
      </c>
      <c r="D19" s="169" t="s">
        <v>39</v>
      </c>
      <c r="E19" s="170">
        <v>2.9232882087502503</v>
      </c>
      <c r="F19" s="169" t="s">
        <v>22</v>
      </c>
      <c r="G19" s="171">
        <v>2.743523316062176</v>
      </c>
      <c r="H19" s="169" t="s">
        <v>40</v>
      </c>
      <c r="I19" s="172">
        <v>34.35433814599919</v>
      </c>
    </row>
    <row r="20" spans="1:9" ht="12">
      <c r="A20" s="159">
        <v>15</v>
      </c>
      <c r="B20" s="169" t="s">
        <v>42</v>
      </c>
      <c r="C20" s="170">
        <v>-2.761104441776709</v>
      </c>
      <c r="D20" s="169" t="s">
        <v>9</v>
      </c>
      <c r="E20" s="170">
        <v>2.5208241999123118</v>
      </c>
      <c r="F20" s="169" t="s">
        <v>7</v>
      </c>
      <c r="G20" s="171">
        <v>2.736124031007752</v>
      </c>
      <c r="H20" s="169" t="s">
        <v>26</v>
      </c>
      <c r="I20" s="172">
        <v>34.2280438050247</v>
      </c>
    </row>
    <row r="21" spans="1:9" ht="12">
      <c r="A21" s="159">
        <v>16</v>
      </c>
      <c r="B21" s="169" t="s">
        <v>24</v>
      </c>
      <c r="C21" s="170">
        <v>-3.0071599045346034</v>
      </c>
      <c r="D21" s="169" t="s">
        <v>50</v>
      </c>
      <c r="E21" s="170">
        <v>2.4376576071728664</v>
      </c>
      <c r="F21" s="169" t="s">
        <v>39</v>
      </c>
      <c r="G21" s="171">
        <v>2.7207396111322915</v>
      </c>
      <c r="H21" s="169" t="s">
        <v>53</v>
      </c>
      <c r="I21" s="172">
        <v>33.80503144654088</v>
      </c>
    </row>
    <row r="22" spans="1:9" ht="12">
      <c r="A22" s="159">
        <v>17</v>
      </c>
      <c r="B22" s="169" t="s">
        <v>44</v>
      </c>
      <c r="C22" s="170">
        <v>-3.1121751025991813</v>
      </c>
      <c r="D22" s="169" t="s">
        <v>23</v>
      </c>
      <c r="E22" s="170">
        <v>2.2682445759368903</v>
      </c>
      <c r="F22" s="169" t="s">
        <v>44</v>
      </c>
      <c r="G22" s="171">
        <v>2.7159763313609466</v>
      </c>
      <c r="H22" s="169" t="s">
        <v>54</v>
      </c>
      <c r="I22" s="172">
        <v>33.564938535542495</v>
      </c>
    </row>
    <row r="23" spans="1:9" ht="12">
      <c r="A23" s="159">
        <v>18</v>
      </c>
      <c r="B23" s="169" t="s">
        <v>33</v>
      </c>
      <c r="C23" s="170">
        <v>-3.269926112246509</v>
      </c>
      <c r="D23" s="169" t="s">
        <v>17</v>
      </c>
      <c r="E23" s="170">
        <v>2.219140083217752</v>
      </c>
      <c r="F23" s="169" t="s">
        <v>49</v>
      </c>
      <c r="G23" s="171">
        <v>2.6986410871302957</v>
      </c>
      <c r="H23" s="169" t="s">
        <v>226</v>
      </c>
      <c r="I23" s="172">
        <v>32.65458157437298</v>
      </c>
    </row>
    <row r="24" spans="1:9" ht="12">
      <c r="A24" s="159">
        <v>19</v>
      </c>
      <c r="B24" s="169" t="s">
        <v>15</v>
      </c>
      <c r="C24" s="170">
        <v>-3.575757575757578</v>
      </c>
      <c r="D24" s="169" t="s">
        <v>51</v>
      </c>
      <c r="E24" s="170">
        <v>1.063452676355908</v>
      </c>
      <c r="F24" s="169" t="s">
        <v>9</v>
      </c>
      <c r="G24" s="171">
        <v>2.6908274534958307</v>
      </c>
      <c r="H24" s="169" t="s">
        <v>51</v>
      </c>
      <c r="I24" s="172">
        <v>32.590569292696955</v>
      </c>
    </row>
    <row r="25" spans="1:9" ht="12">
      <c r="A25" s="159">
        <v>20</v>
      </c>
      <c r="B25" s="169" t="s">
        <v>50</v>
      </c>
      <c r="C25" s="170">
        <v>-3.6171236171236245</v>
      </c>
      <c r="D25" s="169" t="s">
        <v>40</v>
      </c>
      <c r="E25" s="170">
        <v>0.772200772200776</v>
      </c>
      <c r="F25" s="169" t="s">
        <v>14</v>
      </c>
      <c r="G25" s="171">
        <v>2.683130699088146</v>
      </c>
      <c r="H25" s="169" t="s">
        <v>42</v>
      </c>
      <c r="I25" s="172">
        <v>32.53086419753086</v>
      </c>
    </row>
    <row r="26" spans="1:9" ht="12">
      <c r="A26" s="159">
        <v>21</v>
      </c>
      <c r="B26" s="169" t="s">
        <v>16</v>
      </c>
      <c r="C26" s="170">
        <v>-3.784219001610296</v>
      </c>
      <c r="D26" s="169" t="s">
        <v>4</v>
      </c>
      <c r="E26" s="170">
        <v>0.4496293595819765</v>
      </c>
      <c r="F26" s="169" t="s">
        <v>50</v>
      </c>
      <c r="G26" s="171">
        <v>2.6594638949671774</v>
      </c>
      <c r="H26" s="169" t="s">
        <v>45</v>
      </c>
      <c r="I26" s="172">
        <v>32.40677966101695</v>
      </c>
    </row>
    <row r="27" spans="1:9" ht="12">
      <c r="A27" s="159">
        <v>22</v>
      </c>
      <c r="B27" s="169" t="s">
        <v>22</v>
      </c>
      <c r="C27" s="170">
        <v>-3.970390309555853</v>
      </c>
      <c r="D27" s="169" t="s">
        <v>18</v>
      </c>
      <c r="E27" s="170">
        <v>0.2998500749625208</v>
      </c>
      <c r="F27" s="169" t="s">
        <v>43</v>
      </c>
      <c r="G27" s="171">
        <v>2.6399345335515547</v>
      </c>
      <c r="H27" s="169" t="s">
        <v>227</v>
      </c>
      <c r="I27" s="172">
        <v>32.39850427350427</v>
      </c>
    </row>
    <row r="28" spans="1:9" ht="12">
      <c r="A28" s="159">
        <v>23</v>
      </c>
      <c r="B28" s="169" t="s">
        <v>28</v>
      </c>
      <c r="C28" s="170">
        <v>-3.971962616822438</v>
      </c>
      <c r="D28" s="169" t="s">
        <v>30</v>
      </c>
      <c r="E28" s="170">
        <v>0</v>
      </c>
      <c r="F28" s="169" t="s">
        <v>5</v>
      </c>
      <c r="G28" s="171">
        <v>2.6369426751592355</v>
      </c>
      <c r="H28" s="169" t="s">
        <v>52</v>
      </c>
      <c r="I28" s="172">
        <v>32.26980128743353</v>
      </c>
    </row>
    <row r="29" spans="1:9" ht="12">
      <c r="A29" s="159">
        <v>24</v>
      </c>
      <c r="B29" s="169" t="s">
        <v>7</v>
      </c>
      <c r="C29" s="170">
        <v>-4.081135620346529</v>
      </c>
      <c r="D29" s="169" t="s">
        <v>38</v>
      </c>
      <c r="E29" s="170">
        <v>-0.03776435045317328</v>
      </c>
      <c r="F29" s="169" t="s">
        <v>38</v>
      </c>
      <c r="G29" s="171">
        <v>2.611258027956177</v>
      </c>
      <c r="H29" s="169" t="s">
        <v>29</v>
      </c>
      <c r="I29" s="172">
        <v>31.97278911564626</v>
      </c>
    </row>
    <row r="30" spans="1:9" ht="12">
      <c r="A30" s="159">
        <v>25</v>
      </c>
      <c r="B30" s="169" t="s">
        <v>45</v>
      </c>
      <c r="C30" s="170">
        <v>-4.427645788336932</v>
      </c>
      <c r="D30" s="169" t="s">
        <v>45</v>
      </c>
      <c r="E30" s="170">
        <v>-0.06983240223463838</v>
      </c>
      <c r="F30" s="169" t="s">
        <v>23</v>
      </c>
      <c r="G30" s="171">
        <v>2.580520732883317</v>
      </c>
      <c r="H30" s="169" t="s">
        <v>41</v>
      </c>
      <c r="I30" s="172">
        <v>31.83533216547635</v>
      </c>
    </row>
    <row r="31" spans="1:9" ht="12">
      <c r="A31" s="159">
        <v>26</v>
      </c>
      <c r="B31" s="169" t="s">
        <v>4</v>
      </c>
      <c r="C31" s="170">
        <v>-4.719131250837918</v>
      </c>
      <c r="D31" s="169" t="s">
        <v>10</v>
      </c>
      <c r="E31" s="170">
        <v>-0.12629451881788611</v>
      </c>
      <c r="F31" s="169" t="s">
        <v>4</v>
      </c>
      <c r="G31" s="171">
        <v>2.5296394870554075</v>
      </c>
      <c r="H31" s="169" t="s">
        <v>10</v>
      </c>
      <c r="I31" s="172">
        <v>30.952895419187556</v>
      </c>
    </row>
    <row r="32" spans="1:9" ht="12">
      <c r="A32" s="159">
        <v>27</v>
      </c>
      <c r="B32" s="169" t="s">
        <v>30</v>
      </c>
      <c r="C32" s="170">
        <v>-4.856386999244151</v>
      </c>
      <c r="D32" s="169" t="s">
        <v>19</v>
      </c>
      <c r="E32" s="170">
        <v>-0.2303086135421495</v>
      </c>
      <c r="F32" s="169" t="s">
        <v>13</v>
      </c>
      <c r="G32" s="171">
        <v>2.5179526355996944</v>
      </c>
      <c r="H32" s="169" t="s">
        <v>228</v>
      </c>
      <c r="I32" s="172">
        <v>30.862800565770865</v>
      </c>
    </row>
    <row r="33" spans="1:9" ht="12">
      <c r="A33" s="159">
        <v>28</v>
      </c>
      <c r="B33" s="169" t="s">
        <v>41</v>
      </c>
      <c r="C33" s="170">
        <v>-4.895552992438795</v>
      </c>
      <c r="D33" s="169" t="s">
        <v>41</v>
      </c>
      <c r="E33" s="170">
        <v>-0.3767768453502356</v>
      </c>
      <c r="F33" s="169" t="s">
        <v>42</v>
      </c>
      <c r="G33" s="171">
        <v>2.5158597662771287</v>
      </c>
      <c r="H33" s="169" t="s">
        <v>229</v>
      </c>
      <c r="I33" s="172">
        <v>30.67873303167421</v>
      </c>
    </row>
    <row r="34" spans="1:9" ht="12">
      <c r="A34" s="159">
        <v>29</v>
      </c>
      <c r="B34" s="169" t="s">
        <v>26</v>
      </c>
      <c r="C34" s="170">
        <v>-4.978575800856959</v>
      </c>
      <c r="D34" s="169" t="s">
        <v>36</v>
      </c>
      <c r="E34" s="170">
        <v>-0.37907505686125376</v>
      </c>
      <c r="F34" s="169" t="s">
        <v>30</v>
      </c>
      <c r="G34" s="171">
        <v>2.513357778941854</v>
      </c>
      <c r="H34" s="169" t="s">
        <v>38</v>
      </c>
      <c r="I34" s="172">
        <v>30.53772642989588</v>
      </c>
    </row>
    <row r="35" spans="1:9" ht="12">
      <c r="A35" s="159">
        <v>30</v>
      </c>
      <c r="B35" s="169" t="s">
        <v>40</v>
      </c>
      <c r="C35" s="170">
        <v>-5.023708829937206</v>
      </c>
      <c r="D35" s="169" t="s">
        <v>22</v>
      </c>
      <c r="E35" s="170">
        <v>-0.3870967741935516</v>
      </c>
      <c r="F35" s="169" t="s">
        <v>15</v>
      </c>
      <c r="G35" s="171">
        <v>2.505511811023622</v>
      </c>
      <c r="H35" s="169" t="s">
        <v>50</v>
      </c>
      <c r="I35" s="172">
        <v>30.342349535881823</v>
      </c>
    </row>
    <row r="36" spans="1:9" ht="12">
      <c r="A36" s="159">
        <v>31</v>
      </c>
      <c r="B36" s="169" t="s">
        <v>49</v>
      </c>
      <c r="C36" s="170">
        <v>-5.092720730694708</v>
      </c>
      <c r="D36" s="169" t="s">
        <v>24</v>
      </c>
      <c r="E36" s="170">
        <v>-0.4830917874396192</v>
      </c>
      <c r="F36" s="169" t="s">
        <v>54</v>
      </c>
      <c r="G36" s="171">
        <v>2.497997329773031</v>
      </c>
      <c r="H36" s="169" t="s">
        <v>28</v>
      </c>
      <c r="I36" s="172">
        <v>30.10948905109489</v>
      </c>
    </row>
    <row r="37" spans="1:9" ht="12">
      <c r="A37" s="159">
        <v>32</v>
      </c>
      <c r="B37" s="169" t="s">
        <v>43</v>
      </c>
      <c r="C37" s="170">
        <v>-5.207756232686975</v>
      </c>
      <c r="D37" s="169" t="s">
        <v>49</v>
      </c>
      <c r="E37" s="170">
        <v>-0.5564387917329014</v>
      </c>
      <c r="F37" s="169" t="s">
        <v>41</v>
      </c>
      <c r="G37" s="171">
        <v>2.4971634863331613</v>
      </c>
      <c r="H37" s="169" t="s">
        <v>22</v>
      </c>
      <c r="I37" s="172">
        <v>29.759402008876428</v>
      </c>
    </row>
    <row r="38" spans="1:9" ht="12">
      <c r="A38" s="159">
        <v>33</v>
      </c>
      <c r="B38" s="169" t="s">
        <v>10</v>
      </c>
      <c r="C38" s="170">
        <v>-5.464201817996113</v>
      </c>
      <c r="D38" s="169" t="s">
        <v>14</v>
      </c>
      <c r="E38" s="170">
        <v>-0.7541478129713397</v>
      </c>
      <c r="F38" s="169" t="s">
        <v>37</v>
      </c>
      <c r="G38" s="171">
        <v>2.496603773584906</v>
      </c>
      <c r="H38" s="169" t="s">
        <v>49</v>
      </c>
      <c r="I38" s="172">
        <v>29.658792650918635</v>
      </c>
    </row>
    <row r="39" spans="1:9" ht="12">
      <c r="A39" s="159">
        <v>34</v>
      </c>
      <c r="B39" s="169" t="s">
        <v>54</v>
      </c>
      <c r="C39" s="170">
        <v>-5.7905337361530655</v>
      </c>
      <c r="D39" s="169" t="s">
        <v>43</v>
      </c>
      <c r="E39" s="170">
        <v>-0.8116883116883145</v>
      </c>
      <c r="F39" s="169" t="s">
        <v>8</v>
      </c>
      <c r="G39" s="171">
        <v>2.485044462409054</v>
      </c>
      <c r="H39" s="169" t="s">
        <v>17</v>
      </c>
      <c r="I39" s="172">
        <v>29.45487860742098</v>
      </c>
    </row>
    <row r="40" spans="1:9" ht="12">
      <c r="A40" s="159">
        <v>35</v>
      </c>
      <c r="B40" s="169" t="s">
        <v>18</v>
      </c>
      <c r="C40" s="170">
        <v>-5.86273964990275</v>
      </c>
      <c r="D40" s="169" t="s">
        <v>52</v>
      </c>
      <c r="E40" s="170">
        <v>-0.9508716323296369</v>
      </c>
      <c r="F40" s="169" t="s">
        <v>40</v>
      </c>
      <c r="G40" s="171">
        <v>2.478578892371996</v>
      </c>
      <c r="H40" s="169" t="s">
        <v>18</v>
      </c>
      <c r="I40" s="172">
        <v>28.778040141676502</v>
      </c>
    </row>
    <row r="41" spans="1:9" ht="12">
      <c r="A41" s="159">
        <v>36</v>
      </c>
      <c r="B41" s="169" t="s">
        <v>53</v>
      </c>
      <c r="C41" s="170">
        <v>-6.032996798818019</v>
      </c>
      <c r="D41" s="169" t="s">
        <v>44</v>
      </c>
      <c r="E41" s="170">
        <v>-0.9765625</v>
      </c>
      <c r="F41" s="169" t="s">
        <v>20</v>
      </c>
      <c r="G41" s="171">
        <v>2.477613676008838</v>
      </c>
      <c r="H41" s="169" t="s">
        <v>16</v>
      </c>
      <c r="I41" s="172">
        <v>28.619246861924687</v>
      </c>
    </row>
    <row r="42" spans="1:9" ht="12">
      <c r="A42" s="159">
        <v>37</v>
      </c>
      <c r="B42" s="169" t="s">
        <v>12</v>
      </c>
      <c r="C42" s="170">
        <v>-6.152412025168957</v>
      </c>
      <c r="D42" s="169" t="s">
        <v>46</v>
      </c>
      <c r="E42" s="170">
        <v>-0.9819967266775791</v>
      </c>
      <c r="F42" s="169" t="s">
        <v>24</v>
      </c>
      <c r="G42" s="171">
        <v>2.4235436893203883</v>
      </c>
      <c r="H42" s="169" t="s">
        <v>39</v>
      </c>
      <c r="I42" s="172">
        <v>27.66461392704879</v>
      </c>
    </row>
    <row r="43" spans="1:9" ht="12">
      <c r="A43" s="159">
        <v>38</v>
      </c>
      <c r="B43" s="169" t="s">
        <v>51</v>
      </c>
      <c r="C43" s="170">
        <v>-6.278631096739431</v>
      </c>
      <c r="D43" s="169" t="s">
        <v>16</v>
      </c>
      <c r="E43" s="170">
        <v>-1.5267175572519136</v>
      </c>
      <c r="F43" s="169" t="s">
        <v>51</v>
      </c>
      <c r="G43" s="171">
        <v>2.421606453875833</v>
      </c>
      <c r="H43" s="169" t="s">
        <v>230</v>
      </c>
      <c r="I43" s="172">
        <v>27.63455217748562</v>
      </c>
    </row>
    <row r="44" spans="1:9" ht="12">
      <c r="A44" s="159">
        <v>39</v>
      </c>
      <c r="B44" s="169" t="s">
        <v>38</v>
      </c>
      <c r="C44" s="170">
        <v>-6.718999467802021</v>
      </c>
      <c r="D44" s="169" t="s">
        <v>12</v>
      </c>
      <c r="E44" s="170">
        <v>-1.7879161528976653</v>
      </c>
      <c r="F44" s="169" t="s">
        <v>18</v>
      </c>
      <c r="G44" s="171">
        <v>2.42152466367713</v>
      </c>
      <c r="H44" s="169" t="s">
        <v>47</v>
      </c>
      <c r="I44" s="172">
        <v>27.446380697050937</v>
      </c>
    </row>
    <row r="45" spans="1:9" ht="12">
      <c r="A45" s="159">
        <v>40</v>
      </c>
      <c r="B45" s="169" t="s">
        <v>25</v>
      </c>
      <c r="C45" s="170">
        <v>-7.075471698113205</v>
      </c>
      <c r="D45" s="169" t="s">
        <v>54</v>
      </c>
      <c r="E45" s="170">
        <v>-1.9633507853403103</v>
      </c>
      <c r="F45" s="169" t="s">
        <v>12</v>
      </c>
      <c r="G45" s="171">
        <v>2.418706842435656</v>
      </c>
      <c r="H45" s="169" t="s">
        <v>48</v>
      </c>
      <c r="I45" s="172">
        <v>27.35736452613989</v>
      </c>
    </row>
    <row r="46" spans="1:9" ht="12">
      <c r="A46" s="159">
        <v>41</v>
      </c>
      <c r="B46" s="169" t="s">
        <v>13</v>
      </c>
      <c r="C46" s="170">
        <v>-7.2727272727272805</v>
      </c>
      <c r="D46" s="169" t="s">
        <v>26</v>
      </c>
      <c r="E46" s="170">
        <v>-2.0082389289392495</v>
      </c>
      <c r="F46" s="169" t="s">
        <v>3</v>
      </c>
      <c r="G46" s="171">
        <v>2.414207927060909</v>
      </c>
      <c r="H46" s="169" t="s">
        <v>19</v>
      </c>
      <c r="I46" s="172">
        <v>26.41835612132642</v>
      </c>
    </row>
    <row r="47" spans="1:9" ht="12">
      <c r="A47" s="159">
        <v>42</v>
      </c>
      <c r="B47" s="169" t="s">
        <v>52</v>
      </c>
      <c r="C47" s="170">
        <v>-7.4831693423096795</v>
      </c>
      <c r="D47" s="169" t="s">
        <v>13</v>
      </c>
      <c r="E47" s="170">
        <v>-2.1674140508221313</v>
      </c>
      <c r="F47" s="169" t="s">
        <v>26</v>
      </c>
      <c r="G47" s="171">
        <v>2.3830793483972674</v>
      </c>
      <c r="H47" s="169" t="s">
        <v>231</v>
      </c>
      <c r="I47" s="172">
        <v>25.674217907227614</v>
      </c>
    </row>
    <row r="48" spans="1:9" ht="12">
      <c r="A48" s="159">
        <v>43</v>
      </c>
      <c r="B48" s="169" t="s">
        <v>14</v>
      </c>
      <c r="C48" s="170">
        <v>-7.605854678515428</v>
      </c>
      <c r="D48" s="169" t="s">
        <v>25</v>
      </c>
      <c r="E48" s="170">
        <v>-2.4458420684835716</v>
      </c>
      <c r="F48" s="169" t="s">
        <v>16</v>
      </c>
      <c r="G48" s="171">
        <v>2.315891472868217</v>
      </c>
      <c r="H48" s="169" t="s">
        <v>20</v>
      </c>
      <c r="I48" s="172">
        <v>25.264190484683642</v>
      </c>
    </row>
    <row r="49" spans="1:9" ht="12">
      <c r="A49" s="159">
        <v>44</v>
      </c>
      <c r="B49" s="169" t="s">
        <v>46</v>
      </c>
      <c r="C49" s="170">
        <v>-7.636738906088752</v>
      </c>
      <c r="D49" s="169" t="s">
        <v>53</v>
      </c>
      <c r="E49" s="170">
        <v>-2.7596223674655107</v>
      </c>
      <c r="F49" s="169" t="s">
        <v>2</v>
      </c>
      <c r="G49" s="171">
        <v>2.3071326799360996</v>
      </c>
      <c r="H49" s="169" t="s">
        <v>232</v>
      </c>
      <c r="I49" s="172">
        <v>25.213101672168015</v>
      </c>
    </row>
    <row r="50" spans="1:9" ht="12">
      <c r="A50" s="159">
        <v>45</v>
      </c>
      <c r="B50" s="169" t="s">
        <v>34</v>
      </c>
      <c r="C50" s="170">
        <v>-7.913669064748191</v>
      </c>
      <c r="D50" s="169" t="s">
        <v>37</v>
      </c>
      <c r="E50" s="170">
        <v>-2.7879677182685185</v>
      </c>
      <c r="F50" s="169" t="s">
        <v>36</v>
      </c>
      <c r="G50" s="171">
        <v>2.2983257229832574</v>
      </c>
      <c r="H50" s="169" t="s">
        <v>35</v>
      </c>
      <c r="I50" s="172">
        <v>24.456309415288448</v>
      </c>
    </row>
    <row r="51" spans="1:9" ht="12">
      <c r="A51" s="159">
        <v>46</v>
      </c>
      <c r="B51" s="169" t="s">
        <v>11</v>
      </c>
      <c r="C51" s="170">
        <v>-7.964601769911511</v>
      </c>
      <c r="D51" s="169" t="s">
        <v>3</v>
      </c>
      <c r="E51" s="170">
        <v>-2.8300725975144587</v>
      </c>
      <c r="F51" s="169" t="s">
        <v>10</v>
      </c>
      <c r="G51" s="171">
        <v>2.2865452706120384</v>
      </c>
      <c r="H51" s="169" t="s">
        <v>233</v>
      </c>
      <c r="I51" s="172">
        <v>24.447887138242468</v>
      </c>
    </row>
    <row r="52" spans="1:9" ht="12">
      <c r="A52" s="159">
        <v>47</v>
      </c>
      <c r="B52" s="169" t="s">
        <v>27</v>
      </c>
      <c r="C52" s="170">
        <v>-8.611548932511823</v>
      </c>
      <c r="D52" s="169" t="s">
        <v>34</v>
      </c>
      <c r="E52" s="170">
        <v>-2.8720626631853747</v>
      </c>
      <c r="F52" s="169" t="s">
        <v>11</v>
      </c>
      <c r="G52" s="171">
        <v>2.2843197071384993</v>
      </c>
      <c r="H52" s="169" t="s">
        <v>24</v>
      </c>
      <c r="I52" s="172">
        <v>24.261811023622048</v>
      </c>
    </row>
    <row r="53" spans="1:9" ht="12">
      <c r="A53" s="159">
        <v>48</v>
      </c>
      <c r="B53" s="169" t="s">
        <v>36</v>
      </c>
      <c r="C53" s="170">
        <v>-8.869771581133193</v>
      </c>
      <c r="D53" s="169" t="s">
        <v>27</v>
      </c>
      <c r="E53" s="170">
        <v>-3.4363068379035013</v>
      </c>
      <c r="F53" s="169" t="s">
        <v>25</v>
      </c>
      <c r="G53" s="171">
        <v>2.2550143266475646</v>
      </c>
      <c r="H53" s="169" t="s">
        <v>234</v>
      </c>
      <c r="I53" s="172">
        <v>23.946861763573356</v>
      </c>
    </row>
    <row r="54" spans="1:9" ht="12">
      <c r="A54" s="159">
        <v>49</v>
      </c>
      <c r="B54" s="169" t="s">
        <v>3</v>
      </c>
      <c r="C54" s="170">
        <v>-9.136724218385439</v>
      </c>
      <c r="D54" s="169" t="s">
        <v>48</v>
      </c>
      <c r="E54" s="170">
        <v>-4.185742315238713</v>
      </c>
      <c r="F54" s="169" t="s">
        <v>27</v>
      </c>
      <c r="G54" s="171">
        <v>2.203450754852624</v>
      </c>
      <c r="H54" s="169" t="s">
        <v>235</v>
      </c>
      <c r="I54" s="172">
        <v>23.495767558911005</v>
      </c>
    </row>
    <row r="55" spans="1:9" ht="12">
      <c r="A55" s="159">
        <v>50</v>
      </c>
      <c r="B55" s="169" t="s">
        <v>37</v>
      </c>
      <c r="C55" s="170">
        <v>-9.365721997300952</v>
      </c>
      <c r="D55" s="169" t="s">
        <v>11</v>
      </c>
      <c r="E55" s="170">
        <v>-4.542807221898656</v>
      </c>
      <c r="F55" s="169" t="s">
        <v>46</v>
      </c>
      <c r="G55" s="171">
        <v>2.177685950413223</v>
      </c>
      <c r="H55" s="169" t="s">
        <v>33</v>
      </c>
      <c r="I55" s="172">
        <v>21.867381764992686</v>
      </c>
    </row>
    <row r="56" spans="1:9" ht="12">
      <c r="A56" s="159">
        <v>51</v>
      </c>
      <c r="B56" s="169" t="s">
        <v>48</v>
      </c>
      <c r="C56" s="170">
        <v>-9.505292719809901</v>
      </c>
      <c r="D56" s="169" t="s">
        <v>42</v>
      </c>
      <c r="E56" s="170">
        <v>-5.3213909378292925</v>
      </c>
      <c r="F56" s="169" t="s">
        <v>31</v>
      </c>
      <c r="G56" s="171">
        <v>2.1544401544401546</v>
      </c>
      <c r="H56" s="169" t="s">
        <v>5</v>
      </c>
      <c r="I56" s="172">
        <v>21.437005904132896</v>
      </c>
    </row>
    <row r="57" spans="1:9" ht="12">
      <c r="A57" s="159">
        <v>52</v>
      </c>
      <c r="B57" s="169" t="s">
        <v>31</v>
      </c>
      <c r="C57" s="170">
        <v>-16.32352941176471</v>
      </c>
      <c r="D57" s="169" t="s">
        <v>31</v>
      </c>
      <c r="E57" s="170">
        <v>-9.122807017543849</v>
      </c>
      <c r="F57" s="169" t="s">
        <v>34</v>
      </c>
      <c r="G57" s="171">
        <v>2.076164874551971</v>
      </c>
      <c r="H57" s="169" t="s">
        <v>21</v>
      </c>
      <c r="I57" s="172">
        <v>19.52395299789093</v>
      </c>
    </row>
    <row r="58" spans="1:9" ht="12">
      <c r="A58" s="159">
        <v>53</v>
      </c>
      <c r="B58" s="169" t="s">
        <v>32</v>
      </c>
      <c r="C58" s="170">
        <v>-18.38709677419355</v>
      </c>
      <c r="D58" s="169" t="s">
        <v>32</v>
      </c>
      <c r="E58" s="170">
        <v>-14.187643020594962</v>
      </c>
      <c r="F58" s="169" t="s">
        <v>32</v>
      </c>
      <c r="G58" s="171">
        <v>2</v>
      </c>
      <c r="H58" s="169" t="s">
        <v>236</v>
      </c>
      <c r="I58" s="172">
        <v>18.185172415878835</v>
      </c>
    </row>
    <row r="59" spans="1:9" ht="12">
      <c r="A59" s="31"/>
      <c r="B59" s="31"/>
      <c r="C59" s="31"/>
      <c r="D59" s="31"/>
      <c r="E59" s="31"/>
      <c r="F59" s="31"/>
      <c r="G59" s="31"/>
      <c r="H59" s="31" t="s">
        <v>237</v>
      </c>
      <c r="I59" s="31" t="s">
        <v>237</v>
      </c>
    </row>
  </sheetData>
  <mergeCells count="4">
    <mergeCell ref="B3:C3"/>
    <mergeCell ref="D3:E3"/>
    <mergeCell ref="H3:I3"/>
    <mergeCell ref="F3:G3"/>
  </mergeCells>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高知県</dc:creator>
  <cp:keywords/>
  <dc:description/>
  <cp:lastModifiedBy>高知県</cp:lastModifiedBy>
  <cp:lastPrinted>2001-08-02T05:00:31Z</cp:lastPrinted>
  <dcterms:created xsi:type="dcterms:W3CDTF">2001-07-03T04:51:15Z</dcterms:created>
  <dcterms:modified xsi:type="dcterms:W3CDTF">2001-08-02T05:39:49Z</dcterms:modified>
  <cp:category/>
  <cp:version/>
  <cp:contentType/>
  <cp:contentStatus/>
</cp:coreProperties>
</file>