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00" firstSheet="17" activeTab="17"/>
  </bookViews>
  <sheets>
    <sheet name="12-1" sheetId="1" state="hidden" r:id="rId1"/>
    <sheet name="12-2" sheetId="2" state="hidden" r:id="rId2"/>
    <sheet name="12速報" sheetId="3" state="hidden" r:id="rId3"/>
    <sheet name="12確報" sheetId="4" state="hidden" r:id="rId4"/>
    <sheet name="12推・速・確比" sheetId="5" state="hidden" r:id="rId5"/>
    <sheet name="13" sheetId="6" state="hidden" r:id="rId6"/>
    <sheet name="14" sheetId="7" state="hidden" r:id="rId7"/>
    <sheet name="15" sheetId="8" state="hidden" r:id="rId8"/>
    <sheet name="16" sheetId="9" state="hidden" r:id="rId9"/>
    <sheet name="17県速報(男女比）" sheetId="10" state="hidden" r:id="rId10"/>
    <sheet name="人口・世帯数H12との比較" sheetId="11" state="hidden" r:id="rId11"/>
    <sheet name="市町村別指標②" sheetId="12" state="hidden" r:id="rId12"/>
    <sheet name="表３配偶関係" sheetId="13" state="hidden" r:id="rId13"/>
    <sheet name="市町村別指標２" sheetId="14" state="hidden" r:id="rId14"/>
    <sheet name="市町村別指標①" sheetId="15" state="hidden" r:id="rId15"/>
    <sheet name="表５住宅の所有関係" sheetId="16" state="hidden" r:id="rId16"/>
    <sheet name="（年齢５歳階級、男女別）" sheetId="17" state="hidden" r:id="rId17"/>
    <sheet name="表１（労働力状態）" sheetId="18" r:id="rId18"/>
    <sheet name="表２（産業大分類）" sheetId="19" r:id="rId19"/>
    <sheet name="表３(産業３部門別）" sheetId="20" r:id="rId20"/>
    <sheet name="表４（従業上の地位）" sheetId="21" r:id="rId21"/>
    <sheet name="表２（年齢3区分別）" sheetId="22" state="hidden" r:id="rId22"/>
    <sheet name="表１(人口・人口増減）" sheetId="23" state="hidden" r:id="rId23"/>
    <sheet name="Ｈ７→H12→H17比較" sheetId="24" state="hidden" r:id="rId24"/>
  </sheets>
  <definedNames>
    <definedName name="_xlnm.Print_Area" localSheetId="16">'（年齢５歳階級、男女別）'!$A$1:$I$31</definedName>
    <definedName name="_xlnm.Print_Area" localSheetId="0">'12-1'!$A$1:$M$69</definedName>
    <definedName name="_xlnm.Print_Area" localSheetId="3">'12確報'!$H$2:$O$68</definedName>
    <definedName name="_xlnm.Print_Area" localSheetId="4">'12推・速・確比'!$A$1:$G$67</definedName>
    <definedName name="_xlnm.Print_Area" localSheetId="2">'12速報'!$H$2:$O$69</definedName>
    <definedName name="_xlnm.Print_Area" localSheetId="5">'13'!$A$1:$M$68</definedName>
    <definedName name="_xlnm.Print_Area" localSheetId="6">'14'!$A$1:$M$68</definedName>
    <definedName name="_xlnm.Print_Area" localSheetId="7">'15'!$A$1:$M$68</definedName>
    <definedName name="_xlnm.Print_Area" localSheetId="8">'16'!$A$1:$M$73</definedName>
    <definedName name="_xlnm.Print_Area" localSheetId="9">'17県速報(男女比）'!$A$1:$F$60</definedName>
    <definedName name="_xlnm.Print_Area" localSheetId="23">'Ｈ７→H12→H17比較'!$A$1:$K$63</definedName>
    <definedName name="_xlnm.Print_Area" localSheetId="14">'市町村別指標①'!$A$1:$I$51</definedName>
    <definedName name="_xlnm.Print_Area" localSheetId="13">'市町村別指標２'!$A$1:$I$51</definedName>
    <definedName name="_xlnm.Print_Area" localSheetId="10">'人口・世帯数H12との比較'!$A$1:$K$61</definedName>
    <definedName name="_xlnm.Print_Area" localSheetId="22">'表１(人口・人口増減）'!$A$1:$K$60</definedName>
    <definedName name="_xlnm.Print_Area" localSheetId="17">'表１（労働力状態）'!$A$1:$K$63</definedName>
    <definedName name="_xlnm.Print_Area" localSheetId="18">'表２（産業大分類）'!$A$1:$W$61</definedName>
    <definedName name="_xlnm.Print_Area" localSheetId="21">'表２（年齢3区分別）'!$A$1:$J$61</definedName>
    <definedName name="_xlnm.Print_Area" localSheetId="19">'表３(産業３部門別）'!$A$1:$Y$61</definedName>
    <definedName name="_xlnm.Print_Area" localSheetId="12">'表３配偶関係'!$A$1:$P$23</definedName>
    <definedName name="_xlnm.Print_Area" localSheetId="20">'表４（従業上の地位）'!$A$1:$L$61</definedName>
    <definedName name="_xlnm.Print_Area" localSheetId="15">'表５住宅の所有関係'!$A$1:$N$60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<sst xmlns="http://schemas.openxmlformats.org/spreadsheetml/2006/main" count="1957" uniqueCount="334">
  <si>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</si>
  <si>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</si>
  <si>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</si>
  <si>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</si>
  <si>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</si>
  <si>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</si>
  <si>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</si>
  <si>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</si>
  <si>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</si>
  <si>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</si>
  <si>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</si>
  <si>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</si>
  <si>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</si>
  <si>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</si>
  <si>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</si>
  <si>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</si>
  <si>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</si>
  <si>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</si>
  <si>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</si>
  <si>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</si>
  <si>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</si>
  <si>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</si>
  <si>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</si>
  <si>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</si>
  <si>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</si>
  <si>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</si>
  <si>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</si>
  <si>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</si>
  <si>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</si>
  <si>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</si>
  <si>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</si>
  <si>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</si>
  <si>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</si>
  <si>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</si>
  <si>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</si>
  <si>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</si>
  <si>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</si>
  <si>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</si>
  <si>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</si>
  <si>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</si>
  <si>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</si>
  <si>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</si>
  <si>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</si>
  <si>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</si>
  <si>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</si>
  <si>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</si>
  <si>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</si>
  <si>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</si>
  <si>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</si>
  <si>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</si>
  <si>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</si>
  <si>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</si>
  <si>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</si>
  <si>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</si>
  <si>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</si>
  <si>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</si>
  <si>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</si>
  <si>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</si>
  <si>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</si>
  <si>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</si>
  <si>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</si>
  <si>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</si>
  <si>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</si>
  <si>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</si>
  <si>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</si>
  <si>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</si>
  <si>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</si>
  <si>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</si>
  <si>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</si>
  <si>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</si>
  <si>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</si>
  <si>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</si>
  <si>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市町村別人口（現在推計人口）</t>
  </si>
  <si>
    <t>毎月1日現在：人</t>
  </si>
  <si>
    <t>４月</t>
  </si>
  <si>
    <t>１月</t>
  </si>
  <si>
    <t>２月</t>
  </si>
  <si>
    <t>平成１６年度</t>
  </si>
  <si>
    <t>平成１５年度</t>
  </si>
  <si>
    <t>人口増減</t>
  </si>
  <si>
    <t>２月</t>
  </si>
  <si>
    <t>いの町</t>
  </si>
  <si>
    <t>10/1いの町へ</t>
  </si>
  <si>
    <t>-</t>
  </si>
  <si>
    <t>-</t>
  </si>
  <si>
    <t>-</t>
  </si>
  <si>
    <t>1/1 高知市へ</t>
  </si>
  <si>
    <t>津野町</t>
  </si>
  <si>
    <t>2/1 津野町へ</t>
  </si>
  <si>
    <t>H16.10.1付けで本川村、伊野町、吾北村が合併、いの町新設。H16.10.1現在推計人口は9月中の人口移動をもとに集計のため旧町村名で公表。</t>
  </si>
  <si>
    <t>H17.1.1付けで鏡村、土佐山村が高知市に合併。H17.10.1現在推計人口は16年12月中の移動をもとに集計のため旧村名で公表。</t>
  </si>
  <si>
    <t>H17.2.1付けで東津野村、葉山村が合併、津野町新設。H17.2.1現在推計人口は1月中の人口移動をもとに集計のため旧町村名で公表。</t>
  </si>
  <si>
    <t>平成１４年度</t>
  </si>
  <si>
    <t>平成１２年度</t>
  </si>
  <si>
    <t>※　Ｈ７国調人口を基に推計(→12月の国調速報を待って10月、11月分を修正）</t>
  </si>
  <si>
    <t>平成１２年度①</t>
  </si>
  <si>
    <t>平成１２年度②</t>
  </si>
  <si>
    <t>※ 12国調速報により推計（→確報値により再度修正）</t>
  </si>
  <si>
    <t>※ H12国勢調査確報結果により、10月以降修正</t>
  </si>
  <si>
    <t>平成１２年度③</t>
  </si>
  <si>
    <t>速報との差</t>
  </si>
  <si>
    <t>平成１３年度</t>
  </si>
  <si>
    <t>四万十市</t>
  </si>
  <si>
    <t>国・速報値</t>
  </si>
  <si>
    <t>県・速報値</t>
  </si>
  <si>
    <t>１０月 ①</t>
  </si>
  <si>
    <t>１０月 ②</t>
  </si>
  <si>
    <t>①-②</t>
  </si>
  <si>
    <t>国　勢　調　査　速　報 (国速報と県速報との差）</t>
  </si>
  <si>
    <t>確報値</t>
  </si>
  <si>
    <t>速報値</t>
  </si>
  <si>
    <t>１０月　①</t>
  </si>
  <si>
    <t>１０月　②</t>
  </si>
  <si>
    <t>①-②</t>
  </si>
  <si>
    <t>　国　勢　調　査　確　報 (確報値と速報値との差）</t>
  </si>
  <si>
    <t>①－②</t>
  </si>
  <si>
    <t>１０月　③</t>
  </si>
  <si>
    <t>推　計</t>
  </si>
  <si>
    <t>①－③</t>
  </si>
  <si>
    <t>確報と速報の差</t>
  </si>
  <si>
    <t>確報と推計の差</t>
  </si>
  <si>
    <t>速報と推計の差</t>
  </si>
  <si>
    <t>②－③</t>
  </si>
  <si>
    <t>平成12年国勢調査人口と推計人口との比較</t>
  </si>
  <si>
    <t>仁淀川町</t>
  </si>
  <si>
    <t>春野町</t>
  </si>
  <si>
    <t>差</t>
  </si>
  <si>
    <t>（％）</t>
  </si>
  <si>
    <t>平成1７年国勢調査要計表による人口集計（県速報）</t>
  </si>
  <si>
    <t>総　数</t>
  </si>
  <si>
    <t>男</t>
  </si>
  <si>
    <t>女</t>
  </si>
  <si>
    <t>実　数</t>
  </si>
  <si>
    <t>率</t>
  </si>
  <si>
    <t>H12年国勢調査</t>
  </si>
  <si>
    <t>H7年国勢調査</t>
  </si>
  <si>
    <t>H７とH１２との比較（前々回→前回）</t>
  </si>
  <si>
    <t>H17年国勢調査</t>
  </si>
  <si>
    <t>H12国勢調査</t>
  </si>
  <si>
    <t>（％）</t>
  </si>
  <si>
    <t>要計表人口</t>
  </si>
  <si>
    <t>確報人口</t>
  </si>
  <si>
    <t>H17（速報）とＨ１２との比較（前回→今回）</t>
  </si>
  <si>
    <t>※</t>
  </si>
  <si>
    <t>　①　前回（Ｈ７→Ｈ１２）人口増であったのに、今回人口減となった市町村　：　高知市、宿毛市、香我美町、土佐山田町</t>
  </si>
  <si>
    <t>　②　前回人口減であったのに、今回人口増となった市町村　：　吉川村</t>
  </si>
  <si>
    <t>　③　前回、今回とも人口増となった市町村　：　南国市、野市町、春野町</t>
  </si>
  <si>
    <t>人　口　総　数</t>
  </si>
  <si>
    <t>H１７年速報</t>
  </si>
  <si>
    <t>H１２年</t>
  </si>
  <si>
    <t>世　帯　数</t>
  </si>
  <si>
    <t>平成１７年国勢調査要計表による人口集計（県速報）　―平成１２年国勢調査との比較―</t>
  </si>
  <si>
    <t>（人　口）</t>
  </si>
  <si>
    <t>（世帯数）</t>
  </si>
  <si>
    <t>増減数</t>
  </si>
  <si>
    <t>増減率(%)</t>
  </si>
  <si>
    <t>注１）　この県速報値は、総務省統計局の公表する速報値と異なる場合があります。</t>
  </si>
  <si>
    <t>注２）　平成１２年の人口は、平成１７年１０月１日現在の市町村の境域に基づき組替えたの。</t>
  </si>
  <si>
    <t>実数</t>
  </si>
  <si>
    <t>平成12年～17年の人口増減</t>
  </si>
  <si>
    <t>平成１２年</t>
  </si>
  <si>
    <t>人　　　口</t>
  </si>
  <si>
    <t>平成１７年人口</t>
  </si>
  <si>
    <t xml:space="preserve"> 率 (%) </t>
  </si>
  <si>
    <t>年齢（３区分）別人口</t>
  </si>
  <si>
    <t>割　　　　合（％）</t>
  </si>
  <si>
    <t>１５歳未満</t>
  </si>
  <si>
    <t>１５～６４歳</t>
  </si>
  <si>
    <t>６５歳以上</t>
  </si>
  <si>
    <t>　　　　　　　　　　　　　　　　　　平成17年10月1日</t>
  </si>
  <si>
    <t>表２　　　　　　　　　　　　　　　　市町村別年齢（３区分）別人口と割合</t>
  </si>
  <si>
    <t>世帯数</t>
  </si>
  <si>
    <t>　　　平成１７年１０月１日</t>
  </si>
  <si>
    <t>総数</t>
  </si>
  <si>
    <t>平　成　17　年</t>
  </si>
  <si>
    <t>平　成　12　年</t>
  </si>
  <si>
    <t>人　　　　　　　　　口</t>
  </si>
  <si>
    <t>平成12年～平成17年</t>
  </si>
  <si>
    <t>年　　齢</t>
  </si>
  <si>
    <t>増　減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</si>
  <si>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</si>
  <si>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</si>
  <si>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</si>
  <si>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</si>
  <si>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</si>
  <si>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</si>
  <si>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</si>
  <si>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</si>
  <si>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</si>
  <si>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</si>
  <si>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60～64歳</t>
  </si>
  <si>
    <t>50～54歳</t>
  </si>
  <si>
    <t>55～59歳</t>
  </si>
  <si>
    <t>65～69歳</t>
  </si>
  <si>
    <t>80～84歳</t>
  </si>
  <si>
    <t>85～89歳</t>
  </si>
  <si>
    <t>90～94歳</t>
  </si>
  <si>
    <t>95～99歳</t>
  </si>
  <si>
    <t>100歳以上</t>
  </si>
  <si>
    <t>不詳</t>
  </si>
  <si>
    <t>平均年齢</t>
  </si>
  <si>
    <t>年齢中位数</t>
  </si>
  <si>
    <t>増減率(％)</t>
  </si>
  <si>
    <t xml:space="preserve">   の増減</t>
  </si>
  <si>
    <t xml:space="preserve"> 表４　　　　　　　　　　　　　年齢（５歳階級）、男女別人口（平成12年、平成17年）</t>
  </si>
  <si>
    <t>70～74歳</t>
  </si>
  <si>
    <t>75～79歳</t>
  </si>
  <si>
    <t>（高知県）</t>
  </si>
  <si>
    <t>市町村</t>
  </si>
  <si>
    <t>人口増減率(％)</t>
  </si>
  <si>
    <t>一般世帯増減率(％)</t>
  </si>
  <si>
    <t>１世帯当たり人員(人）</t>
  </si>
  <si>
    <t>６５歳以上人口割合(％）</t>
  </si>
  <si>
    <t>　平成１７年１０月１日現在の市町村境域</t>
  </si>
  <si>
    <t>市　町　村　別　の　指　標　（　順　位　表　）</t>
  </si>
  <si>
    <t>　</t>
  </si>
  <si>
    <t>高知市</t>
  </si>
  <si>
    <t>室戸市</t>
  </si>
  <si>
    <t>安芸市</t>
  </si>
  <si>
    <t>土佐市</t>
  </si>
  <si>
    <t>須崎市</t>
  </si>
  <si>
    <t>宿毛市</t>
  </si>
  <si>
    <t>東洋町</t>
  </si>
  <si>
    <t>奈半利町</t>
  </si>
  <si>
    <t>田野町</t>
  </si>
  <si>
    <t>安田町</t>
  </si>
  <si>
    <t>北川村</t>
  </si>
  <si>
    <t>１５歳未満人口割合(％)</t>
  </si>
  <si>
    <t>１５～６４歳人口割合(％）</t>
  </si>
  <si>
    <t>総人口（人）</t>
  </si>
  <si>
    <t>１５～６４歳人口割合(％)</t>
  </si>
  <si>
    <t>６５歳以上人口割合(％)</t>
  </si>
  <si>
    <t>持ち家世帯(％)</t>
  </si>
  <si>
    <t>割合(％）</t>
  </si>
  <si>
    <t>民営借家</t>
  </si>
  <si>
    <t>給与住宅</t>
  </si>
  <si>
    <t>公営・公団・公社の借家</t>
  </si>
  <si>
    <t>間 借 り</t>
  </si>
  <si>
    <t>持 ち 家</t>
  </si>
  <si>
    <t>表５　　　　　　　　　　　　　　　　　　　　住宅の所有の関係別一般世帯数</t>
  </si>
  <si>
    <t>総人口</t>
  </si>
  <si>
    <t>平成１７年１０月１日現在の市町村境域による。</t>
  </si>
  <si>
    <t>総人口には年齢不詳を含む。</t>
  </si>
  <si>
    <t>　平成１７年１０月１日現在の市町村境域による。</t>
  </si>
  <si>
    <t>　平成１７年１０月１日現在の市町村境域による</t>
  </si>
  <si>
    <t>未婚</t>
  </si>
  <si>
    <t>未婚率</t>
  </si>
  <si>
    <t>死別</t>
  </si>
  <si>
    <t>離別</t>
  </si>
  <si>
    <t>有配偶</t>
  </si>
  <si>
    <t>人</t>
  </si>
  <si>
    <t>％</t>
  </si>
  <si>
    <t>85歳以上</t>
  </si>
  <si>
    <t>　総数には「配偶関係不詳」を含む。</t>
  </si>
  <si>
    <t>1 ５ 歳 以 上 人 口 の 配 偶 関 係</t>
  </si>
  <si>
    <t>有配偶率</t>
  </si>
  <si>
    <t>％</t>
  </si>
  <si>
    <t>％</t>
  </si>
  <si>
    <t>総　　数</t>
  </si>
  <si>
    <t>人口性比(女</t>
  </si>
  <si>
    <t>100人につき</t>
  </si>
  <si>
    <t>　　　　　　　　　　　　　　　平成17年10月1日</t>
  </si>
  <si>
    <t>表１　　　　　　　　　　　　　　　　　　市 町 村 別 人 口 及 び 世 帯 数</t>
  </si>
  <si>
    <t xml:space="preserve"> 表 ３</t>
  </si>
  <si>
    <t>住宅に住む　一般世帯数</t>
  </si>
  <si>
    <t>就業者</t>
  </si>
  <si>
    <t>完全失業者</t>
  </si>
  <si>
    <t>労　働　力　人　口</t>
  </si>
  <si>
    <t>非労働力人口</t>
  </si>
  <si>
    <t>労働力率</t>
  </si>
  <si>
    <t>非労働力率</t>
  </si>
  <si>
    <t>完全失業率</t>
  </si>
  <si>
    <t>15歳以上人口</t>
  </si>
  <si>
    <t>B:林業</t>
  </si>
  <si>
    <t>C:漁業</t>
  </si>
  <si>
    <t>D:鉱業</t>
  </si>
  <si>
    <t>E:建設業</t>
  </si>
  <si>
    <t>F:製造業</t>
  </si>
  <si>
    <t>G:電気･ガス･熱供給・水道業</t>
  </si>
  <si>
    <t>H:情報通信業</t>
  </si>
  <si>
    <t>I:運輸業</t>
  </si>
  <si>
    <t>L:不動産業</t>
  </si>
  <si>
    <t>N:医療，福祉</t>
  </si>
  <si>
    <t>　　平成１７年１０月１日</t>
  </si>
  <si>
    <t>産　　 業　　 （　　 大　　 分　　 類　　 ）　　 別　　 就　　 業　　 者　　 数</t>
  </si>
  <si>
    <t>表２</t>
  </si>
  <si>
    <t>A:農業</t>
  </si>
  <si>
    <t>J:小売･</t>
  </si>
  <si>
    <t>卸売業</t>
  </si>
  <si>
    <t>K:金融・</t>
  </si>
  <si>
    <t>保険業</t>
  </si>
  <si>
    <t>M:飲食店，　宿泊業</t>
  </si>
  <si>
    <t>O:教育，学習支援業</t>
  </si>
  <si>
    <t>P:複合サー　ビス事業</t>
  </si>
  <si>
    <r>
      <t>Q:サービス業</t>
    </r>
    <r>
      <rPr>
        <sz val="8"/>
        <rFont val="ＭＳ 明朝"/>
        <family val="1"/>
      </rPr>
      <t>（他に分類されないもの）</t>
    </r>
  </si>
  <si>
    <r>
      <t>R:公務　　　</t>
    </r>
    <r>
      <rPr>
        <sz val="8"/>
        <rFont val="ＭＳ 明朝"/>
        <family val="1"/>
      </rPr>
      <t>　(他に分類されないもの）</t>
    </r>
  </si>
  <si>
    <t>S:分類不能</t>
  </si>
  <si>
    <t>総数：15歳以上就業者数</t>
  </si>
  <si>
    <t>総 数</t>
  </si>
  <si>
    <t>産　　 業　　 （　　３　　 部　　 門　　 ）　　 別　　 就　　 業　　 者　　 数</t>
  </si>
  <si>
    <t>平　　成　　１　　７　　年</t>
  </si>
  <si>
    <t>第１次産業：人，（％）</t>
  </si>
  <si>
    <t>第２次産業：人，（％）</t>
  </si>
  <si>
    <t>第３次産業：人，（％）</t>
  </si>
  <si>
    <t>平　　成　　１　　２　　年</t>
  </si>
  <si>
    <t>平 成 １ ２ 年 ～ 平 成 １ ７ 年 の 増 減</t>
  </si>
  <si>
    <t>総数：人，（％）</t>
  </si>
  <si>
    <t>表３</t>
  </si>
  <si>
    <t>雇　　用　　者</t>
  </si>
  <si>
    <t>役　員</t>
  </si>
  <si>
    <t>雇 人 の</t>
  </si>
  <si>
    <t>家　　族</t>
  </si>
  <si>
    <t>家　　庭</t>
  </si>
  <si>
    <t>常　雇</t>
  </si>
  <si>
    <t>臨時雇</t>
  </si>
  <si>
    <t>ある業主</t>
  </si>
  <si>
    <t>ない業主</t>
  </si>
  <si>
    <t>従 業 者</t>
  </si>
  <si>
    <t>内 職 者</t>
  </si>
  <si>
    <t>総数には従業上の地位不詳を含む。</t>
  </si>
  <si>
    <t>表４　　　　　　　　　　　　　　　　            　　　　　　従業上の地位（７区分）別就業者数</t>
  </si>
  <si>
    <t>　　　　　平成１７年１０月１日</t>
  </si>
  <si>
    <t>②/①</t>
  </si>
  <si>
    <t>⑤/①</t>
  </si>
  <si>
    <t>④/②</t>
  </si>
  <si>
    <t>①</t>
  </si>
  <si>
    <t>②</t>
  </si>
  <si>
    <t>③</t>
  </si>
  <si>
    <t>④</t>
  </si>
  <si>
    <t>⑤</t>
  </si>
  <si>
    <t>（％）</t>
  </si>
  <si>
    <t>表１　　　　　　　　　　　　　　　　　　　　　　市　町　村　別　労　働　力　状　態</t>
  </si>
  <si>
    <t>※</t>
  </si>
  <si>
    <t>※15歳以上人口は労働力状態「不詳」を除く。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</si>
</sst>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#,##0.0_ "/>
    <numFmt numFmtId="179" formatCode="0.00_);[Red]\(0.00\)"/>
    <numFmt numFmtId="180" formatCode="0.00_ "/>
    <numFmt numFmtId="181" formatCode="#,##0.00_ "/>
    <numFmt numFmtId="182" formatCode="0.0_);[Red]\(0.0\)"/>
    <numFmt numFmtId="183" formatCode="0.0_ "/>
    <numFmt numFmtId="184" formatCode="0_ "/>
    <numFmt numFmtId="185" formatCode="#,##0.0;&quot;△ &quot;#,##0.0"/>
    <numFmt numFmtId="186" formatCode="#,##0;&quot;△ &quot;#,##0"/>
    <numFmt numFmtId="187" formatCode="#,##0_);\(#,##0\)"/>
    <numFmt numFmtId="188" formatCode="0.0;&quot;△ &quot;0.0"/>
    <numFmt numFmtId="189" formatCode="#,##0_);[Red]\(#,##0\)"/>
  </numFmts>
  <fonts count="36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.5"/>
      <name val="ＭＳ Ｐゴシック"/>
      <family val="3"/>
    </font>
    <font>
      <i/>
      <sz val="11"/>
      <name val="ＭＳ Ｐゴシック"/>
      <family val="3"/>
    </font>
    <font>
      <sz val="7.5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7.5"/>
      <name val="ＭＳ Ｐ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" xfId="21" applyNumberFormat="1" applyFont="1" applyAlignment="1">
      <alignment horizontal="distributed" vertical="center"/>
      <protection/>
    </xf>
    <xf numFmtId="3" fontId="1" fillId="0" borderId="1" xfId="21" applyNumberFormat="1">
      <alignment/>
      <protection/>
    </xf>
    <xf numFmtId="3" fontId="0" fillId="0" borderId="1" xfId="0" applyNumberFormat="1" applyAlignment="1">
      <alignment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2" xfId="0" applyNumberFormat="1" applyBorder="1" applyAlignment="1">
      <alignment/>
    </xf>
    <xf numFmtId="0" fontId="0" fillId="0" borderId="3" xfId="21" applyNumberFormat="1" applyFont="1" applyBorder="1" applyAlignment="1">
      <alignment horizontal="distributed" vertical="center"/>
      <protection/>
    </xf>
    <xf numFmtId="3" fontId="1" fillId="0" borderId="3" xfId="21" applyNumberFormat="1" applyBorder="1">
      <alignment/>
      <protection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3" fontId="1" fillId="0" borderId="0" xfId="21" applyNumberFormat="1" applyFill="1" applyBorder="1">
      <alignment/>
      <protection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2" borderId="1" xfId="21" applyNumberFormat="1" applyFont="1" applyFill="1" applyAlignment="1">
      <alignment horizontal="distributed" vertical="center"/>
      <protection/>
    </xf>
    <xf numFmtId="176" fontId="0" fillId="2" borderId="2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0" fontId="0" fillId="2" borderId="1" xfId="21" applyNumberFormat="1" applyFont="1" applyFill="1" applyAlignment="1">
      <alignment horizontal="distributed" vertical="center"/>
      <protection/>
    </xf>
    <xf numFmtId="0" fontId="0" fillId="2" borderId="19" xfId="21" applyNumberFormat="1" applyFont="1" applyFill="1" applyBorder="1" applyAlignment="1">
      <alignment horizontal="distributed" vertical="center"/>
      <protection/>
    </xf>
    <xf numFmtId="3" fontId="0" fillId="0" borderId="20" xfId="0" applyNumberForma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0" fillId="0" borderId="1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1" xfId="21" applyNumberFormat="1" applyFont="1" applyAlignment="1">
      <alignment horizontal="center"/>
      <protection/>
    </xf>
    <xf numFmtId="3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7" fillId="0" borderId="0" xfId="21" applyNumberFormat="1" applyFont="1" applyFill="1" applyBorder="1" applyAlignment="1">
      <alignment/>
      <protection/>
    </xf>
    <xf numFmtId="3" fontId="0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2" borderId="3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176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176" fontId="0" fillId="2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1" xfId="0" applyBorder="1" applyAlignment="1">
      <alignment horizontal="center" vertical="center"/>
    </xf>
    <xf numFmtId="176" fontId="0" fillId="0" borderId="4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6" xfId="0" applyBorder="1" applyAlignment="1">
      <alignment/>
    </xf>
    <xf numFmtId="176" fontId="0" fillId="0" borderId="47" xfId="0" applyNumberFormat="1" applyBorder="1" applyAlignment="1">
      <alignment/>
    </xf>
    <xf numFmtId="0" fontId="7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176" fontId="0" fillId="2" borderId="50" xfId="0" applyNumberFormat="1" applyFill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4" fillId="0" borderId="45" xfId="0" applyFont="1" applyBorder="1" applyAlignment="1">
      <alignment/>
    </xf>
    <xf numFmtId="0" fontId="0" fillId="2" borderId="22" xfId="21" applyNumberFormat="1" applyFont="1" applyFill="1" applyBorder="1" applyAlignment="1">
      <alignment horizontal="distributed" vertical="center"/>
      <protection/>
    </xf>
    <xf numFmtId="0" fontId="0" fillId="2" borderId="14" xfId="21" applyNumberFormat="1" applyFont="1" applyFill="1" applyBorder="1" applyAlignment="1">
      <alignment horizontal="distributed" vertical="center"/>
      <protection/>
    </xf>
    <xf numFmtId="0" fontId="0" fillId="0" borderId="14" xfId="21" applyNumberFormat="1" applyFont="1" applyBorder="1" applyAlignment="1">
      <alignment horizontal="distributed" vertical="center"/>
      <protection/>
    </xf>
    <xf numFmtId="0" fontId="3" fillId="2" borderId="14" xfId="21" applyNumberFormat="1" applyFont="1" applyFill="1" applyBorder="1" applyAlignment="1">
      <alignment horizontal="distributed" vertical="center"/>
      <protection/>
    </xf>
    <xf numFmtId="0" fontId="0" fillId="0" borderId="52" xfId="21" applyNumberFormat="1" applyFont="1" applyBorder="1" applyAlignment="1">
      <alignment horizontal="distributed" vertical="center"/>
      <protection/>
    </xf>
    <xf numFmtId="176" fontId="0" fillId="2" borderId="49" xfId="0" applyNumberFormat="1" applyFill="1" applyBorder="1" applyAlignment="1">
      <alignment/>
    </xf>
    <xf numFmtId="176" fontId="0" fillId="2" borderId="55" xfId="0" applyNumberFormat="1" applyFill="1" applyBorder="1" applyAlignment="1">
      <alignment/>
    </xf>
    <xf numFmtId="176" fontId="0" fillId="2" borderId="56" xfId="0" applyNumberFormat="1" applyFill="1" applyBorder="1" applyAlignment="1">
      <alignment/>
    </xf>
    <xf numFmtId="0" fontId="0" fillId="0" borderId="4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59" xfId="21" applyNumberFormat="1" applyFont="1" applyFill="1" applyBorder="1" applyAlignment="1">
      <alignment horizontal="distributed" vertical="center"/>
      <protection/>
    </xf>
    <xf numFmtId="0" fontId="0" fillId="2" borderId="51" xfId="21" applyNumberFormat="1" applyFont="1" applyFill="1" applyBorder="1" applyAlignment="1">
      <alignment horizontal="distributed" vertical="center"/>
      <protection/>
    </xf>
    <xf numFmtId="0" fontId="0" fillId="0" borderId="51" xfId="21" applyNumberFormat="1" applyFont="1" applyBorder="1" applyAlignment="1">
      <alignment horizontal="distributed" vertical="center"/>
      <protection/>
    </xf>
    <xf numFmtId="0" fontId="10" fillId="0" borderId="51" xfId="21" applyNumberFormat="1" applyFont="1" applyBorder="1" applyAlignment="1">
      <alignment horizontal="distributed" vertical="center"/>
      <protection/>
    </xf>
    <xf numFmtId="0" fontId="3" fillId="2" borderId="51" xfId="21" applyNumberFormat="1" applyFont="1" applyFill="1" applyBorder="1" applyAlignment="1">
      <alignment horizontal="distributed" vertical="center"/>
      <protection/>
    </xf>
    <xf numFmtId="0" fontId="0" fillId="0" borderId="54" xfId="21" applyNumberFormat="1" applyFont="1" applyBorder="1" applyAlignment="1">
      <alignment horizontal="distributed" vertical="center"/>
      <protection/>
    </xf>
    <xf numFmtId="0" fontId="0" fillId="0" borderId="60" xfId="0" applyBorder="1" applyAlignment="1">
      <alignment horizontal="center" vertical="center"/>
    </xf>
    <xf numFmtId="176" fontId="0" fillId="2" borderId="61" xfId="0" applyNumberFormat="1" applyFill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76" fontId="0" fillId="0" borderId="6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76" fontId="0" fillId="2" borderId="65" xfId="0" applyNumberFormat="1" applyFill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" fontId="0" fillId="0" borderId="59" xfId="0" applyNumberFormat="1" applyFont="1" applyBorder="1" applyAlignment="1">
      <alignment/>
    </xf>
    <xf numFmtId="176" fontId="0" fillId="0" borderId="6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8" fillId="0" borderId="44" xfId="0" applyFont="1" applyBorder="1" applyAlignment="1">
      <alignment horizontal="center"/>
    </xf>
    <xf numFmtId="0" fontId="0" fillId="2" borderId="0" xfId="0" applyFill="1" applyAlignment="1">
      <alignment/>
    </xf>
    <xf numFmtId="181" fontId="0" fillId="2" borderId="18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181" fontId="0" fillId="0" borderId="46" xfId="0" applyNumberFormat="1" applyFill="1" applyBorder="1" applyAlignment="1">
      <alignment/>
    </xf>
    <xf numFmtId="182" fontId="0" fillId="2" borderId="49" xfId="0" applyNumberFormat="1" applyFill="1" applyBorder="1" applyAlignment="1">
      <alignment/>
    </xf>
    <xf numFmtId="183" fontId="0" fillId="2" borderId="49" xfId="0" applyNumberFormat="1" applyFill="1" applyBorder="1" applyAlignment="1">
      <alignment/>
    </xf>
    <xf numFmtId="182" fontId="0" fillId="0" borderId="49" xfId="0" applyNumberFormat="1" applyFill="1" applyBorder="1" applyAlignment="1">
      <alignment/>
    </xf>
    <xf numFmtId="183" fontId="0" fillId="0" borderId="49" xfId="0" applyNumberFormat="1" applyFill="1" applyBorder="1" applyAlignment="1">
      <alignment/>
    </xf>
    <xf numFmtId="182" fontId="0" fillId="0" borderId="46" xfId="0" applyNumberFormat="1" applyFill="1" applyBorder="1" applyAlignment="1">
      <alignment/>
    </xf>
    <xf numFmtId="183" fontId="0" fillId="0" borderId="46" xfId="0" applyNumberFormat="1" applyFill="1" applyBorder="1" applyAlignment="1">
      <alignment/>
    </xf>
    <xf numFmtId="181" fontId="0" fillId="2" borderId="49" xfId="0" applyNumberFormat="1" applyFill="1" applyBorder="1" applyAlignment="1">
      <alignment/>
    </xf>
    <xf numFmtId="0" fontId="0" fillId="0" borderId="0" xfId="0" applyFont="1" applyAlignment="1">
      <alignment/>
    </xf>
    <xf numFmtId="0" fontId="7" fillId="0" borderId="4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21" applyNumberFormat="1" applyFont="1" applyFill="1" applyBorder="1" applyAlignment="1">
      <alignment/>
      <protection/>
    </xf>
    <xf numFmtId="57" fontId="7" fillId="0" borderId="69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18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69" xfId="21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21" applyNumberFormat="1" applyFont="1" applyFill="1" applyBorder="1" applyAlignment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70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9" xfId="21" applyNumberFormat="1" applyFont="1" applyBorder="1" applyAlignment="1">
      <alignment horizontal="distributed" vertical="center"/>
      <protection/>
    </xf>
    <xf numFmtId="0" fontId="21" fillId="0" borderId="7" xfId="0" applyFont="1" applyBorder="1" applyAlignment="1">
      <alignment/>
    </xf>
    <xf numFmtId="0" fontId="21" fillId="0" borderId="61" xfId="21" applyNumberFormat="1" applyFont="1" applyBorder="1" applyAlignment="1">
      <alignment horizontal="distributed" vertical="center"/>
      <protection/>
    </xf>
    <xf numFmtId="0" fontId="21" fillId="3" borderId="7" xfId="0" applyFont="1" applyFill="1" applyBorder="1" applyAlignment="1">
      <alignment/>
    </xf>
    <xf numFmtId="176" fontId="21" fillId="0" borderId="76" xfId="0" applyNumberFormat="1" applyFont="1" applyBorder="1" applyAlignment="1">
      <alignment vertical="center"/>
    </xf>
    <xf numFmtId="176" fontId="21" fillId="0" borderId="77" xfId="0" applyNumberFormat="1" applyFont="1" applyBorder="1" applyAlignment="1">
      <alignment vertical="center"/>
    </xf>
    <xf numFmtId="176" fontId="21" fillId="0" borderId="7" xfId="0" applyNumberFormat="1" applyFont="1" applyFill="1" applyBorder="1" applyAlignment="1">
      <alignment vertical="center"/>
    </xf>
    <xf numFmtId="176" fontId="21" fillId="0" borderId="2" xfId="0" applyNumberFormat="1" applyFont="1" applyBorder="1" applyAlignment="1">
      <alignment vertical="center"/>
    </xf>
    <xf numFmtId="186" fontId="21" fillId="0" borderId="12" xfId="0" applyNumberFormat="1" applyFont="1" applyFill="1" applyBorder="1" applyAlignment="1">
      <alignment vertical="center"/>
    </xf>
    <xf numFmtId="185" fontId="21" fillId="0" borderId="12" xfId="0" applyNumberFormat="1" applyFont="1" applyFill="1" applyBorder="1" applyAlignment="1">
      <alignment vertical="center"/>
    </xf>
    <xf numFmtId="176" fontId="21" fillId="0" borderId="9" xfId="0" applyNumberFormat="1" applyFont="1" applyBorder="1" applyAlignment="1">
      <alignment vertical="center"/>
    </xf>
    <xf numFmtId="176" fontId="21" fillId="0" borderId="78" xfId="0" applyNumberFormat="1" applyFont="1" applyBorder="1" applyAlignment="1">
      <alignment vertical="center"/>
    </xf>
    <xf numFmtId="176" fontId="21" fillId="0" borderId="79" xfId="0" applyNumberFormat="1" applyFont="1" applyBorder="1" applyAlignment="1">
      <alignment vertical="center"/>
    </xf>
    <xf numFmtId="176" fontId="21" fillId="0" borderId="75" xfId="0" applyNumberFormat="1" applyFont="1" applyBorder="1" applyAlignment="1">
      <alignment vertical="center"/>
    </xf>
    <xf numFmtId="176" fontId="21" fillId="0" borderId="80" xfId="0" applyNumberFormat="1" applyFont="1" applyBorder="1" applyAlignment="1">
      <alignment vertical="center"/>
    </xf>
    <xf numFmtId="185" fontId="21" fillId="0" borderId="2" xfId="0" applyNumberFormat="1" applyFont="1" applyFill="1" applyBorder="1" applyAlignment="1">
      <alignment vertical="center"/>
    </xf>
    <xf numFmtId="0" fontId="4" fillId="3" borderId="61" xfId="21" applyNumberFormat="1" applyFont="1" applyFill="1" applyBorder="1" applyAlignment="1">
      <alignment horizontal="distributed" vertical="center"/>
      <protection/>
    </xf>
    <xf numFmtId="0" fontId="4" fillId="3" borderId="9" xfId="21" applyNumberFormat="1" applyFont="1" applyFill="1" applyBorder="1" applyAlignment="1">
      <alignment horizontal="distributed" vertical="center"/>
      <protection/>
    </xf>
    <xf numFmtId="176" fontId="4" fillId="3" borderId="12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86" fontId="4" fillId="3" borderId="12" xfId="0" applyNumberFormat="1" applyFont="1" applyFill="1" applyBorder="1" applyAlignment="1">
      <alignment vertical="center"/>
    </xf>
    <xf numFmtId="185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0" fontId="22" fillId="3" borderId="61" xfId="21" applyNumberFormat="1" applyFont="1" applyFill="1" applyBorder="1" applyAlignment="1">
      <alignment horizontal="distributed" vertical="center"/>
      <protection/>
    </xf>
    <xf numFmtId="0" fontId="22" fillId="3" borderId="9" xfId="21" applyNumberFormat="1" applyFont="1" applyFill="1" applyBorder="1" applyAlignment="1">
      <alignment horizontal="distributed" vertical="center"/>
      <protection/>
    </xf>
    <xf numFmtId="0" fontId="4" fillId="3" borderId="7" xfId="0" applyFont="1" applyFill="1" applyBorder="1" applyAlignment="1">
      <alignment/>
    </xf>
    <xf numFmtId="183" fontId="21" fillId="0" borderId="12" xfId="0" applyNumberFormat="1" applyFont="1" applyFill="1" applyBorder="1" applyAlignment="1">
      <alignment vertical="center"/>
    </xf>
    <xf numFmtId="183" fontId="21" fillId="3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21" applyNumberFormat="1" applyFont="1" applyFill="1" applyBorder="1" applyAlignment="1">
      <alignment/>
      <protection/>
    </xf>
    <xf numFmtId="176" fontId="21" fillId="0" borderId="6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6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188" fontId="21" fillId="0" borderId="2" xfId="0" applyNumberFormat="1" applyFont="1" applyBorder="1" applyAlignment="1">
      <alignment vertical="center"/>
    </xf>
    <xf numFmtId="186" fontId="21" fillId="0" borderId="2" xfId="0" applyNumberFormat="1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21" applyNumberFormat="1" applyFont="1" applyBorder="1" applyAlignment="1">
      <alignment vertical="center"/>
      <protection/>
    </xf>
    <xf numFmtId="185" fontId="21" fillId="0" borderId="0" xfId="0" applyNumberFormat="1" applyFont="1" applyFill="1" applyBorder="1" applyAlignment="1">
      <alignment vertical="center"/>
    </xf>
    <xf numFmtId="188" fontId="21" fillId="0" borderId="9" xfId="0" applyNumberFormat="1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21" fillId="0" borderId="82" xfId="0" applyFont="1" applyBorder="1" applyAlignment="1">
      <alignment vertical="center"/>
    </xf>
    <xf numFmtId="0" fontId="21" fillId="0" borderId="83" xfId="21" applyNumberFormat="1" applyFont="1" applyBorder="1" applyAlignment="1">
      <alignment vertical="center"/>
      <protection/>
    </xf>
    <xf numFmtId="0" fontId="21" fillId="0" borderId="84" xfId="21" applyNumberFormat="1" applyFont="1" applyBorder="1" applyAlignment="1">
      <alignment vertical="center"/>
      <protection/>
    </xf>
    <xf numFmtId="0" fontId="21" fillId="0" borderId="83" xfId="0" applyFont="1" applyBorder="1" applyAlignment="1">
      <alignment vertical="center"/>
    </xf>
    <xf numFmtId="0" fontId="21" fillId="0" borderId="84" xfId="0" applyFont="1" applyBorder="1" applyAlignment="1">
      <alignment vertical="center"/>
    </xf>
    <xf numFmtId="0" fontId="0" fillId="0" borderId="84" xfId="0" applyBorder="1" applyAlignment="1">
      <alignment/>
    </xf>
    <xf numFmtId="0" fontId="24" fillId="0" borderId="70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21" fillId="0" borderId="61" xfId="0" applyNumberFormat="1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176" fontId="21" fillId="0" borderId="2" xfId="0" applyNumberFormat="1" applyFont="1" applyFill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21" fillId="0" borderId="74" xfId="0" applyFont="1" applyBorder="1" applyAlignment="1">
      <alignment/>
    </xf>
    <xf numFmtId="0" fontId="21" fillId="0" borderId="80" xfId="0" applyFont="1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6" xfId="0" applyFont="1" applyBorder="1" applyAlignment="1">
      <alignment/>
    </xf>
    <xf numFmtId="0" fontId="24" fillId="0" borderId="2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183" fontId="21" fillId="0" borderId="2" xfId="0" applyNumberFormat="1" applyFont="1" applyBorder="1" applyAlignment="1">
      <alignment vertical="center"/>
    </xf>
    <xf numFmtId="183" fontId="21" fillId="0" borderId="9" xfId="0" applyNumberFormat="1" applyFont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5" fontId="21" fillId="0" borderId="6" xfId="0" applyNumberFormat="1" applyFont="1" applyBorder="1" applyAlignment="1">
      <alignment horizontal="right" vertical="center"/>
    </xf>
    <xf numFmtId="189" fontId="21" fillId="0" borderId="2" xfId="0" applyNumberFormat="1" applyFont="1" applyBorder="1" applyAlignment="1">
      <alignment vertical="center"/>
    </xf>
    <xf numFmtId="189" fontId="21" fillId="0" borderId="2" xfId="0" applyNumberFormat="1" applyFont="1" applyBorder="1" applyAlignment="1">
      <alignment horizontal="center" vertical="center"/>
    </xf>
    <xf numFmtId="178" fontId="4" fillId="3" borderId="8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13" fillId="0" borderId="0" xfId="0" applyFont="1" applyAlignment="1">
      <alignment/>
    </xf>
    <xf numFmtId="178" fontId="4" fillId="3" borderId="6" xfId="0" applyNumberFormat="1" applyFont="1" applyFill="1" applyBorder="1" applyAlignment="1">
      <alignment vertical="center"/>
    </xf>
    <xf numFmtId="178" fontId="4" fillId="3" borderId="12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2" borderId="61" xfId="21" applyNumberFormat="1" applyFont="1" applyFill="1" applyBorder="1" applyAlignment="1">
      <alignment horizontal="distributed" vertical="center"/>
      <protection/>
    </xf>
    <xf numFmtId="0" fontId="21" fillId="2" borderId="7" xfId="0" applyFont="1" applyFill="1" applyBorder="1" applyAlignment="1">
      <alignment/>
    </xf>
    <xf numFmtId="0" fontId="22" fillId="2" borderId="61" xfId="21" applyNumberFormat="1" applyFont="1" applyFill="1" applyBorder="1" applyAlignment="1">
      <alignment horizontal="distributed" vertical="center"/>
      <protection/>
    </xf>
    <xf numFmtId="0" fontId="22" fillId="2" borderId="9" xfId="21" applyNumberFormat="1" applyFont="1" applyFill="1" applyBorder="1" applyAlignment="1">
      <alignment horizontal="distributed" vertical="center"/>
      <protection/>
    </xf>
    <xf numFmtId="0" fontId="4" fillId="2" borderId="9" xfId="21" applyNumberFormat="1" applyFont="1" applyFill="1" applyBorder="1" applyAlignment="1">
      <alignment horizontal="distributed" vertical="center"/>
      <protection/>
    </xf>
    <xf numFmtId="0" fontId="4" fillId="2" borderId="7" xfId="0" applyFont="1" applyFill="1" applyBorder="1" applyAlignment="1">
      <alignment/>
    </xf>
    <xf numFmtId="0" fontId="21" fillId="0" borderId="74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76" fontId="0" fillId="0" borderId="0" xfId="0" applyNumberFormat="1" applyAlignment="1">
      <alignment/>
    </xf>
    <xf numFmtId="176" fontId="2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21" fillId="0" borderId="60" xfId="0" applyFont="1" applyBorder="1" applyAlignment="1">
      <alignment/>
    </xf>
    <xf numFmtId="0" fontId="21" fillId="0" borderId="69" xfId="0" applyFont="1" applyBorder="1" applyAlignment="1">
      <alignment horizontal="center" vertical="center"/>
    </xf>
    <xf numFmtId="0" fontId="21" fillId="0" borderId="59" xfId="0" applyFont="1" applyBorder="1" applyAlignment="1">
      <alignment/>
    </xf>
    <xf numFmtId="0" fontId="21" fillId="2" borderId="50" xfId="0" applyFont="1" applyFill="1" applyBorder="1" applyAlignment="1">
      <alignment/>
    </xf>
    <xf numFmtId="0" fontId="21" fillId="0" borderId="50" xfId="0" applyFont="1" applyBorder="1" applyAlignment="1">
      <alignment/>
    </xf>
    <xf numFmtId="0" fontId="4" fillId="2" borderId="50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1" fillId="0" borderId="67" xfId="21" applyNumberFormat="1" applyFont="1" applyBorder="1" applyAlignment="1">
      <alignment horizontal="distributed" vertical="center"/>
      <protection/>
    </xf>
    <xf numFmtId="178" fontId="4" fillId="0" borderId="0" xfId="0" applyNumberFormat="1" applyFont="1" applyFill="1" applyBorder="1" applyAlignment="1">
      <alignment vertical="center"/>
    </xf>
    <xf numFmtId="0" fontId="21" fillId="0" borderId="85" xfId="0" applyFont="1" applyBorder="1" applyAlignment="1">
      <alignment horizontal="center" vertical="center"/>
    </xf>
    <xf numFmtId="176" fontId="12" fillId="2" borderId="85" xfId="0" applyNumberFormat="1" applyFont="1" applyFill="1" applyBorder="1" applyAlignment="1">
      <alignment vertical="center"/>
    </xf>
    <xf numFmtId="176" fontId="12" fillId="2" borderId="12" xfId="0" applyNumberFormat="1" applyFont="1" applyFill="1" applyBorder="1" applyAlignment="1">
      <alignment vertical="center"/>
    </xf>
    <xf numFmtId="178" fontId="12" fillId="2" borderId="6" xfId="0" applyNumberFormat="1" applyFont="1" applyFill="1" applyBorder="1" applyAlignment="1">
      <alignment vertical="center"/>
    </xf>
    <xf numFmtId="176" fontId="12" fillId="2" borderId="8" xfId="0" applyNumberFormat="1" applyFont="1" applyFill="1" applyBorder="1" applyAlignment="1">
      <alignment vertical="center"/>
    </xf>
    <xf numFmtId="178" fontId="12" fillId="2" borderId="8" xfId="0" applyNumberFormat="1" applyFont="1" applyFill="1" applyBorder="1" applyAlignment="1">
      <alignment vertical="center"/>
    </xf>
    <xf numFmtId="178" fontId="12" fillId="2" borderId="86" xfId="0" applyNumberFormat="1" applyFont="1" applyFill="1" applyBorder="1" applyAlignment="1">
      <alignment vertical="center"/>
    </xf>
    <xf numFmtId="176" fontId="12" fillId="2" borderId="56" xfId="0" applyNumberFormat="1" applyFont="1" applyFill="1" applyBorder="1" applyAlignment="1">
      <alignment vertical="center"/>
    </xf>
    <xf numFmtId="186" fontId="12" fillId="2" borderId="9" xfId="0" applyNumberFormat="1" applyFont="1" applyFill="1" applyBorder="1" applyAlignment="1">
      <alignment vertical="center"/>
    </xf>
    <xf numFmtId="188" fontId="12" fillId="2" borderId="2" xfId="0" applyNumberFormat="1" applyFont="1" applyFill="1" applyBorder="1" applyAlignment="1">
      <alignment vertical="center"/>
    </xf>
    <xf numFmtId="186" fontId="12" fillId="2" borderId="2" xfId="0" applyNumberFormat="1" applyFont="1" applyFill="1" applyBorder="1" applyAlignment="1">
      <alignment vertical="center"/>
    </xf>
    <xf numFmtId="185" fontId="12" fillId="2" borderId="2" xfId="0" applyNumberFormat="1" applyFont="1" applyFill="1" applyBorder="1" applyAlignment="1">
      <alignment vertical="center"/>
    </xf>
    <xf numFmtId="185" fontId="12" fillId="2" borderId="9" xfId="0" applyNumberFormat="1" applyFont="1" applyFill="1" applyBorder="1" applyAlignment="1">
      <alignment vertical="center"/>
    </xf>
    <xf numFmtId="185" fontId="12" fillId="2" borderId="31" xfId="0" applyNumberFormat="1" applyFont="1" applyFill="1" applyBorder="1" applyAlignment="1">
      <alignment vertical="center"/>
    </xf>
    <xf numFmtId="176" fontId="12" fillId="2" borderId="87" xfId="0" applyNumberFormat="1" applyFont="1" applyFill="1" applyBorder="1" applyAlignment="1">
      <alignment vertical="center"/>
    </xf>
    <xf numFmtId="176" fontId="12" fillId="2" borderId="9" xfId="0" applyNumberFormat="1" applyFont="1" applyFill="1" applyBorder="1" applyAlignment="1">
      <alignment vertical="center"/>
    </xf>
    <xf numFmtId="176" fontId="12" fillId="2" borderId="7" xfId="0" applyNumberFormat="1" applyFont="1" applyFill="1" applyBorder="1" applyAlignment="1">
      <alignment vertical="center"/>
    </xf>
    <xf numFmtId="176" fontId="12" fillId="2" borderId="50" xfId="0" applyNumberFormat="1" applyFont="1" applyFill="1" applyBorder="1" applyAlignment="1">
      <alignment vertical="center"/>
    </xf>
    <xf numFmtId="176" fontId="30" fillId="0" borderId="88" xfId="0" applyNumberFormat="1" applyFont="1" applyBorder="1" applyAlignment="1">
      <alignment vertical="center"/>
    </xf>
    <xf numFmtId="176" fontId="30" fillId="0" borderId="2" xfId="0" applyNumberFormat="1" applyFont="1" applyBorder="1" applyAlignment="1">
      <alignment vertical="center"/>
    </xf>
    <xf numFmtId="178" fontId="30" fillId="0" borderId="6" xfId="0" applyNumberFormat="1" applyFont="1" applyFill="1" applyBorder="1" applyAlignment="1">
      <alignment vertical="center"/>
    </xf>
    <xf numFmtId="176" fontId="30" fillId="0" borderId="7" xfId="0" applyNumberFormat="1" applyFont="1" applyFill="1" applyBorder="1" applyAlignment="1">
      <alignment vertical="center"/>
    </xf>
    <xf numFmtId="178" fontId="30" fillId="0" borderId="8" xfId="0" applyNumberFormat="1" applyFont="1" applyFill="1" applyBorder="1" applyAlignment="1">
      <alignment vertical="center"/>
    </xf>
    <xf numFmtId="178" fontId="30" fillId="0" borderId="86" xfId="0" applyNumberFormat="1" applyFont="1" applyFill="1" applyBorder="1" applyAlignment="1">
      <alignment vertical="center"/>
    </xf>
    <xf numFmtId="176" fontId="30" fillId="0" borderId="87" xfId="0" applyNumberFormat="1" applyFont="1" applyFill="1" applyBorder="1" applyAlignment="1">
      <alignment vertical="center"/>
    </xf>
    <xf numFmtId="176" fontId="30" fillId="0" borderId="6" xfId="0" applyNumberFormat="1" applyFont="1" applyFill="1" applyBorder="1" applyAlignment="1">
      <alignment vertical="center"/>
    </xf>
    <xf numFmtId="186" fontId="30" fillId="0" borderId="9" xfId="0" applyNumberFormat="1" applyFont="1" applyFill="1" applyBorder="1" applyAlignment="1">
      <alignment vertical="center"/>
    </xf>
    <xf numFmtId="186" fontId="30" fillId="0" borderId="6" xfId="0" applyNumberFormat="1" applyFont="1" applyFill="1" applyBorder="1" applyAlignment="1">
      <alignment vertical="center"/>
    </xf>
    <xf numFmtId="176" fontId="30" fillId="0" borderId="89" xfId="0" applyNumberFormat="1" applyFont="1" applyBorder="1" applyAlignment="1">
      <alignment vertical="center"/>
    </xf>
    <xf numFmtId="176" fontId="30" fillId="0" borderId="90" xfId="0" applyNumberFormat="1" applyFont="1" applyBorder="1" applyAlignment="1">
      <alignment vertical="center"/>
    </xf>
    <xf numFmtId="178" fontId="30" fillId="0" borderId="34" xfId="0" applyNumberFormat="1" applyFont="1" applyFill="1" applyBorder="1" applyAlignment="1">
      <alignment vertical="center"/>
    </xf>
    <xf numFmtId="176" fontId="30" fillId="0" borderId="91" xfId="0" applyNumberFormat="1" applyFont="1" applyFill="1" applyBorder="1" applyAlignment="1">
      <alignment vertical="center"/>
    </xf>
    <xf numFmtId="178" fontId="30" fillId="0" borderId="42" xfId="0" applyNumberFormat="1" applyFont="1" applyFill="1" applyBorder="1" applyAlignment="1">
      <alignment vertical="center"/>
    </xf>
    <xf numFmtId="178" fontId="30" fillId="0" borderId="35" xfId="0" applyNumberFormat="1" applyFont="1" applyFill="1" applyBorder="1" applyAlignment="1">
      <alignment vertical="center"/>
    </xf>
    <xf numFmtId="176" fontId="30" fillId="0" borderId="92" xfId="0" applyNumberFormat="1" applyFont="1" applyFill="1" applyBorder="1" applyAlignment="1">
      <alignment vertical="center"/>
    </xf>
    <xf numFmtId="186" fontId="30" fillId="0" borderId="93" xfId="0" applyNumberFormat="1" applyFont="1" applyFill="1" applyBorder="1" applyAlignment="1">
      <alignment vertical="center"/>
    </xf>
    <xf numFmtId="186" fontId="30" fillId="0" borderId="34" xfId="0" applyNumberFormat="1" applyFont="1" applyFill="1" applyBorder="1" applyAlignment="1">
      <alignment vertical="center"/>
    </xf>
    <xf numFmtId="188" fontId="30" fillId="0" borderId="2" xfId="0" applyNumberFormat="1" applyFont="1" applyFill="1" applyBorder="1" applyAlignment="1">
      <alignment vertical="center"/>
    </xf>
    <xf numFmtId="188" fontId="30" fillId="0" borderId="90" xfId="0" applyNumberFormat="1" applyFont="1" applyFill="1" applyBorder="1" applyAlignment="1">
      <alignment vertical="center"/>
    </xf>
    <xf numFmtId="185" fontId="30" fillId="0" borderId="2" xfId="0" applyNumberFormat="1" applyFont="1" applyFill="1" applyBorder="1" applyAlignment="1">
      <alignment vertical="center"/>
    </xf>
    <xf numFmtId="185" fontId="30" fillId="0" borderId="90" xfId="0" applyNumberFormat="1" applyFont="1" applyFill="1" applyBorder="1" applyAlignment="1">
      <alignment vertical="center"/>
    </xf>
    <xf numFmtId="185" fontId="30" fillId="0" borderId="9" xfId="0" applyNumberFormat="1" applyFont="1" applyFill="1" applyBorder="1" applyAlignment="1">
      <alignment vertical="center"/>
    </xf>
    <xf numFmtId="185" fontId="30" fillId="0" borderId="31" xfId="0" applyNumberFormat="1" applyFont="1" applyFill="1" applyBorder="1" applyAlignment="1">
      <alignment vertical="center"/>
    </xf>
    <xf numFmtId="185" fontId="30" fillId="0" borderId="93" xfId="0" applyNumberFormat="1" applyFont="1" applyFill="1" applyBorder="1" applyAlignment="1">
      <alignment vertical="center"/>
    </xf>
    <xf numFmtId="185" fontId="30" fillId="0" borderId="94" xfId="0" applyNumberFormat="1" applyFont="1" applyFill="1" applyBorder="1" applyAlignment="1">
      <alignment vertical="center"/>
    </xf>
    <xf numFmtId="176" fontId="31" fillId="2" borderId="12" xfId="0" applyNumberFormat="1" applyFont="1" applyFill="1" applyBorder="1" applyAlignment="1">
      <alignment vertical="center"/>
    </xf>
    <xf numFmtId="176" fontId="31" fillId="2" borderId="6" xfId="0" applyNumberFormat="1" applyFont="1" applyFill="1" applyBorder="1" applyAlignment="1">
      <alignment vertical="center"/>
    </xf>
    <xf numFmtId="176" fontId="31" fillId="2" borderId="8" xfId="0" applyNumberFormat="1" applyFont="1" applyFill="1" applyBorder="1" applyAlignment="1">
      <alignment vertical="center"/>
    </xf>
    <xf numFmtId="176" fontId="31" fillId="2" borderId="2" xfId="0" applyNumberFormat="1" applyFont="1" applyFill="1" applyBorder="1" applyAlignment="1">
      <alignment vertical="center"/>
    </xf>
    <xf numFmtId="176" fontId="31" fillId="2" borderId="9" xfId="0" applyNumberFormat="1" applyFont="1" applyFill="1" applyBorder="1" applyAlignment="1">
      <alignment vertical="center"/>
    </xf>
    <xf numFmtId="176" fontId="31" fillId="2" borderId="7" xfId="0" applyNumberFormat="1" applyFont="1" applyFill="1" applyBorder="1" applyAlignment="1">
      <alignment vertical="center"/>
    </xf>
    <xf numFmtId="176" fontId="25" fillId="0" borderId="76" xfId="0" applyNumberFormat="1" applyFont="1" applyBorder="1" applyAlignment="1">
      <alignment vertical="center"/>
    </xf>
    <xf numFmtId="176" fontId="25" fillId="0" borderId="2" xfId="0" applyNumberFormat="1" applyFont="1" applyBorder="1" applyAlignment="1">
      <alignment vertical="center"/>
    </xf>
    <xf numFmtId="176" fontId="25" fillId="0" borderId="77" xfId="0" applyNumberFormat="1" applyFont="1" applyBorder="1" applyAlignment="1">
      <alignment vertical="center"/>
    </xf>
    <xf numFmtId="176" fontId="25" fillId="0" borderId="7" xfId="0" applyNumberFormat="1" applyFont="1" applyFill="1" applyBorder="1" applyAlignment="1">
      <alignment vertical="center"/>
    </xf>
    <xf numFmtId="176" fontId="25" fillId="0" borderId="2" xfId="0" applyNumberFormat="1" applyFont="1" applyFill="1" applyBorder="1" applyAlignment="1">
      <alignment vertical="center"/>
    </xf>
    <xf numFmtId="176" fontId="25" fillId="0" borderId="6" xfId="0" applyNumberFormat="1" applyFont="1" applyFill="1" applyBorder="1" applyAlignment="1">
      <alignment vertical="center"/>
    </xf>
    <xf numFmtId="176" fontId="25" fillId="0" borderId="65" xfId="0" applyNumberFormat="1" applyFont="1" applyFill="1" applyBorder="1" applyAlignment="1">
      <alignment vertical="center"/>
    </xf>
    <xf numFmtId="176" fontId="25" fillId="0" borderId="79" xfId="0" applyNumberFormat="1" applyFont="1" applyBorder="1" applyAlignment="1">
      <alignment vertical="center"/>
    </xf>
    <xf numFmtId="0" fontId="32" fillId="0" borderId="7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2" borderId="61" xfId="21" applyNumberFormat="1" applyFont="1" applyFill="1" applyBorder="1" applyAlignment="1">
      <alignment horizontal="distributed" vertical="center"/>
      <protection/>
    </xf>
    <xf numFmtId="0" fontId="32" fillId="0" borderId="61" xfId="21" applyNumberFormat="1" applyFont="1" applyBorder="1" applyAlignment="1">
      <alignment horizontal="distributed" vertical="center"/>
      <protection/>
    </xf>
    <xf numFmtId="0" fontId="34" fillId="2" borderId="61" xfId="21" applyNumberFormat="1" applyFont="1" applyFill="1" applyBorder="1" applyAlignment="1">
      <alignment horizontal="distributed" vertical="center"/>
      <protection/>
    </xf>
    <xf numFmtId="0" fontId="32" fillId="0" borderId="67" xfId="21" applyNumberFormat="1" applyFont="1" applyBorder="1" applyAlignment="1">
      <alignment horizontal="distributed" vertical="center"/>
      <protection/>
    </xf>
    <xf numFmtId="0" fontId="32" fillId="0" borderId="7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/>
    </xf>
    <xf numFmtId="0" fontId="32" fillId="0" borderId="7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176" fontId="33" fillId="2" borderId="12" xfId="0" applyNumberFormat="1" applyFont="1" applyFill="1" applyBorder="1" applyAlignment="1">
      <alignment vertical="center"/>
    </xf>
    <xf numFmtId="176" fontId="33" fillId="2" borderId="6" xfId="0" applyNumberFormat="1" applyFont="1" applyFill="1" applyBorder="1" applyAlignment="1">
      <alignment vertical="center"/>
    </xf>
    <xf numFmtId="176" fontId="33" fillId="2" borderId="8" xfId="0" applyNumberFormat="1" applyFont="1" applyFill="1" applyBorder="1" applyAlignment="1">
      <alignment vertical="center"/>
    </xf>
    <xf numFmtId="176" fontId="33" fillId="2" borderId="2" xfId="0" applyNumberFormat="1" applyFont="1" applyFill="1" applyBorder="1" applyAlignment="1">
      <alignment vertical="center"/>
    </xf>
    <xf numFmtId="176" fontId="33" fillId="2" borderId="9" xfId="0" applyNumberFormat="1" applyFont="1" applyFill="1" applyBorder="1" applyAlignment="1">
      <alignment vertical="center"/>
    </xf>
    <xf numFmtId="176" fontId="33" fillId="2" borderId="7" xfId="0" applyNumberFormat="1" applyFont="1" applyFill="1" applyBorder="1" applyAlignment="1">
      <alignment vertical="center"/>
    </xf>
    <xf numFmtId="176" fontId="32" fillId="0" borderId="76" xfId="0" applyNumberFormat="1" applyFont="1" applyBorder="1" applyAlignment="1">
      <alignment vertical="center"/>
    </xf>
    <xf numFmtId="176" fontId="32" fillId="0" borderId="77" xfId="0" applyNumberFormat="1" applyFont="1" applyBorder="1" applyAlignment="1">
      <alignment vertical="center"/>
    </xf>
    <xf numFmtId="176" fontId="32" fillId="0" borderId="7" xfId="0" applyNumberFormat="1" applyFont="1" applyFill="1" applyBorder="1" applyAlignment="1">
      <alignment vertical="center"/>
    </xf>
    <xf numFmtId="176" fontId="32" fillId="0" borderId="2" xfId="0" applyNumberFormat="1" applyFont="1" applyFill="1" applyBorder="1" applyAlignment="1">
      <alignment vertical="center"/>
    </xf>
    <xf numFmtId="176" fontId="32" fillId="0" borderId="6" xfId="0" applyNumberFormat="1" applyFont="1" applyFill="1" applyBorder="1" applyAlignment="1">
      <alignment vertical="center"/>
    </xf>
    <xf numFmtId="176" fontId="32" fillId="0" borderId="65" xfId="0" applyNumberFormat="1" applyFont="1" applyFill="1" applyBorder="1" applyAlignment="1">
      <alignment vertical="center"/>
    </xf>
    <xf numFmtId="176" fontId="32" fillId="0" borderId="78" xfId="0" applyNumberFormat="1" applyFont="1" applyBorder="1" applyAlignment="1">
      <alignment vertical="center"/>
    </xf>
    <xf numFmtId="176" fontId="32" fillId="0" borderId="2" xfId="0" applyNumberFormat="1" applyFont="1" applyBorder="1" applyAlignment="1">
      <alignment vertical="center"/>
    </xf>
    <xf numFmtId="0" fontId="33" fillId="2" borderId="9" xfId="21" applyNumberFormat="1" applyFont="1" applyFill="1" applyBorder="1" applyAlignment="1">
      <alignment horizontal="distributed" vertical="center"/>
      <protection/>
    </xf>
    <xf numFmtId="178" fontId="33" fillId="2" borderId="65" xfId="0" applyNumberFormat="1" applyFont="1" applyFill="1" applyBorder="1" applyAlignment="1">
      <alignment vertical="center"/>
    </xf>
    <xf numFmtId="178" fontId="33" fillId="2" borderId="6" xfId="0" applyNumberFormat="1" applyFont="1" applyFill="1" applyBorder="1" applyAlignment="1">
      <alignment vertical="center"/>
    </xf>
    <xf numFmtId="0" fontId="32" fillId="0" borderId="9" xfId="21" applyNumberFormat="1" applyFont="1" applyBorder="1" applyAlignment="1">
      <alignment horizontal="distributed" vertical="center"/>
      <protection/>
    </xf>
    <xf numFmtId="178" fontId="32" fillId="0" borderId="65" xfId="0" applyNumberFormat="1" applyFont="1" applyFill="1" applyBorder="1" applyAlignment="1">
      <alignment vertical="center"/>
    </xf>
    <xf numFmtId="178" fontId="32" fillId="0" borderId="6" xfId="0" applyNumberFormat="1" applyFont="1" applyFill="1" applyBorder="1" applyAlignment="1">
      <alignment vertical="center"/>
    </xf>
    <xf numFmtId="0" fontId="34" fillId="2" borderId="9" xfId="21" applyNumberFormat="1" applyFont="1" applyFill="1" applyBorder="1" applyAlignment="1">
      <alignment horizontal="distributed" vertical="center"/>
      <protection/>
    </xf>
    <xf numFmtId="0" fontId="32" fillId="0" borderId="80" xfId="0" applyFont="1" applyBorder="1" applyAlignment="1">
      <alignment horizontal="center" vertical="top"/>
    </xf>
    <xf numFmtId="0" fontId="35" fillId="0" borderId="80" xfId="0" applyFont="1" applyBorder="1" applyAlignment="1">
      <alignment horizontal="center" vertical="top"/>
    </xf>
    <xf numFmtId="0" fontId="32" fillId="0" borderId="80" xfId="0" applyFont="1" applyBorder="1" applyAlignment="1">
      <alignment horizontal="center" vertical="center"/>
    </xf>
    <xf numFmtId="176" fontId="25" fillId="0" borderId="7" xfId="0" applyNumberFormat="1" applyFont="1" applyFill="1" applyBorder="1" applyAlignment="1">
      <alignment horizontal="right" vertical="center"/>
    </xf>
    <xf numFmtId="176" fontId="25" fillId="0" borderId="6" xfId="0" applyNumberFormat="1" applyFont="1" applyFill="1" applyBorder="1" applyAlignment="1">
      <alignment horizontal="right" vertical="center"/>
    </xf>
    <xf numFmtId="176" fontId="25" fillId="0" borderId="2" xfId="0" applyNumberFormat="1" applyFont="1" applyFill="1" applyBorder="1" applyAlignment="1">
      <alignment horizontal="right" vertical="center"/>
    </xf>
    <xf numFmtId="176" fontId="25" fillId="0" borderId="77" xfId="0" applyNumberFormat="1" applyFont="1" applyBorder="1" applyAlignment="1">
      <alignment horizontal="right" vertical="center"/>
    </xf>
    <xf numFmtId="176" fontId="32" fillId="0" borderId="79" xfId="0" applyNumberFormat="1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58" fontId="0" fillId="0" borderId="65" xfId="0" applyNumberForma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7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6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2" fillId="0" borderId="7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1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8" fillId="0" borderId="4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13</xdr:col>
      <xdr:colOff>0</xdr:colOff>
      <xdr:row>67</xdr:row>
      <xdr:rowOff>9525</xdr:rowOff>
    </xdr:to>
    <xdr:sp>
      <xdr:nvSpPr>
        <xdr:cNvPr id="1" name="Line 1"/>
        <xdr:cNvSpPr>
          <a:spLocks/>
        </xdr:cNvSpPr>
      </xdr:nvSpPr>
      <xdr:spPr>
        <a:xfrm>
          <a:off x="6324600" y="781050"/>
          <a:ext cx="2743200" cy="1201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H4" sqref="H4:H68"/>
    </sheetView>
  </sheetViews>
  <sheetFormatPr defaultColWidth="9.00390625" defaultRowHeight="13.5"/>
  <cols>
    <col min="1" max="1" width="11.0039062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95</v>
      </c>
      <c r="L3" t="s">
        <v>73</v>
      </c>
    </row>
    <row r="4" spans="1:13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55" t="s">
        <v>70</v>
      </c>
      <c r="J4" s="56" t="s">
        <v>71</v>
      </c>
      <c r="K4" s="56" t="s">
        <v>75</v>
      </c>
      <c r="L4" s="56" t="s">
        <v>80</v>
      </c>
      <c r="M4" s="57" t="s">
        <v>63</v>
      </c>
    </row>
    <row r="5" spans="1:13" ht="15" customHeight="1">
      <c r="A5" s="33" t="s">
        <v>0</v>
      </c>
      <c r="B5" s="28">
        <f aca="true" t="shared" si="0" ref="B5:K5">SUM(B6:B7)</f>
        <v>807818</v>
      </c>
      <c r="C5" s="28">
        <f t="shared" si="0"/>
        <v>808899</v>
      </c>
      <c r="D5" s="28">
        <f t="shared" si="0"/>
        <v>808878</v>
      </c>
      <c r="E5" s="28">
        <f t="shared" si="0"/>
        <v>808777</v>
      </c>
      <c r="F5" s="28">
        <f t="shared" si="0"/>
        <v>808672</v>
      </c>
      <c r="G5" s="29">
        <f t="shared" si="0"/>
        <v>808830</v>
      </c>
      <c r="H5" s="30">
        <f t="shared" si="0"/>
        <v>808963</v>
      </c>
      <c r="I5" s="31">
        <f t="shared" si="0"/>
        <v>809092</v>
      </c>
      <c r="J5" s="28">
        <f t="shared" si="0"/>
        <v>0</v>
      </c>
      <c r="K5" s="28">
        <f t="shared" si="0"/>
        <v>0</v>
      </c>
      <c r="L5" s="28">
        <f>SUM(L6:L7)</f>
        <v>0</v>
      </c>
      <c r="M5" s="58">
        <f>SUM(M6:M7)</f>
        <v>0</v>
      </c>
    </row>
    <row r="6" spans="1:13" ht="15" customHeight="1">
      <c r="A6" s="32" t="s">
        <v>1</v>
      </c>
      <c r="B6" s="28">
        <f aca="true" t="shared" si="1" ref="B6:K6">SUM(B8:B16)</f>
        <v>552477</v>
      </c>
      <c r="C6" s="28">
        <f t="shared" si="1"/>
        <v>553699</v>
      </c>
      <c r="D6" s="28">
        <f t="shared" si="1"/>
        <v>553826</v>
      </c>
      <c r="E6" s="28">
        <f t="shared" si="1"/>
        <v>553819</v>
      </c>
      <c r="F6" s="28">
        <f t="shared" si="1"/>
        <v>553848</v>
      </c>
      <c r="G6" s="29">
        <f t="shared" si="1"/>
        <v>554018</v>
      </c>
      <c r="H6" s="30">
        <f t="shared" si="1"/>
        <v>554176</v>
      </c>
      <c r="I6" s="31">
        <f t="shared" si="1"/>
        <v>554459</v>
      </c>
      <c r="J6" s="28">
        <f t="shared" si="1"/>
        <v>0</v>
      </c>
      <c r="K6" s="28">
        <f t="shared" si="1"/>
        <v>0</v>
      </c>
      <c r="L6" s="28">
        <f>SUM(L8:L16)</f>
        <v>0</v>
      </c>
      <c r="M6" s="58">
        <f>SUM(M8:M16)</f>
        <v>0</v>
      </c>
    </row>
    <row r="7" spans="1:13" ht="15" customHeight="1">
      <c r="A7" s="32" t="s">
        <v>2</v>
      </c>
      <c r="B7" s="28">
        <f aca="true" t="shared" si="2" ref="B7:K7">SUM(B17,B25,B34,B37,B43,B49,B60)</f>
        <v>255341</v>
      </c>
      <c r="C7" s="28">
        <f t="shared" si="2"/>
        <v>255200</v>
      </c>
      <c r="D7" s="28">
        <f t="shared" si="2"/>
        <v>255052</v>
      </c>
      <c r="E7" s="28">
        <f t="shared" si="2"/>
        <v>254958</v>
      </c>
      <c r="F7" s="28">
        <f t="shared" si="2"/>
        <v>254824</v>
      </c>
      <c r="G7" s="29">
        <f t="shared" si="2"/>
        <v>254812</v>
      </c>
      <c r="H7" s="30">
        <f t="shared" si="2"/>
        <v>254787</v>
      </c>
      <c r="I7" s="31">
        <f t="shared" si="2"/>
        <v>254633</v>
      </c>
      <c r="J7" s="28">
        <f t="shared" si="2"/>
        <v>0</v>
      </c>
      <c r="K7" s="28">
        <f t="shared" si="2"/>
        <v>0</v>
      </c>
      <c r="L7" s="28">
        <f>SUM(L17,L25,L34,L37,L43,L49,L60)</f>
        <v>0</v>
      </c>
      <c r="M7" s="58">
        <f>SUM(M17,M25,M34,M37,M43,M49,M60)</f>
        <v>0</v>
      </c>
    </row>
    <row r="8" spans="1:13" ht="15" customHeight="1">
      <c r="A8" s="1" t="s">
        <v>3</v>
      </c>
      <c r="B8" s="2">
        <v>325441</v>
      </c>
      <c r="C8" s="2">
        <v>326410</v>
      </c>
      <c r="D8" s="3">
        <v>326607</v>
      </c>
      <c r="E8" s="3">
        <v>326703</v>
      </c>
      <c r="F8" s="3">
        <v>326822</v>
      </c>
      <c r="G8" s="3">
        <v>326961</v>
      </c>
      <c r="H8" s="22">
        <v>327074</v>
      </c>
      <c r="I8" s="18">
        <v>327433</v>
      </c>
      <c r="J8" s="59"/>
      <c r="K8" s="59"/>
      <c r="L8" s="25"/>
      <c r="M8" s="60"/>
    </row>
    <row r="9" spans="1:13" ht="15" customHeight="1">
      <c r="A9" s="1" t="s">
        <v>4</v>
      </c>
      <c r="B9" s="2">
        <v>19588</v>
      </c>
      <c r="C9" s="2">
        <v>19567</v>
      </c>
      <c r="D9" s="3">
        <v>19543</v>
      </c>
      <c r="E9" s="3">
        <v>19511</v>
      </c>
      <c r="F9" s="3">
        <v>19491</v>
      </c>
      <c r="G9" s="3">
        <v>19475</v>
      </c>
      <c r="H9" s="22">
        <v>19455</v>
      </c>
      <c r="I9" s="18">
        <v>19439</v>
      </c>
      <c r="J9" s="59"/>
      <c r="K9" s="59"/>
      <c r="L9" s="25"/>
      <c r="M9" s="60"/>
    </row>
    <row r="10" spans="1:13" ht="15" customHeight="1">
      <c r="A10" s="1" t="s">
        <v>5</v>
      </c>
      <c r="B10" s="2">
        <v>21421</v>
      </c>
      <c r="C10" s="2">
        <v>21389</v>
      </c>
      <c r="D10" s="3">
        <v>21376</v>
      </c>
      <c r="E10" s="3">
        <v>21353</v>
      </c>
      <c r="F10" s="3">
        <v>21376</v>
      </c>
      <c r="G10" s="3">
        <v>21406</v>
      </c>
      <c r="H10" s="22">
        <v>21408</v>
      </c>
      <c r="I10" s="18">
        <v>21396</v>
      </c>
      <c r="J10" s="59"/>
      <c r="K10" s="59"/>
      <c r="L10" s="25"/>
      <c r="M10" s="60"/>
    </row>
    <row r="11" spans="1:13" ht="15" customHeight="1">
      <c r="A11" s="1" t="s">
        <v>6</v>
      </c>
      <c r="B11" s="2">
        <v>49494</v>
      </c>
      <c r="C11" s="2">
        <v>49782</v>
      </c>
      <c r="D11" s="3">
        <v>49793</v>
      </c>
      <c r="E11" s="3">
        <v>49818</v>
      </c>
      <c r="F11" s="3">
        <v>49840</v>
      </c>
      <c r="G11" s="3">
        <v>49908</v>
      </c>
      <c r="H11" s="22">
        <v>49959</v>
      </c>
      <c r="I11" s="18">
        <v>49966</v>
      </c>
      <c r="J11" s="59"/>
      <c r="K11" s="59"/>
      <c r="L11" s="25"/>
      <c r="M11" s="60"/>
    </row>
    <row r="12" spans="1:13" ht="15" customHeight="1">
      <c r="A12" s="1" t="s">
        <v>7</v>
      </c>
      <c r="B12" s="2">
        <v>30132</v>
      </c>
      <c r="C12" s="2">
        <v>30108</v>
      </c>
      <c r="D12" s="3">
        <v>30087</v>
      </c>
      <c r="E12" s="3">
        <v>30085</v>
      </c>
      <c r="F12" s="3">
        <v>30052</v>
      </c>
      <c r="G12" s="3">
        <v>30070</v>
      </c>
      <c r="H12" s="22">
        <v>30078</v>
      </c>
      <c r="I12" s="18">
        <v>30053</v>
      </c>
      <c r="J12" s="59"/>
      <c r="K12" s="59"/>
      <c r="L12" s="25"/>
      <c r="M12" s="60"/>
    </row>
    <row r="13" spans="1:13" ht="15" customHeight="1">
      <c r="A13" s="1" t="s">
        <v>8</v>
      </c>
      <c r="B13" s="2">
        <v>27451</v>
      </c>
      <c r="C13" s="2">
        <v>27590</v>
      </c>
      <c r="D13" s="3">
        <v>27585</v>
      </c>
      <c r="E13" s="3">
        <v>27577</v>
      </c>
      <c r="F13" s="3">
        <v>27556</v>
      </c>
      <c r="G13" s="3">
        <v>27533</v>
      </c>
      <c r="H13" s="22">
        <v>27540</v>
      </c>
      <c r="I13" s="18">
        <v>27541</v>
      </c>
      <c r="J13" s="59"/>
      <c r="K13" s="59"/>
      <c r="L13" s="25"/>
      <c r="M13" s="60"/>
    </row>
    <row r="14" spans="1:13" ht="15" customHeight="1">
      <c r="A14" s="1" t="s">
        <v>9</v>
      </c>
      <c r="B14" s="2">
        <v>34615</v>
      </c>
      <c r="C14" s="2">
        <v>34609</v>
      </c>
      <c r="D14" s="3">
        <v>34616</v>
      </c>
      <c r="E14" s="3">
        <v>34605</v>
      </c>
      <c r="F14" s="3">
        <v>34573</v>
      </c>
      <c r="G14" s="3">
        <v>34555</v>
      </c>
      <c r="H14" s="22">
        <v>34559</v>
      </c>
      <c r="I14" s="18">
        <v>34542</v>
      </c>
      <c r="J14" s="59"/>
      <c r="K14" s="59"/>
      <c r="L14" s="25"/>
      <c r="M14" s="60"/>
    </row>
    <row r="15" spans="1:13" ht="15" customHeight="1">
      <c r="A15" s="1" t="s">
        <v>10</v>
      </c>
      <c r="B15" s="2">
        <v>25806</v>
      </c>
      <c r="C15" s="2">
        <v>25789</v>
      </c>
      <c r="D15" s="3">
        <v>25776</v>
      </c>
      <c r="E15" s="3">
        <v>25754</v>
      </c>
      <c r="F15" s="3">
        <v>25740</v>
      </c>
      <c r="G15" s="3">
        <v>25731</v>
      </c>
      <c r="H15" s="22">
        <v>25728</v>
      </c>
      <c r="I15" s="18">
        <v>25719</v>
      </c>
      <c r="J15" s="59"/>
      <c r="K15" s="59"/>
      <c r="L15" s="25"/>
      <c r="M15" s="60"/>
    </row>
    <row r="16" spans="1:13" ht="15" customHeight="1">
      <c r="A16" s="1" t="s">
        <v>11</v>
      </c>
      <c r="B16" s="2">
        <v>18529</v>
      </c>
      <c r="C16" s="2">
        <v>18455</v>
      </c>
      <c r="D16" s="3">
        <v>18443</v>
      </c>
      <c r="E16" s="3">
        <v>18413</v>
      </c>
      <c r="F16" s="3">
        <v>18398</v>
      </c>
      <c r="G16" s="3">
        <v>18379</v>
      </c>
      <c r="H16" s="22">
        <v>18375</v>
      </c>
      <c r="I16" s="18">
        <v>18370</v>
      </c>
      <c r="J16" s="59"/>
      <c r="K16" s="59"/>
      <c r="L16" s="25"/>
      <c r="M16" s="60"/>
    </row>
    <row r="17" spans="1:13" ht="15" customHeight="1">
      <c r="A17" s="27" t="s">
        <v>12</v>
      </c>
      <c r="B17" s="28">
        <f>SUM(B18:B24)</f>
        <v>21986</v>
      </c>
      <c r="C17" s="28">
        <f>SUM(C18:C24)</f>
        <v>21948</v>
      </c>
      <c r="D17" s="28">
        <f aca="true" t="shared" si="3" ref="D17:K17">SUM(D18:D24)</f>
        <v>21938</v>
      </c>
      <c r="E17" s="28">
        <f t="shared" si="3"/>
        <v>21919</v>
      </c>
      <c r="F17" s="28">
        <f t="shared" si="3"/>
        <v>21894</v>
      </c>
      <c r="G17" s="29">
        <f t="shared" si="3"/>
        <v>21885</v>
      </c>
      <c r="H17" s="30">
        <f t="shared" si="3"/>
        <v>21884</v>
      </c>
      <c r="I17" s="31">
        <f t="shared" si="3"/>
        <v>21844</v>
      </c>
      <c r="J17" s="28">
        <f t="shared" si="3"/>
        <v>0</v>
      </c>
      <c r="K17" s="28">
        <f t="shared" si="3"/>
        <v>0</v>
      </c>
      <c r="L17" s="28">
        <f>SUM(L18:L24)</f>
        <v>0</v>
      </c>
      <c r="M17" s="58">
        <f>SUM(M18:M24)</f>
        <v>0</v>
      </c>
    </row>
    <row r="18" spans="1:13" ht="15" customHeight="1">
      <c r="A18" s="1" t="s">
        <v>13</v>
      </c>
      <c r="B18" s="2">
        <v>3844</v>
      </c>
      <c r="C18" s="2">
        <v>3838</v>
      </c>
      <c r="D18" s="3">
        <v>3832</v>
      </c>
      <c r="E18" s="3">
        <v>3827</v>
      </c>
      <c r="F18" s="3">
        <v>3820</v>
      </c>
      <c r="G18" s="3">
        <v>3818</v>
      </c>
      <c r="H18" s="22">
        <v>3822</v>
      </c>
      <c r="I18" s="18">
        <v>3814</v>
      </c>
      <c r="J18" s="59"/>
      <c r="K18" s="59"/>
      <c r="L18" s="25"/>
      <c r="M18" s="60"/>
    </row>
    <row r="19" spans="1:13" ht="15" customHeight="1">
      <c r="A19" s="1" t="s">
        <v>14</v>
      </c>
      <c r="B19" s="2">
        <v>4076</v>
      </c>
      <c r="C19" s="2">
        <v>4081</v>
      </c>
      <c r="D19" s="3">
        <v>4083</v>
      </c>
      <c r="E19" s="3">
        <v>4085</v>
      </c>
      <c r="F19" s="3">
        <v>4080</v>
      </c>
      <c r="G19" s="3">
        <v>4076</v>
      </c>
      <c r="H19" s="22">
        <v>4069</v>
      </c>
      <c r="I19" s="18">
        <v>4064</v>
      </c>
      <c r="J19" s="59"/>
      <c r="K19" s="59"/>
      <c r="L19" s="25"/>
      <c r="M19" s="60"/>
    </row>
    <row r="20" spans="1:13" ht="15" customHeight="1">
      <c r="A20" s="1" t="s">
        <v>15</v>
      </c>
      <c r="B20" s="2">
        <v>3351</v>
      </c>
      <c r="C20" s="2">
        <v>3337</v>
      </c>
      <c r="D20" s="3">
        <v>3337</v>
      </c>
      <c r="E20" s="3">
        <v>3330</v>
      </c>
      <c r="F20" s="3">
        <v>3323</v>
      </c>
      <c r="G20" s="3">
        <v>3318</v>
      </c>
      <c r="H20" s="22">
        <v>3320</v>
      </c>
      <c r="I20" s="18">
        <v>3314</v>
      </c>
      <c r="J20" s="59"/>
      <c r="K20" s="59"/>
      <c r="L20" s="25"/>
      <c r="M20" s="60"/>
    </row>
    <row r="21" spans="1:13" ht="15" customHeight="1">
      <c r="A21" s="1" t="s">
        <v>16</v>
      </c>
      <c r="B21" s="2">
        <v>3588</v>
      </c>
      <c r="C21" s="2">
        <v>3577</v>
      </c>
      <c r="D21" s="3">
        <v>3572</v>
      </c>
      <c r="E21" s="3">
        <v>3569</v>
      </c>
      <c r="F21" s="3">
        <v>3572</v>
      </c>
      <c r="G21" s="3">
        <v>3572</v>
      </c>
      <c r="H21" s="22">
        <v>3572</v>
      </c>
      <c r="I21" s="18">
        <v>3560</v>
      </c>
      <c r="J21" s="59"/>
      <c r="K21" s="59"/>
      <c r="L21" s="25"/>
      <c r="M21" s="60"/>
    </row>
    <row r="22" spans="1:13" ht="15" customHeight="1">
      <c r="A22" s="1" t="s">
        <v>17</v>
      </c>
      <c r="B22" s="2">
        <v>1585</v>
      </c>
      <c r="C22" s="2">
        <v>1574</v>
      </c>
      <c r="D22" s="3">
        <v>1567</v>
      </c>
      <c r="E22" s="3">
        <v>1565</v>
      </c>
      <c r="F22" s="3">
        <v>1566</v>
      </c>
      <c r="G22" s="3">
        <v>1570</v>
      </c>
      <c r="H22" s="22">
        <v>1564</v>
      </c>
      <c r="I22" s="18">
        <v>1565</v>
      </c>
      <c r="J22" s="59"/>
      <c r="K22" s="59"/>
      <c r="L22" s="25"/>
      <c r="M22" s="60"/>
    </row>
    <row r="23" spans="1:13" ht="15" customHeight="1">
      <c r="A23" s="1" t="s">
        <v>18</v>
      </c>
      <c r="B23" s="2">
        <v>1227</v>
      </c>
      <c r="C23" s="2">
        <v>1224</v>
      </c>
      <c r="D23" s="3">
        <v>1226</v>
      </c>
      <c r="E23" s="3">
        <v>1223</v>
      </c>
      <c r="F23" s="3">
        <v>1220</v>
      </c>
      <c r="G23" s="3">
        <v>1222</v>
      </c>
      <c r="H23" s="22">
        <v>1222</v>
      </c>
      <c r="I23" s="18">
        <v>1219</v>
      </c>
      <c r="J23" s="59"/>
      <c r="K23" s="59"/>
      <c r="L23" s="25"/>
      <c r="M23" s="60"/>
    </row>
    <row r="24" spans="1:13" ht="15" customHeight="1">
      <c r="A24" s="1" t="s">
        <v>19</v>
      </c>
      <c r="B24" s="2">
        <v>4315</v>
      </c>
      <c r="C24" s="2">
        <v>4317</v>
      </c>
      <c r="D24" s="3">
        <v>4321</v>
      </c>
      <c r="E24" s="3">
        <v>4320</v>
      </c>
      <c r="F24" s="3">
        <v>4313</v>
      </c>
      <c r="G24" s="3">
        <v>4309</v>
      </c>
      <c r="H24" s="22">
        <v>4315</v>
      </c>
      <c r="I24" s="18">
        <v>4308</v>
      </c>
      <c r="J24" s="59"/>
      <c r="K24" s="59"/>
      <c r="L24" s="25"/>
      <c r="M24" s="60"/>
    </row>
    <row r="25" spans="1:13" ht="15" customHeight="1">
      <c r="A25" s="32" t="s">
        <v>20</v>
      </c>
      <c r="B25" s="28">
        <f aca="true" t="shared" si="4" ref="B25:K25">SUM(B26:B33)</f>
        <v>62685</v>
      </c>
      <c r="C25" s="28">
        <f t="shared" si="4"/>
        <v>62764</v>
      </c>
      <c r="D25" s="28">
        <f t="shared" si="4"/>
        <v>62765</v>
      </c>
      <c r="E25" s="28">
        <f t="shared" si="4"/>
        <v>62754</v>
      </c>
      <c r="F25" s="28">
        <f t="shared" si="4"/>
        <v>62708</v>
      </c>
      <c r="G25" s="29">
        <f t="shared" si="4"/>
        <v>62740</v>
      </c>
      <c r="H25" s="30">
        <f t="shared" si="4"/>
        <v>62771</v>
      </c>
      <c r="I25" s="31">
        <f t="shared" si="4"/>
        <v>62751</v>
      </c>
      <c r="J25" s="28">
        <f t="shared" si="4"/>
        <v>0</v>
      </c>
      <c r="K25" s="28">
        <f t="shared" si="4"/>
        <v>0</v>
      </c>
      <c r="L25" s="28">
        <f>SUM(L26:L33)</f>
        <v>0</v>
      </c>
      <c r="M25" s="58">
        <f>SUM(M26:M33)</f>
        <v>0</v>
      </c>
    </row>
    <row r="26" spans="1:13" ht="15" customHeight="1">
      <c r="A26" s="1" t="s">
        <v>21</v>
      </c>
      <c r="B26" s="2">
        <v>3426</v>
      </c>
      <c r="C26" s="2">
        <v>3423</v>
      </c>
      <c r="D26" s="3">
        <v>3429</v>
      </c>
      <c r="E26" s="3">
        <v>3429</v>
      </c>
      <c r="F26" s="3">
        <v>3431</v>
      </c>
      <c r="G26" s="3">
        <v>3425</v>
      </c>
      <c r="H26" s="22">
        <v>3427</v>
      </c>
      <c r="I26" s="18">
        <v>3420</v>
      </c>
      <c r="J26" s="59"/>
      <c r="K26" s="59"/>
      <c r="L26" s="25"/>
      <c r="M26" s="61"/>
    </row>
    <row r="27" spans="1:13" ht="15" customHeight="1">
      <c r="A27" s="1" t="s">
        <v>22</v>
      </c>
      <c r="B27" s="2">
        <v>6247</v>
      </c>
      <c r="C27" s="2">
        <v>6271</v>
      </c>
      <c r="D27" s="3">
        <v>6268</v>
      </c>
      <c r="E27" s="3">
        <v>6273</v>
      </c>
      <c r="F27" s="3">
        <v>6271</v>
      </c>
      <c r="G27" s="3">
        <v>6276</v>
      </c>
      <c r="H27" s="22">
        <v>6277</v>
      </c>
      <c r="I27" s="18">
        <v>6272</v>
      </c>
      <c r="J27" s="59"/>
      <c r="K27" s="59"/>
      <c r="L27" s="25"/>
      <c r="M27" s="61"/>
    </row>
    <row r="28" spans="1:13" ht="15" customHeight="1">
      <c r="A28" s="1" t="s">
        <v>23</v>
      </c>
      <c r="B28" s="2">
        <v>21677</v>
      </c>
      <c r="C28" s="2">
        <v>21718</v>
      </c>
      <c r="D28" s="3">
        <v>21721</v>
      </c>
      <c r="E28" s="3">
        <v>21686</v>
      </c>
      <c r="F28" s="3">
        <v>21656</v>
      </c>
      <c r="G28" s="3">
        <v>21668</v>
      </c>
      <c r="H28" s="22">
        <v>21672</v>
      </c>
      <c r="I28" s="18">
        <v>21666</v>
      </c>
      <c r="J28" s="59"/>
      <c r="K28" s="59"/>
      <c r="L28" s="25"/>
      <c r="M28" s="61"/>
    </row>
    <row r="29" spans="1:13" ht="15" customHeight="1">
      <c r="A29" s="1" t="s">
        <v>24</v>
      </c>
      <c r="B29" s="2">
        <v>16360</v>
      </c>
      <c r="C29" s="2">
        <v>16425</v>
      </c>
      <c r="D29" s="3">
        <v>16446</v>
      </c>
      <c r="E29" s="3">
        <v>16476</v>
      </c>
      <c r="F29" s="3">
        <v>16468</v>
      </c>
      <c r="G29" s="3">
        <v>16499</v>
      </c>
      <c r="H29" s="22">
        <v>16521</v>
      </c>
      <c r="I29" s="18">
        <v>16526</v>
      </c>
      <c r="J29" s="59"/>
      <c r="K29" s="59"/>
      <c r="L29" s="25"/>
      <c r="M29" s="61"/>
    </row>
    <row r="30" spans="1:13" ht="15" customHeight="1">
      <c r="A30" s="1" t="s">
        <v>25</v>
      </c>
      <c r="B30" s="2">
        <v>4276</v>
      </c>
      <c r="C30" s="2">
        <v>4273</v>
      </c>
      <c r="D30" s="3">
        <v>4260</v>
      </c>
      <c r="E30" s="3">
        <v>4258</v>
      </c>
      <c r="F30" s="3">
        <v>4256</v>
      </c>
      <c r="G30" s="3">
        <v>4253</v>
      </c>
      <c r="H30" s="22">
        <v>4253</v>
      </c>
      <c r="I30" s="18">
        <v>4259</v>
      </c>
      <c r="J30" s="59"/>
      <c r="K30" s="59"/>
      <c r="L30" s="25"/>
      <c r="M30" s="61"/>
    </row>
    <row r="31" spans="1:13" ht="15" customHeight="1">
      <c r="A31" s="1" t="s">
        <v>26</v>
      </c>
      <c r="B31" s="2">
        <v>5569</v>
      </c>
      <c r="C31" s="2">
        <v>5548</v>
      </c>
      <c r="D31" s="3">
        <v>5540</v>
      </c>
      <c r="E31" s="3">
        <v>5536</v>
      </c>
      <c r="F31" s="3">
        <v>5534</v>
      </c>
      <c r="G31" s="3">
        <v>5530</v>
      </c>
      <c r="H31" s="22">
        <v>5526</v>
      </c>
      <c r="I31" s="18">
        <v>5518</v>
      </c>
      <c r="J31" s="59"/>
      <c r="K31" s="59"/>
      <c r="L31" s="25"/>
      <c r="M31" s="61"/>
    </row>
    <row r="32" spans="1:13" ht="15" customHeight="1">
      <c r="A32" s="1" t="s">
        <v>27</v>
      </c>
      <c r="B32" s="2">
        <v>2029</v>
      </c>
      <c r="C32" s="2">
        <v>2022</v>
      </c>
      <c r="D32" s="3">
        <v>2023</v>
      </c>
      <c r="E32" s="3">
        <v>2019</v>
      </c>
      <c r="F32" s="3">
        <v>2018</v>
      </c>
      <c r="G32" s="3">
        <v>2022</v>
      </c>
      <c r="H32" s="22">
        <v>2024</v>
      </c>
      <c r="I32" s="18">
        <v>2026</v>
      </c>
      <c r="J32" s="59"/>
      <c r="K32" s="59"/>
      <c r="L32" s="25"/>
      <c r="M32" s="61"/>
    </row>
    <row r="33" spans="1:13" ht="15" customHeight="1">
      <c r="A33" s="1" t="s">
        <v>28</v>
      </c>
      <c r="B33" s="2">
        <v>3101</v>
      </c>
      <c r="C33" s="2">
        <v>3084</v>
      </c>
      <c r="D33" s="3">
        <v>3078</v>
      </c>
      <c r="E33" s="3">
        <v>3077</v>
      </c>
      <c r="F33" s="3">
        <v>3074</v>
      </c>
      <c r="G33" s="3">
        <v>3067</v>
      </c>
      <c r="H33" s="22">
        <v>3071</v>
      </c>
      <c r="I33" s="18">
        <v>3064</v>
      </c>
      <c r="J33" s="59"/>
      <c r="K33" s="59"/>
      <c r="L33" s="25"/>
      <c r="M33" s="61"/>
    </row>
    <row r="34" spans="1:13" ht="15" customHeight="1">
      <c r="A34" s="32" t="s">
        <v>29</v>
      </c>
      <c r="B34" s="28">
        <f aca="true" t="shared" si="5" ref="B34:K34">SUM(B35:B36)</f>
        <v>11009</v>
      </c>
      <c r="C34" s="28">
        <f t="shared" si="5"/>
        <v>10978</v>
      </c>
      <c r="D34" s="28">
        <f t="shared" si="5"/>
        <v>10959</v>
      </c>
      <c r="E34" s="28">
        <f t="shared" si="5"/>
        <v>10965</v>
      </c>
      <c r="F34" s="28">
        <f t="shared" si="5"/>
        <v>10947</v>
      </c>
      <c r="G34" s="29">
        <f t="shared" si="5"/>
        <v>10928</v>
      </c>
      <c r="H34" s="30">
        <f t="shared" si="5"/>
        <v>10937</v>
      </c>
      <c r="I34" s="31">
        <f t="shared" si="5"/>
        <v>10938</v>
      </c>
      <c r="J34" s="28">
        <f t="shared" si="5"/>
        <v>0</v>
      </c>
      <c r="K34" s="28">
        <f t="shared" si="5"/>
        <v>0</v>
      </c>
      <c r="L34" s="28">
        <f>SUM(L35:L36)</f>
        <v>0</v>
      </c>
      <c r="M34" s="58">
        <f>SUM(M35:M36)</f>
        <v>0</v>
      </c>
    </row>
    <row r="35" spans="1:13" ht="15" customHeight="1">
      <c r="A35" s="1" t="s">
        <v>30</v>
      </c>
      <c r="B35" s="2">
        <v>4669</v>
      </c>
      <c r="C35" s="2">
        <v>4671</v>
      </c>
      <c r="D35" s="3">
        <v>4665</v>
      </c>
      <c r="E35" s="3">
        <v>4666</v>
      </c>
      <c r="F35" s="3">
        <v>4661</v>
      </c>
      <c r="G35" s="3">
        <v>4651</v>
      </c>
      <c r="H35" s="22">
        <v>4660</v>
      </c>
      <c r="I35" s="18">
        <v>4663</v>
      </c>
      <c r="J35" s="59"/>
      <c r="K35" s="59"/>
      <c r="L35" s="25"/>
      <c r="M35" s="61"/>
    </row>
    <row r="36" spans="1:13" ht="15" customHeight="1">
      <c r="A36" s="1" t="s">
        <v>31</v>
      </c>
      <c r="B36" s="2">
        <v>6340</v>
      </c>
      <c r="C36" s="2">
        <v>6307</v>
      </c>
      <c r="D36" s="3">
        <v>6294</v>
      </c>
      <c r="E36" s="3">
        <v>6299</v>
      </c>
      <c r="F36" s="3">
        <v>6286</v>
      </c>
      <c r="G36" s="3">
        <v>6277</v>
      </c>
      <c r="H36" s="22">
        <v>6277</v>
      </c>
      <c r="I36" s="18">
        <v>6275</v>
      </c>
      <c r="J36" s="59"/>
      <c r="K36" s="59"/>
      <c r="L36" s="25"/>
      <c r="M36" s="61"/>
    </row>
    <row r="37" spans="1:13" ht="15" customHeight="1">
      <c r="A37" s="32" t="s">
        <v>32</v>
      </c>
      <c r="B37" s="28">
        <f aca="true" t="shared" si="6" ref="B37:K37">SUM(B38:B42)</f>
        <v>9330</v>
      </c>
      <c r="C37" s="28">
        <f t="shared" si="6"/>
        <v>9346</v>
      </c>
      <c r="D37" s="28">
        <f t="shared" si="6"/>
        <v>9336</v>
      </c>
      <c r="E37" s="28">
        <f t="shared" si="6"/>
        <v>9327</v>
      </c>
      <c r="F37" s="28">
        <f t="shared" si="6"/>
        <v>9331</v>
      </c>
      <c r="G37" s="29">
        <f t="shared" si="6"/>
        <v>9319</v>
      </c>
      <c r="H37" s="30">
        <f t="shared" si="6"/>
        <v>9319</v>
      </c>
      <c r="I37" s="31">
        <f t="shared" si="6"/>
        <v>9317</v>
      </c>
      <c r="J37" s="28">
        <f t="shared" si="6"/>
        <v>0</v>
      </c>
      <c r="K37" s="28">
        <f t="shared" si="6"/>
        <v>0</v>
      </c>
      <c r="L37" s="28">
        <f>SUM(L38:L42)</f>
        <v>0</v>
      </c>
      <c r="M37" s="58">
        <f>SUM(M38:M42)</f>
        <v>0</v>
      </c>
    </row>
    <row r="38" spans="1:13" ht="15" customHeight="1">
      <c r="A38" s="1" t="s">
        <v>33</v>
      </c>
      <c r="B38" s="2">
        <v>1683</v>
      </c>
      <c r="C38" s="2">
        <v>1677</v>
      </c>
      <c r="D38" s="3">
        <v>1679</v>
      </c>
      <c r="E38" s="3">
        <v>1676</v>
      </c>
      <c r="F38" s="3">
        <v>1682</v>
      </c>
      <c r="G38" s="3">
        <v>1689</v>
      </c>
      <c r="H38" s="22">
        <v>1688</v>
      </c>
      <c r="I38" s="18">
        <v>1690</v>
      </c>
      <c r="J38" s="59"/>
      <c r="K38" s="59"/>
      <c r="L38" s="25"/>
      <c r="M38" s="61"/>
    </row>
    <row r="39" spans="1:13" ht="15" customHeight="1">
      <c r="A39" s="1" t="s">
        <v>34</v>
      </c>
      <c r="B39" s="2">
        <v>1313</v>
      </c>
      <c r="C39" s="2">
        <v>1313</v>
      </c>
      <c r="D39" s="3">
        <v>1317</v>
      </c>
      <c r="E39" s="3">
        <v>1313</v>
      </c>
      <c r="F39" s="3">
        <v>1310</v>
      </c>
      <c r="G39" s="3">
        <v>1304</v>
      </c>
      <c r="H39" s="22">
        <v>1307</v>
      </c>
      <c r="I39" s="18">
        <v>1303</v>
      </c>
      <c r="J39" s="59"/>
      <c r="K39" s="59"/>
      <c r="L39" s="25"/>
      <c r="M39" s="61"/>
    </row>
    <row r="40" spans="1:13" ht="15" customHeight="1">
      <c r="A40" s="1" t="s">
        <v>35</v>
      </c>
      <c r="B40" s="2">
        <v>4976</v>
      </c>
      <c r="C40" s="2">
        <v>4992</v>
      </c>
      <c r="D40" s="3">
        <v>4982</v>
      </c>
      <c r="E40" s="3">
        <v>4980</v>
      </c>
      <c r="F40" s="3">
        <v>4979</v>
      </c>
      <c r="G40" s="3">
        <v>4977</v>
      </c>
      <c r="H40" s="22">
        <v>4976</v>
      </c>
      <c r="I40" s="18">
        <v>4977</v>
      </c>
      <c r="J40" s="59"/>
      <c r="K40" s="59"/>
      <c r="L40" s="25"/>
      <c r="M40" s="61"/>
    </row>
    <row r="41" spans="1:13" ht="15" customHeight="1">
      <c r="A41" s="1" t="s">
        <v>36</v>
      </c>
      <c r="B41" s="2">
        <v>584</v>
      </c>
      <c r="C41" s="2">
        <v>591</v>
      </c>
      <c r="D41" s="3">
        <v>587</v>
      </c>
      <c r="E41" s="3">
        <v>587</v>
      </c>
      <c r="F41" s="3">
        <v>588</v>
      </c>
      <c r="G41" s="3">
        <v>586</v>
      </c>
      <c r="H41" s="22">
        <v>586</v>
      </c>
      <c r="I41" s="18">
        <v>585</v>
      </c>
      <c r="J41" s="59"/>
      <c r="K41" s="59"/>
      <c r="L41" s="25"/>
      <c r="M41" s="61"/>
    </row>
    <row r="42" spans="1:13" ht="15" customHeight="1">
      <c r="A42" s="1" t="s">
        <v>37</v>
      </c>
      <c r="B42" s="2">
        <v>774</v>
      </c>
      <c r="C42" s="2">
        <v>773</v>
      </c>
      <c r="D42" s="3">
        <v>771</v>
      </c>
      <c r="E42" s="3">
        <v>771</v>
      </c>
      <c r="F42" s="3">
        <v>772</v>
      </c>
      <c r="G42" s="3">
        <v>763</v>
      </c>
      <c r="H42" s="22">
        <v>762</v>
      </c>
      <c r="I42" s="18">
        <v>762</v>
      </c>
      <c r="J42" s="59"/>
      <c r="K42" s="59"/>
      <c r="L42" s="25"/>
      <c r="M42" s="61"/>
    </row>
    <row r="43" spans="1:13" ht="15" customHeight="1">
      <c r="A43" s="32" t="s">
        <v>38</v>
      </c>
      <c r="B43" s="28">
        <f aca="true" t="shared" si="7" ref="B43:K43">SUM(B44:B48)</f>
        <v>49426</v>
      </c>
      <c r="C43" s="28">
        <f t="shared" si="7"/>
        <v>49432</v>
      </c>
      <c r="D43" s="28">
        <f t="shared" si="7"/>
        <v>49396</v>
      </c>
      <c r="E43" s="28">
        <f t="shared" si="7"/>
        <v>49373</v>
      </c>
      <c r="F43" s="28">
        <f t="shared" si="7"/>
        <v>49361</v>
      </c>
      <c r="G43" s="29">
        <f t="shared" si="7"/>
        <v>49343</v>
      </c>
      <c r="H43" s="30">
        <f t="shared" si="7"/>
        <v>49332</v>
      </c>
      <c r="I43" s="31">
        <f t="shared" si="7"/>
        <v>49306</v>
      </c>
      <c r="J43" s="28">
        <f t="shared" si="7"/>
        <v>0</v>
      </c>
      <c r="K43" s="28">
        <f t="shared" si="7"/>
        <v>0</v>
      </c>
      <c r="L43" s="28">
        <f>SUM(L44:L48)</f>
        <v>0</v>
      </c>
      <c r="M43" s="58">
        <f>SUM(M44:M48)</f>
        <v>0</v>
      </c>
    </row>
    <row r="44" spans="1:13" ht="15" customHeight="1">
      <c r="A44" s="1" t="s">
        <v>39</v>
      </c>
      <c r="B44" s="2">
        <v>24904</v>
      </c>
      <c r="C44" s="2">
        <v>24894</v>
      </c>
      <c r="D44" s="3">
        <v>24873</v>
      </c>
      <c r="E44" s="3">
        <v>24853</v>
      </c>
      <c r="F44" s="3">
        <v>24845</v>
      </c>
      <c r="G44" s="3">
        <v>24847</v>
      </c>
      <c r="H44" s="22">
        <v>24828</v>
      </c>
      <c r="I44" s="18">
        <v>24812</v>
      </c>
      <c r="J44" s="59"/>
      <c r="K44" s="59"/>
      <c r="L44" s="25"/>
      <c r="M44" s="61"/>
    </row>
    <row r="45" spans="1:13" ht="15" customHeight="1">
      <c r="A45" s="1" t="s">
        <v>40</v>
      </c>
      <c r="B45" s="2">
        <v>2510</v>
      </c>
      <c r="C45" s="2">
        <v>2502</v>
      </c>
      <c r="D45" s="3">
        <v>2497</v>
      </c>
      <c r="E45" s="3">
        <v>2490</v>
      </c>
      <c r="F45" s="3">
        <v>2488</v>
      </c>
      <c r="G45" s="3">
        <v>2484</v>
      </c>
      <c r="H45" s="22">
        <v>2493</v>
      </c>
      <c r="I45" s="18">
        <v>2488</v>
      </c>
      <c r="J45" s="59"/>
      <c r="K45" s="59"/>
      <c r="L45" s="25"/>
      <c r="M45" s="61"/>
    </row>
    <row r="46" spans="1:13" ht="15" customHeight="1">
      <c r="A46" s="1" t="s">
        <v>41</v>
      </c>
      <c r="B46" s="2">
        <v>15467</v>
      </c>
      <c r="C46" s="2">
        <v>15488</v>
      </c>
      <c r="D46" s="3">
        <v>15485</v>
      </c>
      <c r="E46" s="3">
        <v>15484</v>
      </c>
      <c r="F46" s="3">
        <v>15490</v>
      </c>
      <c r="G46" s="3">
        <v>15486</v>
      </c>
      <c r="H46" s="22">
        <v>15495</v>
      </c>
      <c r="I46" s="18">
        <v>15498</v>
      </c>
      <c r="J46" s="59"/>
      <c r="K46" s="59"/>
      <c r="L46" s="25"/>
      <c r="M46" s="61"/>
    </row>
    <row r="47" spans="1:13" ht="15" customHeight="1">
      <c r="A47" s="1" t="s">
        <v>42</v>
      </c>
      <c r="B47" s="2">
        <v>3084</v>
      </c>
      <c r="C47" s="2">
        <v>3089</v>
      </c>
      <c r="D47" s="3">
        <v>3078</v>
      </c>
      <c r="E47" s="3">
        <v>3079</v>
      </c>
      <c r="F47" s="3">
        <v>3075</v>
      </c>
      <c r="G47" s="3">
        <v>3060</v>
      </c>
      <c r="H47" s="22">
        <v>3056</v>
      </c>
      <c r="I47" s="18">
        <v>3053</v>
      </c>
      <c r="J47" s="59"/>
      <c r="K47" s="59"/>
      <c r="L47" s="25"/>
      <c r="M47" s="61"/>
    </row>
    <row r="48" spans="1:13" ht="15" customHeight="1">
      <c r="A48" s="1" t="s">
        <v>43</v>
      </c>
      <c r="B48" s="2">
        <v>3461</v>
      </c>
      <c r="C48" s="2">
        <v>3459</v>
      </c>
      <c r="D48" s="3">
        <v>3463</v>
      </c>
      <c r="E48" s="3">
        <v>3467</v>
      </c>
      <c r="F48" s="3">
        <v>3463</v>
      </c>
      <c r="G48" s="3">
        <v>3466</v>
      </c>
      <c r="H48" s="22">
        <v>3460</v>
      </c>
      <c r="I48" s="18">
        <v>3455</v>
      </c>
      <c r="J48" s="59"/>
      <c r="K48" s="59"/>
      <c r="L48" s="25"/>
      <c r="M48" s="61"/>
    </row>
    <row r="49" spans="1:13" ht="15" customHeight="1">
      <c r="A49" s="32" t="s">
        <v>44</v>
      </c>
      <c r="B49" s="28">
        <f aca="true" t="shared" si="8" ref="B49:K49">SUM(B50:B59)</f>
        <v>66851</v>
      </c>
      <c r="C49" s="28">
        <f t="shared" si="8"/>
        <v>66739</v>
      </c>
      <c r="D49" s="28">
        <f t="shared" si="8"/>
        <v>66694</v>
      </c>
      <c r="E49" s="28">
        <f t="shared" si="8"/>
        <v>66653</v>
      </c>
      <c r="F49" s="28">
        <f t="shared" si="8"/>
        <v>66621</v>
      </c>
      <c r="G49" s="29">
        <f t="shared" si="8"/>
        <v>66621</v>
      </c>
      <c r="H49" s="30">
        <f t="shared" si="8"/>
        <v>66589</v>
      </c>
      <c r="I49" s="31">
        <f t="shared" si="8"/>
        <v>66530</v>
      </c>
      <c r="J49" s="28">
        <f t="shared" si="8"/>
        <v>0</v>
      </c>
      <c r="K49" s="28">
        <f t="shared" si="8"/>
        <v>0</v>
      </c>
      <c r="L49" s="28">
        <f>SUM(L50:L59)</f>
        <v>0</v>
      </c>
      <c r="M49" s="58">
        <f>SUM(M50:M59)</f>
        <v>0</v>
      </c>
    </row>
    <row r="50" spans="1:13" ht="15" customHeight="1">
      <c r="A50" s="1" t="s">
        <v>45</v>
      </c>
      <c r="B50" s="2">
        <v>7104</v>
      </c>
      <c r="C50" s="2">
        <v>7080</v>
      </c>
      <c r="D50" s="3">
        <v>7061</v>
      </c>
      <c r="E50" s="3">
        <v>7044</v>
      </c>
      <c r="F50" s="3">
        <v>7046</v>
      </c>
      <c r="G50" s="3">
        <v>7047</v>
      </c>
      <c r="H50" s="22">
        <v>7054</v>
      </c>
      <c r="I50" s="18">
        <v>7042</v>
      </c>
      <c r="J50" s="59"/>
      <c r="K50" s="59"/>
      <c r="L50" s="25"/>
      <c r="M50" s="61"/>
    </row>
    <row r="51" spans="1:13" ht="15" customHeight="1">
      <c r="A51" s="1" t="s">
        <v>46</v>
      </c>
      <c r="B51" s="2">
        <v>14909</v>
      </c>
      <c r="C51" s="2">
        <v>14916</v>
      </c>
      <c r="D51" s="3">
        <v>14892</v>
      </c>
      <c r="E51" s="3">
        <v>14883</v>
      </c>
      <c r="F51" s="3">
        <v>14910</v>
      </c>
      <c r="G51" s="3">
        <v>14918</v>
      </c>
      <c r="H51" s="22">
        <v>14918</v>
      </c>
      <c r="I51" s="18">
        <v>14889</v>
      </c>
      <c r="J51" s="59"/>
      <c r="K51" s="59"/>
      <c r="L51" s="25"/>
      <c r="M51" s="61"/>
    </row>
    <row r="52" spans="1:13" ht="15" customHeight="1">
      <c r="A52" s="1" t="s">
        <v>47</v>
      </c>
      <c r="B52" s="2">
        <v>7341</v>
      </c>
      <c r="C52" s="2">
        <v>7330</v>
      </c>
      <c r="D52" s="3">
        <v>7329</v>
      </c>
      <c r="E52" s="3">
        <v>7324</v>
      </c>
      <c r="F52" s="3">
        <v>7309</v>
      </c>
      <c r="G52" s="3">
        <v>7292</v>
      </c>
      <c r="H52" s="22">
        <v>7294</v>
      </c>
      <c r="I52" s="18">
        <v>7283</v>
      </c>
      <c r="J52" s="59"/>
      <c r="K52" s="59"/>
      <c r="L52" s="25"/>
      <c r="M52" s="61"/>
    </row>
    <row r="53" spans="1:13" ht="15" customHeight="1">
      <c r="A53" s="1" t="s">
        <v>48</v>
      </c>
      <c r="B53" s="2">
        <v>14858</v>
      </c>
      <c r="C53" s="2">
        <v>14814</v>
      </c>
      <c r="D53" s="3">
        <v>14816</v>
      </c>
      <c r="E53" s="3">
        <v>14821</v>
      </c>
      <c r="F53" s="3">
        <v>14802</v>
      </c>
      <c r="G53" s="3">
        <v>14780</v>
      </c>
      <c r="H53" s="22">
        <v>14766</v>
      </c>
      <c r="I53" s="18">
        <v>14769</v>
      </c>
      <c r="J53" s="59"/>
      <c r="K53" s="59"/>
      <c r="L53" s="25"/>
      <c r="M53" s="61"/>
    </row>
    <row r="54" spans="1:13" ht="15" customHeight="1">
      <c r="A54" s="1" t="s">
        <v>49</v>
      </c>
      <c r="B54" s="2">
        <v>4872</v>
      </c>
      <c r="C54" s="2">
        <v>4866</v>
      </c>
      <c r="D54" s="3">
        <v>4859</v>
      </c>
      <c r="E54" s="3">
        <v>4857</v>
      </c>
      <c r="F54" s="3">
        <v>4859</v>
      </c>
      <c r="G54" s="3">
        <v>4855</v>
      </c>
      <c r="H54" s="22">
        <v>4850</v>
      </c>
      <c r="I54" s="18">
        <v>4848</v>
      </c>
      <c r="J54" s="59"/>
      <c r="K54" s="59"/>
      <c r="L54" s="25"/>
      <c r="M54" s="61"/>
    </row>
    <row r="55" spans="1:13" ht="15" customHeight="1">
      <c r="A55" s="1" t="s">
        <v>50</v>
      </c>
      <c r="B55" s="2">
        <v>1714</v>
      </c>
      <c r="C55" s="2">
        <v>1714</v>
      </c>
      <c r="D55" s="3">
        <v>1711</v>
      </c>
      <c r="E55" s="3">
        <v>1707</v>
      </c>
      <c r="F55" s="3">
        <v>1710</v>
      </c>
      <c r="G55" s="3">
        <v>1717</v>
      </c>
      <c r="H55" s="22">
        <v>1708</v>
      </c>
      <c r="I55" s="18">
        <v>1706</v>
      </c>
      <c r="J55" s="59"/>
      <c r="K55" s="59"/>
      <c r="L55" s="25"/>
      <c r="M55" s="61"/>
    </row>
    <row r="56" spans="1:13" ht="15" customHeight="1">
      <c r="A56" s="1" t="s">
        <v>51</v>
      </c>
      <c r="B56" s="2">
        <v>2819</v>
      </c>
      <c r="C56" s="2">
        <v>2815</v>
      </c>
      <c r="D56" s="3">
        <v>2811</v>
      </c>
      <c r="E56" s="3">
        <v>2810</v>
      </c>
      <c r="F56" s="3">
        <v>2811</v>
      </c>
      <c r="G56" s="3">
        <v>2818</v>
      </c>
      <c r="H56" s="22">
        <v>2817</v>
      </c>
      <c r="I56" s="18">
        <v>2816</v>
      </c>
      <c r="J56" s="59"/>
      <c r="K56" s="59"/>
      <c r="L56" s="25"/>
      <c r="M56" s="61"/>
    </row>
    <row r="57" spans="1:13" ht="15" customHeight="1">
      <c r="A57" s="1" t="s">
        <v>52</v>
      </c>
      <c r="B57" s="2">
        <v>4415</v>
      </c>
      <c r="C57" s="2">
        <v>4406</v>
      </c>
      <c r="D57" s="3">
        <v>4409</v>
      </c>
      <c r="E57" s="3">
        <v>4403</v>
      </c>
      <c r="F57" s="3">
        <v>4385</v>
      </c>
      <c r="G57" s="3">
        <v>4391</v>
      </c>
      <c r="H57" s="22">
        <v>4397</v>
      </c>
      <c r="I57" s="18">
        <v>4402</v>
      </c>
      <c r="J57" s="59"/>
      <c r="K57" s="59"/>
      <c r="L57" s="25"/>
      <c r="M57" s="61"/>
    </row>
    <row r="58" spans="1:13" ht="15" customHeight="1">
      <c r="A58" s="1" t="s">
        <v>53</v>
      </c>
      <c r="B58" s="2">
        <v>2731</v>
      </c>
      <c r="C58" s="2">
        <v>2720</v>
      </c>
      <c r="D58" s="3">
        <v>2719</v>
      </c>
      <c r="E58" s="3">
        <v>2716</v>
      </c>
      <c r="F58" s="3">
        <v>2708</v>
      </c>
      <c r="G58" s="3">
        <v>2710</v>
      </c>
      <c r="H58" s="22">
        <v>2706</v>
      </c>
      <c r="I58" s="18">
        <v>2696</v>
      </c>
      <c r="J58" s="59"/>
      <c r="K58" s="59"/>
      <c r="L58" s="25"/>
      <c r="M58" s="61"/>
    </row>
    <row r="59" spans="1:13" ht="15" customHeight="1">
      <c r="A59" s="1" t="s">
        <v>54</v>
      </c>
      <c r="B59" s="2">
        <v>6088</v>
      </c>
      <c r="C59" s="2">
        <v>6078</v>
      </c>
      <c r="D59" s="3">
        <v>6087</v>
      </c>
      <c r="E59" s="3">
        <v>6088</v>
      </c>
      <c r="F59" s="3">
        <v>6081</v>
      </c>
      <c r="G59" s="3">
        <v>6093</v>
      </c>
      <c r="H59" s="22">
        <v>6079</v>
      </c>
      <c r="I59" s="18">
        <v>6079</v>
      </c>
      <c r="J59" s="59"/>
      <c r="K59" s="59"/>
      <c r="L59" s="25"/>
      <c r="M59" s="61"/>
    </row>
    <row r="60" spans="1:13" ht="15" customHeight="1">
      <c r="A60" s="32" t="s">
        <v>55</v>
      </c>
      <c r="B60" s="28">
        <f aca="true" t="shared" si="9" ref="B60:K60">SUM(B61:B67)</f>
        <v>34054</v>
      </c>
      <c r="C60" s="28">
        <f t="shared" si="9"/>
        <v>33993</v>
      </c>
      <c r="D60" s="28">
        <f t="shared" si="9"/>
        <v>33964</v>
      </c>
      <c r="E60" s="28">
        <f t="shared" si="9"/>
        <v>33967</v>
      </c>
      <c r="F60" s="28">
        <f t="shared" si="9"/>
        <v>33962</v>
      </c>
      <c r="G60" s="29">
        <f t="shared" si="9"/>
        <v>33976</v>
      </c>
      <c r="H60" s="30">
        <f t="shared" si="9"/>
        <v>33955</v>
      </c>
      <c r="I60" s="31">
        <f t="shared" si="9"/>
        <v>33947</v>
      </c>
      <c r="J60" s="28">
        <f t="shared" si="9"/>
        <v>0</v>
      </c>
      <c r="K60" s="28">
        <f t="shared" si="9"/>
        <v>0</v>
      </c>
      <c r="L60" s="28">
        <f>SUM(L61:L67)</f>
        <v>0</v>
      </c>
      <c r="M60" s="58">
        <f>SUM(M61:M67)</f>
        <v>0</v>
      </c>
    </row>
    <row r="61" spans="1:13" ht="15" customHeight="1">
      <c r="A61" s="1" t="s">
        <v>56</v>
      </c>
      <c r="B61" s="2">
        <v>4331</v>
      </c>
      <c r="C61" s="2">
        <v>4300</v>
      </c>
      <c r="D61" s="3">
        <v>4296</v>
      </c>
      <c r="E61" s="3">
        <v>4298</v>
      </c>
      <c r="F61" s="3">
        <v>4302</v>
      </c>
      <c r="G61" s="3">
        <v>4297</v>
      </c>
      <c r="H61" s="22">
        <v>4296</v>
      </c>
      <c r="I61" s="18">
        <v>4294</v>
      </c>
      <c r="J61" s="59"/>
      <c r="K61" s="59"/>
      <c r="L61" s="25"/>
      <c r="M61" s="61"/>
    </row>
    <row r="62" spans="1:13" ht="15" customHeight="1">
      <c r="A62" s="1" t="s">
        <v>57</v>
      </c>
      <c r="B62" s="2">
        <v>3441</v>
      </c>
      <c r="C62" s="2">
        <v>3451</v>
      </c>
      <c r="D62" s="3">
        <v>3456</v>
      </c>
      <c r="E62" s="3">
        <v>3453</v>
      </c>
      <c r="F62" s="3">
        <v>3450</v>
      </c>
      <c r="G62" s="3">
        <v>3451</v>
      </c>
      <c r="H62" s="22">
        <v>3445</v>
      </c>
      <c r="I62" s="18">
        <v>3445</v>
      </c>
      <c r="J62" s="59"/>
      <c r="K62" s="59"/>
      <c r="L62" s="25"/>
      <c r="M62" s="61"/>
    </row>
    <row r="63" spans="1:13" ht="15" customHeight="1">
      <c r="A63" s="1" t="s">
        <v>58</v>
      </c>
      <c r="B63" s="2">
        <v>10069</v>
      </c>
      <c r="C63" s="2">
        <v>10063</v>
      </c>
      <c r="D63" s="3">
        <v>10048</v>
      </c>
      <c r="E63" s="3">
        <v>10051</v>
      </c>
      <c r="F63" s="3">
        <v>10053</v>
      </c>
      <c r="G63" s="3">
        <v>10064</v>
      </c>
      <c r="H63" s="22">
        <v>10065</v>
      </c>
      <c r="I63" s="18">
        <v>10067</v>
      </c>
      <c r="J63" s="59"/>
      <c r="K63" s="59"/>
      <c r="L63" s="25"/>
      <c r="M63" s="61"/>
    </row>
    <row r="64" spans="1:13" ht="15" customHeight="1">
      <c r="A64" s="1" t="s">
        <v>59</v>
      </c>
      <c r="B64" s="2">
        <v>6916</v>
      </c>
      <c r="C64" s="2">
        <v>6913</v>
      </c>
      <c r="D64" s="3">
        <v>6912</v>
      </c>
      <c r="E64" s="3">
        <v>6916</v>
      </c>
      <c r="F64" s="3">
        <v>6914</v>
      </c>
      <c r="G64" s="3">
        <v>6916</v>
      </c>
      <c r="H64" s="22">
        <v>6911</v>
      </c>
      <c r="I64" s="18">
        <v>6909</v>
      </c>
      <c r="J64" s="59"/>
      <c r="K64" s="59"/>
      <c r="L64" s="25"/>
      <c r="M64" s="61"/>
    </row>
    <row r="65" spans="1:13" ht="15" customHeight="1">
      <c r="A65" s="1" t="s">
        <v>60</v>
      </c>
      <c r="B65" s="2">
        <v>3573</v>
      </c>
      <c r="C65" s="2">
        <v>3573</v>
      </c>
      <c r="D65" s="3">
        <v>3565</v>
      </c>
      <c r="E65" s="3">
        <v>3561</v>
      </c>
      <c r="F65" s="3">
        <v>3560</v>
      </c>
      <c r="G65" s="3">
        <v>3560</v>
      </c>
      <c r="H65" s="22">
        <v>3554</v>
      </c>
      <c r="I65" s="18">
        <v>3557</v>
      </c>
      <c r="J65" s="59"/>
      <c r="K65" s="59"/>
      <c r="L65" s="25"/>
      <c r="M65" s="61"/>
    </row>
    <row r="66" spans="1:13" ht="15" customHeight="1">
      <c r="A66" s="1" t="s">
        <v>61</v>
      </c>
      <c r="B66" s="2">
        <v>3827</v>
      </c>
      <c r="C66" s="2">
        <v>3807</v>
      </c>
      <c r="D66" s="3">
        <v>3802</v>
      </c>
      <c r="E66" s="3">
        <v>3803</v>
      </c>
      <c r="F66" s="3">
        <v>3798</v>
      </c>
      <c r="G66" s="3">
        <v>3803</v>
      </c>
      <c r="H66" s="22">
        <v>3799</v>
      </c>
      <c r="I66" s="18">
        <v>3793</v>
      </c>
      <c r="J66" s="59"/>
      <c r="K66" s="59"/>
      <c r="L66" s="25"/>
      <c r="M66" s="61"/>
    </row>
    <row r="67" spans="1:13" ht="15" customHeight="1" thickBot="1">
      <c r="A67" s="7" t="s">
        <v>62</v>
      </c>
      <c r="B67" s="8">
        <v>1897</v>
      </c>
      <c r="C67" s="8">
        <v>1886</v>
      </c>
      <c r="D67" s="9">
        <v>1885</v>
      </c>
      <c r="E67" s="9">
        <v>1885</v>
      </c>
      <c r="F67" s="10">
        <v>1885</v>
      </c>
      <c r="G67" s="9">
        <v>1885</v>
      </c>
      <c r="H67" s="23">
        <v>1885</v>
      </c>
      <c r="I67" s="19">
        <v>1882</v>
      </c>
      <c r="J67" s="10"/>
      <c r="K67" s="11"/>
      <c r="L67" s="26"/>
      <c r="M67" s="62"/>
    </row>
    <row r="68" spans="1:13" ht="15" customHeight="1" thickBot="1" thickTop="1">
      <c r="A68" s="14" t="s">
        <v>79</v>
      </c>
      <c r="B68" s="12">
        <f>B5-B70</f>
        <v>-2317</v>
      </c>
      <c r="C68" s="12">
        <f>C5-B5</f>
        <v>1081</v>
      </c>
      <c r="D68" s="12">
        <f>D5-C5</f>
        <v>-21</v>
      </c>
      <c r="E68" s="12">
        <f>E5-D5</f>
        <v>-101</v>
      </c>
      <c r="F68" s="12">
        <f aca="true" t="shared" si="10" ref="F68:M68">F5-E5</f>
        <v>-105</v>
      </c>
      <c r="G68" s="16">
        <f t="shared" si="10"/>
        <v>158</v>
      </c>
      <c r="H68" s="24">
        <f t="shared" si="10"/>
        <v>133</v>
      </c>
      <c r="I68" s="63">
        <f t="shared" si="10"/>
        <v>129</v>
      </c>
      <c r="J68" s="64">
        <f t="shared" si="10"/>
        <v>-809092</v>
      </c>
      <c r="K68" s="64">
        <f t="shared" si="10"/>
        <v>0</v>
      </c>
      <c r="L68" s="64">
        <f t="shared" si="10"/>
        <v>0</v>
      </c>
      <c r="M68" s="65">
        <f t="shared" si="10"/>
        <v>0</v>
      </c>
    </row>
    <row r="69" ht="13.5">
      <c r="H69" s="42" t="s">
        <v>94</v>
      </c>
    </row>
    <row r="70" ht="14.25">
      <c r="B70" s="13">
        <v>810135</v>
      </c>
    </row>
  </sheetData>
  <mergeCells count="1">
    <mergeCell ref="A1:M1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36">
      <selection activeCell="J52" sqref="J52"/>
    </sheetView>
  </sheetViews>
  <sheetFormatPr defaultColWidth="9.00390625" defaultRowHeight="13.5"/>
  <cols>
    <col min="1" max="3" width="14.00390625" style="0" customWidth="1"/>
    <col min="4" max="4" width="10.25390625" style="0" customWidth="1"/>
    <col min="5" max="5" width="14.00390625" style="0" customWidth="1"/>
    <col min="6" max="6" width="10.25390625" style="0" customWidth="1"/>
  </cols>
  <sheetData>
    <row r="1" spans="1:5" ht="18.75">
      <c r="A1" s="418"/>
      <c r="B1" s="418"/>
      <c r="C1" s="418"/>
      <c r="D1" s="135"/>
      <c r="E1" s="42"/>
    </row>
    <row r="2" spans="1:5" ht="17.25" customHeight="1">
      <c r="A2" s="426" t="s">
        <v>128</v>
      </c>
      <c r="B2" s="426"/>
      <c r="C2" s="426"/>
      <c r="D2" s="426"/>
      <c r="E2" s="426"/>
    </row>
    <row r="3" ht="17.25" customHeight="1" thickBot="1">
      <c r="A3" s="5"/>
    </row>
    <row r="4" spans="1:6" ht="15.75" customHeight="1" thickBot="1">
      <c r="A4" s="125"/>
      <c r="B4" s="421" t="s">
        <v>129</v>
      </c>
      <c r="C4" s="423" t="s">
        <v>130</v>
      </c>
      <c r="D4" s="424"/>
      <c r="E4" s="423" t="s">
        <v>131</v>
      </c>
      <c r="F4" s="425"/>
    </row>
    <row r="5" spans="1:6" ht="15.75" customHeight="1" thickBot="1">
      <c r="A5" s="112"/>
      <c r="B5" s="422"/>
      <c r="C5" s="142" t="s">
        <v>132</v>
      </c>
      <c r="D5" s="141" t="s">
        <v>133</v>
      </c>
      <c r="E5" s="142" t="s">
        <v>132</v>
      </c>
      <c r="F5" s="149" t="s">
        <v>133</v>
      </c>
    </row>
    <row r="6" spans="1:6" ht="15.75" customHeight="1">
      <c r="A6" s="119" t="s">
        <v>0</v>
      </c>
      <c r="B6" s="104">
        <f>SUM(B7:B8)</f>
        <v>796196</v>
      </c>
      <c r="C6" s="106">
        <f>SUM(C7:C8)</f>
        <v>374354</v>
      </c>
      <c r="D6" s="154">
        <f>C6/B6*100</f>
        <v>47.0178197328296</v>
      </c>
      <c r="E6" s="140">
        <f>SUM(E7:E8)</f>
        <v>421842</v>
      </c>
      <c r="F6" s="155">
        <f>E6/B6*100</f>
        <v>52.9821802671704</v>
      </c>
    </row>
    <row r="7" spans="1:6" ht="15.75" customHeight="1">
      <c r="A7" s="120" t="s">
        <v>1</v>
      </c>
      <c r="B7" s="30">
        <f>SUM(B9:B17)</f>
        <v>557639</v>
      </c>
      <c r="C7" s="90">
        <f>SUM(C9:C17)</f>
        <v>261342</v>
      </c>
      <c r="D7" s="154">
        <f aca="true" t="shared" si="0" ref="D7:D60">C7/B7*100</f>
        <v>46.86580386235539</v>
      </c>
      <c r="E7" s="126">
        <f>SUM(E9:E17)</f>
        <v>296297</v>
      </c>
      <c r="F7" s="155">
        <f aca="true" t="shared" si="1" ref="F7:F60">E7/B7*100</f>
        <v>53.13419613764461</v>
      </c>
    </row>
    <row r="8" spans="1:6" ht="15.75" customHeight="1">
      <c r="A8" s="120" t="s">
        <v>2</v>
      </c>
      <c r="B8" s="30">
        <f>SUM(B18,B26,B35,B38,B41,B45,B54)</f>
        <v>238557</v>
      </c>
      <c r="C8" s="90">
        <f>SUM(C18,C26,C35,C38,C41,C45,C54)</f>
        <v>113012</v>
      </c>
      <c r="D8" s="154">
        <f t="shared" si="0"/>
        <v>47.37316448479818</v>
      </c>
      <c r="E8" s="126">
        <f>SUM(E18,E26,E35,E38,E41,E45,E54)</f>
        <v>125545</v>
      </c>
      <c r="F8" s="155">
        <f t="shared" si="1"/>
        <v>52.62683551520182</v>
      </c>
    </row>
    <row r="9" spans="1:6" ht="15.75" customHeight="1">
      <c r="A9" s="121" t="s">
        <v>3</v>
      </c>
      <c r="B9" s="22">
        <v>333393</v>
      </c>
      <c r="C9" s="91">
        <v>154969</v>
      </c>
      <c r="D9" s="156">
        <f t="shared" si="0"/>
        <v>46.48237965404193</v>
      </c>
      <c r="E9" s="136">
        <f>B9-C9</f>
        <v>178424</v>
      </c>
      <c r="F9" s="157">
        <f t="shared" si="1"/>
        <v>53.51762034595807</v>
      </c>
    </row>
    <row r="10" spans="1:6" ht="15.75" customHeight="1">
      <c r="A10" s="121" t="s">
        <v>4</v>
      </c>
      <c r="B10" s="22">
        <v>17490</v>
      </c>
      <c r="C10" s="91">
        <v>8239</v>
      </c>
      <c r="D10" s="156">
        <f t="shared" si="0"/>
        <v>47.106918238993714</v>
      </c>
      <c r="E10" s="136">
        <f aca="true" t="shared" si="2" ref="E10:E17">B10-C10</f>
        <v>9251</v>
      </c>
      <c r="F10" s="157">
        <f t="shared" si="1"/>
        <v>52.893081761006286</v>
      </c>
    </row>
    <row r="11" spans="1:6" ht="15.75" customHeight="1">
      <c r="A11" s="121" t="s">
        <v>5</v>
      </c>
      <c r="B11" s="22">
        <v>20349</v>
      </c>
      <c r="C11" s="91">
        <v>9607</v>
      </c>
      <c r="D11" s="156">
        <f t="shared" si="0"/>
        <v>47.21116516782152</v>
      </c>
      <c r="E11" s="136">
        <f t="shared" si="2"/>
        <v>10742</v>
      </c>
      <c r="F11" s="157">
        <f t="shared" si="1"/>
        <v>52.78883483217849</v>
      </c>
    </row>
    <row r="12" spans="1:6" ht="15.75" customHeight="1">
      <c r="A12" s="121" t="s">
        <v>6</v>
      </c>
      <c r="B12" s="22">
        <v>50757</v>
      </c>
      <c r="C12" s="91">
        <v>24177</v>
      </c>
      <c r="D12" s="156">
        <f t="shared" si="0"/>
        <v>47.63283882026125</v>
      </c>
      <c r="E12" s="136">
        <f t="shared" si="2"/>
        <v>26580</v>
      </c>
      <c r="F12" s="157">
        <f t="shared" si="1"/>
        <v>52.36716117973875</v>
      </c>
    </row>
    <row r="13" spans="1:6" ht="15.75" customHeight="1">
      <c r="A13" s="121" t="s">
        <v>7</v>
      </c>
      <c r="B13" s="22">
        <v>30013</v>
      </c>
      <c r="C13" s="91">
        <v>14349</v>
      </c>
      <c r="D13" s="156">
        <f t="shared" si="0"/>
        <v>47.80928264418752</v>
      </c>
      <c r="E13" s="136">
        <f t="shared" si="2"/>
        <v>15664</v>
      </c>
      <c r="F13" s="157">
        <f t="shared" si="1"/>
        <v>52.190717355812474</v>
      </c>
    </row>
    <row r="14" spans="1:6" ht="15.75" customHeight="1">
      <c r="A14" s="121" t="s">
        <v>8</v>
      </c>
      <c r="B14" s="22">
        <v>26041</v>
      </c>
      <c r="C14" s="91">
        <v>12684</v>
      </c>
      <c r="D14" s="156">
        <f t="shared" si="0"/>
        <v>48.70780691985715</v>
      </c>
      <c r="E14" s="136">
        <f t="shared" si="2"/>
        <v>13357</v>
      </c>
      <c r="F14" s="157">
        <f t="shared" si="1"/>
        <v>51.29219308014286</v>
      </c>
    </row>
    <row r="15" spans="1:6" ht="15.75" customHeight="1">
      <c r="A15" s="121" t="s">
        <v>10</v>
      </c>
      <c r="B15" s="22">
        <v>24398</v>
      </c>
      <c r="C15" s="91">
        <v>11460</v>
      </c>
      <c r="D15" s="156">
        <f t="shared" si="0"/>
        <v>46.9710632019018</v>
      </c>
      <c r="E15" s="136">
        <f t="shared" si="2"/>
        <v>12938</v>
      </c>
      <c r="F15" s="157">
        <f t="shared" si="1"/>
        <v>53.0289367980982</v>
      </c>
    </row>
    <row r="16" spans="1:6" ht="15.75" customHeight="1">
      <c r="A16" s="121" t="s">
        <v>11</v>
      </c>
      <c r="B16" s="22">
        <v>17281</v>
      </c>
      <c r="C16" s="91">
        <v>8002</v>
      </c>
      <c r="D16" s="156">
        <f t="shared" si="0"/>
        <v>46.30519067183612</v>
      </c>
      <c r="E16" s="136">
        <f t="shared" si="2"/>
        <v>9279</v>
      </c>
      <c r="F16" s="157">
        <f t="shared" si="1"/>
        <v>53.694809328163885</v>
      </c>
    </row>
    <row r="17" spans="1:6" ht="15.75" customHeight="1">
      <c r="A17" s="122" t="s">
        <v>102</v>
      </c>
      <c r="B17" s="71">
        <v>37917</v>
      </c>
      <c r="C17" s="145">
        <v>17855</v>
      </c>
      <c r="D17" s="156">
        <f t="shared" si="0"/>
        <v>47.08969591476119</v>
      </c>
      <c r="E17" s="136">
        <f t="shared" si="2"/>
        <v>20062</v>
      </c>
      <c r="F17" s="157">
        <f t="shared" si="1"/>
        <v>52.91030408523881</v>
      </c>
    </row>
    <row r="18" spans="1:6" ht="15.75" customHeight="1">
      <c r="A18" s="123" t="s">
        <v>12</v>
      </c>
      <c r="B18" s="30">
        <f>SUM(B19:B25)</f>
        <v>20497</v>
      </c>
      <c r="C18" s="90">
        <f>SUM(C19:C25)</f>
        <v>9616</v>
      </c>
      <c r="D18" s="154">
        <f t="shared" si="0"/>
        <v>46.91418256330195</v>
      </c>
      <c r="E18" s="126">
        <f>SUM(E19:E25)</f>
        <v>10881</v>
      </c>
      <c r="F18" s="155">
        <f t="shared" si="1"/>
        <v>53.08581743669806</v>
      </c>
    </row>
    <row r="19" spans="1:6" ht="15.75" customHeight="1">
      <c r="A19" s="121" t="s">
        <v>13</v>
      </c>
      <c r="B19" s="22">
        <v>3383</v>
      </c>
      <c r="C19" s="91">
        <v>1653</v>
      </c>
      <c r="D19" s="156">
        <f t="shared" si="0"/>
        <v>48.861956843038726</v>
      </c>
      <c r="E19" s="136">
        <f>B19-C19</f>
        <v>1730</v>
      </c>
      <c r="F19" s="157">
        <f t="shared" si="1"/>
        <v>51.138043156961274</v>
      </c>
    </row>
    <row r="20" spans="1:6" ht="15.75" customHeight="1">
      <c r="A20" s="121" t="s">
        <v>14</v>
      </c>
      <c r="B20" s="22">
        <v>3727</v>
      </c>
      <c r="C20" s="91">
        <v>1679</v>
      </c>
      <c r="D20" s="156">
        <f t="shared" si="0"/>
        <v>45.04963777837403</v>
      </c>
      <c r="E20" s="136">
        <f aca="true" t="shared" si="3" ref="E20:E25">B20-C20</f>
        <v>2048</v>
      </c>
      <c r="F20" s="157">
        <f t="shared" si="1"/>
        <v>54.95036222162597</v>
      </c>
    </row>
    <row r="21" spans="1:6" ht="15.75" customHeight="1">
      <c r="A21" s="121" t="s">
        <v>15</v>
      </c>
      <c r="B21" s="22">
        <v>3236</v>
      </c>
      <c r="C21" s="91">
        <v>1513</v>
      </c>
      <c r="D21" s="156">
        <f t="shared" si="0"/>
        <v>46.75525339925834</v>
      </c>
      <c r="E21" s="136">
        <f t="shared" si="3"/>
        <v>1723</v>
      </c>
      <c r="F21" s="157">
        <f t="shared" si="1"/>
        <v>53.24474660074166</v>
      </c>
    </row>
    <row r="22" spans="1:6" ht="15.75" customHeight="1">
      <c r="A22" s="121" t="s">
        <v>16</v>
      </c>
      <c r="B22" s="22">
        <v>3297</v>
      </c>
      <c r="C22" s="91">
        <v>1588</v>
      </c>
      <c r="D22" s="156">
        <f t="shared" si="0"/>
        <v>48.16499848346982</v>
      </c>
      <c r="E22" s="136">
        <f t="shared" si="3"/>
        <v>1709</v>
      </c>
      <c r="F22" s="157">
        <f t="shared" si="1"/>
        <v>51.83500151653018</v>
      </c>
    </row>
    <row r="23" spans="1:6" ht="15.75" customHeight="1">
      <c r="A23" s="121" t="s">
        <v>17</v>
      </c>
      <c r="B23" s="22">
        <v>1478</v>
      </c>
      <c r="C23" s="91">
        <v>703</v>
      </c>
      <c r="D23" s="156">
        <f t="shared" si="0"/>
        <v>47.564276048714476</v>
      </c>
      <c r="E23" s="136">
        <f t="shared" si="3"/>
        <v>775</v>
      </c>
      <c r="F23" s="157">
        <f t="shared" si="1"/>
        <v>52.43572395128552</v>
      </c>
    </row>
    <row r="24" spans="1:6" ht="15.75" customHeight="1">
      <c r="A24" s="121" t="s">
        <v>18</v>
      </c>
      <c r="B24" s="22">
        <v>1170</v>
      </c>
      <c r="C24" s="91">
        <v>570</v>
      </c>
      <c r="D24" s="156">
        <f t="shared" si="0"/>
        <v>48.717948717948715</v>
      </c>
      <c r="E24" s="136">
        <f t="shared" si="3"/>
        <v>600</v>
      </c>
      <c r="F24" s="157">
        <f t="shared" si="1"/>
        <v>51.28205128205128</v>
      </c>
    </row>
    <row r="25" spans="1:6" ht="15.75" customHeight="1">
      <c r="A25" s="121" t="s">
        <v>19</v>
      </c>
      <c r="B25" s="22">
        <v>4206</v>
      </c>
      <c r="C25" s="91">
        <v>1910</v>
      </c>
      <c r="D25" s="156">
        <f t="shared" si="0"/>
        <v>45.4113171659534</v>
      </c>
      <c r="E25" s="136">
        <f t="shared" si="3"/>
        <v>2296</v>
      </c>
      <c r="F25" s="157">
        <f t="shared" si="1"/>
        <v>54.5886828340466</v>
      </c>
    </row>
    <row r="26" spans="1:6" ht="15.75" customHeight="1">
      <c r="A26" s="120" t="s">
        <v>20</v>
      </c>
      <c r="B26" s="30">
        <f>SUM(B27:B34)</f>
        <v>63795</v>
      </c>
      <c r="C26" s="90">
        <f>SUM(C27:C34)</f>
        <v>30659</v>
      </c>
      <c r="D26" s="154">
        <f t="shared" si="0"/>
        <v>48.05862528411318</v>
      </c>
      <c r="E26" s="126">
        <f>SUM(E27:E34)</f>
        <v>33136</v>
      </c>
      <c r="F26" s="155">
        <f t="shared" si="1"/>
        <v>51.94137471588682</v>
      </c>
    </row>
    <row r="27" spans="1:6" ht="15.75" customHeight="1">
      <c r="A27" s="121" t="s">
        <v>21</v>
      </c>
      <c r="B27" s="22">
        <v>3323</v>
      </c>
      <c r="C27" s="91">
        <v>1545</v>
      </c>
      <c r="D27" s="156">
        <f t="shared" si="0"/>
        <v>46.49413180860668</v>
      </c>
      <c r="E27" s="136">
        <f>B27-C27</f>
        <v>1778</v>
      </c>
      <c r="F27" s="157">
        <f t="shared" si="1"/>
        <v>53.505868191393326</v>
      </c>
    </row>
    <row r="28" spans="1:6" ht="15.75" customHeight="1">
      <c r="A28" s="121" t="s">
        <v>22</v>
      </c>
      <c r="B28" s="22">
        <v>6288</v>
      </c>
      <c r="C28" s="91">
        <v>3058</v>
      </c>
      <c r="D28" s="156">
        <f t="shared" si="0"/>
        <v>48.6323155216285</v>
      </c>
      <c r="E28" s="136">
        <f aca="true" t="shared" si="4" ref="E28:E34">B28-C28</f>
        <v>3230</v>
      </c>
      <c r="F28" s="157">
        <f t="shared" si="1"/>
        <v>51.3676844783715</v>
      </c>
    </row>
    <row r="29" spans="1:6" ht="15.75" customHeight="1">
      <c r="A29" s="121" t="s">
        <v>23</v>
      </c>
      <c r="B29" s="22">
        <v>22180</v>
      </c>
      <c r="C29" s="91">
        <v>10919</v>
      </c>
      <c r="D29" s="156">
        <f t="shared" si="0"/>
        <v>49.229035166816956</v>
      </c>
      <c r="E29" s="136">
        <f t="shared" si="4"/>
        <v>11261</v>
      </c>
      <c r="F29" s="157">
        <f t="shared" si="1"/>
        <v>50.77096483318305</v>
      </c>
    </row>
    <row r="30" spans="1:6" ht="15.75" customHeight="1">
      <c r="A30" s="121" t="s">
        <v>24</v>
      </c>
      <c r="B30" s="22">
        <v>17759</v>
      </c>
      <c r="C30" s="91">
        <v>8467</v>
      </c>
      <c r="D30" s="156">
        <f t="shared" si="0"/>
        <v>47.67723407849541</v>
      </c>
      <c r="E30" s="136">
        <f t="shared" si="4"/>
        <v>9292</v>
      </c>
      <c r="F30" s="157">
        <f t="shared" si="1"/>
        <v>52.32276592150459</v>
      </c>
    </row>
    <row r="31" spans="1:6" ht="15.75" customHeight="1">
      <c r="A31" s="121" t="s">
        <v>25</v>
      </c>
      <c r="B31" s="22">
        <v>4132</v>
      </c>
      <c r="C31" s="91">
        <v>1941</v>
      </c>
      <c r="D31" s="156">
        <f t="shared" si="0"/>
        <v>46.974830590513065</v>
      </c>
      <c r="E31" s="136">
        <f t="shared" si="4"/>
        <v>2191</v>
      </c>
      <c r="F31" s="157">
        <f t="shared" si="1"/>
        <v>53.02516940948693</v>
      </c>
    </row>
    <row r="32" spans="1:6" ht="15.75" customHeight="1">
      <c r="A32" s="121" t="s">
        <v>26</v>
      </c>
      <c r="B32" s="22">
        <v>5341</v>
      </c>
      <c r="C32" s="91">
        <v>2471</v>
      </c>
      <c r="D32" s="156">
        <f t="shared" si="0"/>
        <v>46.26474442988204</v>
      </c>
      <c r="E32" s="136">
        <f t="shared" si="4"/>
        <v>2870</v>
      </c>
      <c r="F32" s="157">
        <f t="shared" si="1"/>
        <v>53.73525557011796</v>
      </c>
    </row>
    <row r="33" spans="1:6" ht="15.75" customHeight="1">
      <c r="A33" s="121" t="s">
        <v>27</v>
      </c>
      <c r="B33" s="22">
        <v>2038</v>
      </c>
      <c r="C33" s="91">
        <v>991</v>
      </c>
      <c r="D33" s="156">
        <f t="shared" si="0"/>
        <v>48.6261040235525</v>
      </c>
      <c r="E33" s="136">
        <f t="shared" si="4"/>
        <v>1047</v>
      </c>
      <c r="F33" s="157">
        <f t="shared" si="1"/>
        <v>51.37389597644749</v>
      </c>
    </row>
    <row r="34" spans="1:6" ht="15.75" customHeight="1">
      <c r="A34" s="121" t="s">
        <v>28</v>
      </c>
      <c r="B34" s="22">
        <v>2734</v>
      </c>
      <c r="C34" s="91">
        <v>1267</v>
      </c>
      <c r="D34" s="156">
        <f t="shared" si="0"/>
        <v>46.34235552304316</v>
      </c>
      <c r="E34" s="136">
        <f t="shared" si="4"/>
        <v>1467</v>
      </c>
      <c r="F34" s="157">
        <f t="shared" si="1"/>
        <v>53.65764447695685</v>
      </c>
    </row>
    <row r="35" spans="1:6" ht="15.75" customHeight="1">
      <c r="A35" s="120" t="s">
        <v>29</v>
      </c>
      <c r="B35" s="30">
        <f>SUM(B36:B37)</f>
        <v>9867</v>
      </c>
      <c r="C35" s="90">
        <f>SUM(C36:C37)</f>
        <v>4585</v>
      </c>
      <c r="D35" s="154">
        <f t="shared" si="0"/>
        <v>46.46802472889429</v>
      </c>
      <c r="E35" s="126">
        <f>SUM(E36:E37)</f>
        <v>5282</v>
      </c>
      <c r="F35" s="155">
        <f t="shared" si="1"/>
        <v>53.5319752711057</v>
      </c>
    </row>
    <row r="36" spans="1:6" ht="15.75" customHeight="1">
      <c r="A36" s="121" t="s">
        <v>30</v>
      </c>
      <c r="B36" s="22">
        <v>4375</v>
      </c>
      <c r="C36" s="91">
        <v>2074</v>
      </c>
      <c r="D36" s="156">
        <f t="shared" si="0"/>
        <v>47.40571428571428</v>
      </c>
      <c r="E36" s="136">
        <f>B36-C36</f>
        <v>2301</v>
      </c>
      <c r="F36" s="157">
        <f t="shared" si="1"/>
        <v>52.59428571428572</v>
      </c>
    </row>
    <row r="37" spans="1:6" ht="15.75" customHeight="1">
      <c r="A37" s="121" t="s">
        <v>31</v>
      </c>
      <c r="B37" s="22">
        <v>5492</v>
      </c>
      <c r="C37" s="91">
        <v>2511</v>
      </c>
      <c r="D37" s="156">
        <f t="shared" si="0"/>
        <v>45.721048798252</v>
      </c>
      <c r="E37" s="136">
        <f>B37-C37</f>
        <v>2981</v>
      </c>
      <c r="F37" s="157">
        <f t="shared" si="1"/>
        <v>54.278951201747994</v>
      </c>
    </row>
    <row r="38" spans="1:6" ht="15.75" customHeight="1">
      <c r="A38" s="120" t="s">
        <v>32</v>
      </c>
      <c r="B38" s="30">
        <f>SUM(B39:B40)</f>
        <v>5170</v>
      </c>
      <c r="C38" s="90">
        <f>SUM(C39:C40)</f>
        <v>2438</v>
      </c>
      <c r="D38" s="154">
        <f t="shared" si="0"/>
        <v>47.156673114119926</v>
      </c>
      <c r="E38" s="126">
        <f>SUM(E39:E40)</f>
        <v>2732</v>
      </c>
      <c r="F38" s="155">
        <f t="shared" si="1"/>
        <v>52.84332688588008</v>
      </c>
    </row>
    <row r="39" spans="1:6" ht="15.75" customHeight="1">
      <c r="A39" s="121" t="s">
        <v>35</v>
      </c>
      <c r="B39" s="22">
        <v>4632</v>
      </c>
      <c r="C39" s="91">
        <v>2154</v>
      </c>
      <c r="D39" s="156">
        <f t="shared" si="0"/>
        <v>46.50259067357513</v>
      </c>
      <c r="E39" s="136">
        <f>B39-C39</f>
        <v>2478</v>
      </c>
      <c r="F39" s="157">
        <f t="shared" si="1"/>
        <v>53.49740932642487</v>
      </c>
    </row>
    <row r="40" spans="1:6" ht="15.75" customHeight="1">
      <c r="A40" s="121" t="s">
        <v>36</v>
      </c>
      <c r="B40" s="22">
        <v>538</v>
      </c>
      <c r="C40" s="91">
        <v>284</v>
      </c>
      <c r="D40" s="156">
        <f t="shared" si="0"/>
        <v>52.78810408921933</v>
      </c>
      <c r="E40" s="136">
        <f>B40-C40</f>
        <v>254</v>
      </c>
      <c r="F40" s="157">
        <f t="shared" si="1"/>
        <v>47.21189591078067</v>
      </c>
    </row>
    <row r="41" spans="1:6" ht="15.75" customHeight="1">
      <c r="A41" s="120" t="s">
        <v>38</v>
      </c>
      <c r="B41" s="30">
        <f>SUM(B42:B44)</f>
        <v>49916</v>
      </c>
      <c r="C41" s="90">
        <f>SUM(C42:C44)</f>
        <v>23616</v>
      </c>
      <c r="D41" s="154">
        <f t="shared" si="0"/>
        <v>47.31148329193044</v>
      </c>
      <c r="E41" s="126">
        <f>SUM(E42:E44)</f>
        <v>26300</v>
      </c>
      <c r="F41" s="155">
        <f t="shared" si="1"/>
        <v>52.68851670806956</v>
      </c>
    </row>
    <row r="42" spans="1:6" ht="15.75" customHeight="1">
      <c r="A42" s="121" t="s">
        <v>125</v>
      </c>
      <c r="B42" s="34">
        <v>15502</v>
      </c>
      <c r="C42" s="146">
        <v>7257</v>
      </c>
      <c r="D42" s="156">
        <f t="shared" si="0"/>
        <v>46.81331441104374</v>
      </c>
      <c r="E42" s="136">
        <f>B42-C42</f>
        <v>8245</v>
      </c>
      <c r="F42" s="157">
        <f t="shared" si="1"/>
        <v>53.18668558895626</v>
      </c>
    </row>
    <row r="43" spans="1:6" ht="15.75" customHeight="1">
      <c r="A43" s="121" t="s">
        <v>81</v>
      </c>
      <c r="B43" s="134">
        <v>27068</v>
      </c>
      <c r="C43" s="129">
        <v>12875</v>
      </c>
      <c r="D43" s="156">
        <f t="shared" si="0"/>
        <v>47.565390867444954</v>
      </c>
      <c r="E43" s="136">
        <f>B43-C43</f>
        <v>14193</v>
      </c>
      <c r="F43" s="157">
        <f t="shared" si="1"/>
        <v>52.434609132555046</v>
      </c>
    </row>
    <row r="44" spans="1:6" ht="15.75" customHeight="1">
      <c r="A44" s="122" t="s">
        <v>124</v>
      </c>
      <c r="B44" s="72">
        <v>7346</v>
      </c>
      <c r="C44" s="143">
        <v>3484</v>
      </c>
      <c r="D44" s="156">
        <f t="shared" si="0"/>
        <v>47.42717124965968</v>
      </c>
      <c r="E44" s="136">
        <f>B44-C44</f>
        <v>3862</v>
      </c>
      <c r="F44" s="157">
        <f t="shared" si="1"/>
        <v>52.572828750340314</v>
      </c>
    </row>
    <row r="45" spans="1:6" ht="15.75" customHeight="1">
      <c r="A45" s="120" t="s">
        <v>44</v>
      </c>
      <c r="B45" s="30">
        <f>SUM(B46:B53)</f>
        <v>61161</v>
      </c>
      <c r="C45" s="90">
        <f>SUM(C46:C53)</f>
        <v>28754</v>
      </c>
      <c r="D45" s="154">
        <f t="shared" si="0"/>
        <v>47.0136197903893</v>
      </c>
      <c r="E45" s="126">
        <f>SUM(E46:E53)</f>
        <v>32407</v>
      </c>
      <c r="F45" s="155">
        <f t="shared" si="1"/>
        <v>52.986380209610694</v>
      </c>
    </row>
    <row r="46" spans="1:6" ht="15.75" customHeight="1">
      <c r="A46" s="121" t="s">
        <v>45</v>
      </c>
      <c r="B46" s="22">
        <v>6785</v>
      </c>
      <c r="C46" s="91">
        <v>3171</v>
      </c>
      <c r="D46" s="156">
        <f t="shared" si="0"/>
        <v>46.735445836403834</v>
      </c>
      <c r="E46" s="136">
        <f>B46-C46</f>
        <v>3614</v>
      </c>
      <c r="F46" s="157">
        <f t="shared" si="1"/>
        <v>53.264554163596166</v>
      </c>
    </row>
    <row r="47" spans="1:6" ht="15.75" customHeight="1">
      <c r="A47" s="121" t="s">
        <v>46</v>
      </c>
      <c r="B47" s="22">
        <v>14449</v>
      </c>
      <c r="C47" s="91">
        <v>6799</v>
      </c>
      <c r="D47" s="156">
        <f t="shared" si="0"/>
        <v>47.055159526610844</v>
      </c>
      <c r="E47" s="136">
        <f aca="true" t="shared" si="5" ref="E47:E53">B47-C47</f>
        <v>7650</v>
      </c>
      <c r="F47" s="157">
        <f t="shared" si="1"/>
        <v>52.94484047338916</v>
      </c>
    </row>
    <row r="48" spans="1:6" ht="15.75" customHeight="1">
      <c r="A48" s="121" t="s">
        <v>47</v>
      </c>
      <c r="B48" s="22">
        <v>6952</v>
      </c>
      <c r="C48" s="91">
        <v>3206</v>
      </c>
      <c r="D48" s="156">
        <f t="shared" si="0"/>
        <v>46.11622554660529</v>
      </c>
      <c r="E48" s="136">
        <f t="shared" si="5"/>
        <v>3746</v>
      </c>
      <c r="F48" s="157">
        <f t="shared" si="1"/>
        <v>53.88377445339471</v>
      </c>
    </row>
    <row r="49" spans="1:6" ht="15.75" customHeight="1">
      <c r="A49" s="121" t="s">
        <v>48</v>
      </c>
      <c r="B49" s="22">
        <v>14057</v>
      </c>
      <c r="C49" s="91">
        <v>6516</v>
      </c>
      <c r="D49" s="156">
        <f t="shared" si="0"/>
        <v>46.35412961513837</v>
      </c>
      <c r="E49" s="136">
        <f t="shared" si="5"/>
        <v>7541</v>
      </c>
      <c r="F49" s="157">
        <f t="shared" si="1"/>
        <v>53.64587038486164</v>
      </c>
    </row>
    <row r="50" spans="1:6" ht="15.75" customHeight="1">
      <c r="A50" s="121" t="s">
        <v>49</v>
      </c>
      <c r="B50" s="22">
        <v>4625</v>
      </c>
      <c r="C50" s="91">
        <v>2280</v>
      </c>
      <c r="D50" s="156">
        <f t="shared" si="0"/>
        <v>49.2972972972973</v>
      </c>
      <c r="E50" s="136">
        <f t="shared" si="5"/>
        <v>2345</v>
      </c>
      <c r="F50" s="157">
        <f t="shared" si="1"/>
        <v>50.70270270270271</v>
      </c>
    </row>
    <row r="51" spans="1:6" ht="15.75" customHeight="1">
      <c r="A51" s="121" t="s">
        <v>50</v>
      </c>
      <c r="B51" s="22">
        <v>1536</v>
      </c>
      <c r="C51" s="91">
        <v>712</v>
      </c>
      <c r="D51" s="156">
        <f t="shared" si="0"/>
        <v>46.35416666666667</v>
      </c>
      <c r="E51" s="136">
        <f t="shared" si="5"/>
        <v>824</v>
      </c>
      <c r="F51" s="157">
        <f t="shared" si="1"/>
        <v>53.645833333333336</v>
      </c>
    </row>
    <row r="52" spans="1:6" ht="15.75" customHeight="1">
      <c r="A52" s="121" t="s">
        <v>54</v>
      </c>
      <c r="B52" s="34">
        <v>5895</v>
      </c>
      <c r="C52" s="147">
        <v>2785</v>
      </c>
      <c r="D52" s="156">
        <f t="shared" si="0"/>
        <v>47.24342663273961</v>
      </c>
      <c r="E52" s="136">
        <f t="shared" si="5"/>
        <v>3110</v>
      </c>
      <c r="F52" s="157">
        <f t="shared" si="1"/>
        <v>52.756573367260394</v>
      </c>
    </row>
    <row r="53" spans="1:6" ht="15.75" customHeight="1">
      <c r="A53" s="121" t="s">
        <v>87</v>
      </c>
      <c r="B53" s="72">
        <v>6862</v>
      </c>
      <c r="C53" s="148">
        <v>3285</v>
      </c>
      <c r="D53" s="156">
        <f t="shared" si="0"/>
        <v>47.87234042553192</v>
      </c>
      <c r="E53" s="136">
        <f t="shared" si="5"/>
        <v>3577</v>
      </c>
      <c r="F53" s="157">
        <f t="shared" si="1"/>
        <v>52.12765957446809</v>
      </c>
    </row>
    <row r="54" spans="1:6" ht="15.75" customHeight="1">
      <c r="A54" s="120" t="s">
        <v>55</v>
      </c>
      <c r="B54" s="30">
        <f>SUM(B55:B60)</f>
        <v>28151</v>
      </c>
      <c r="C54" s="90">
        <f>SUM(C55:C60)</f>
        <v>13344</v>
      </c>
      <c r="D54" s="154">
        <f t="shared" si="0"/>
        <v>47.40151326773472</v>
      </c>
      <c r="E54" s="126">
        <f>SUM(E55:E60)</f>
        <v>14807</v>
      </c>
      <c r="F54" s="155">
        <f t="shared" si="1"/>
        <v>52.59848673226528</v>
      </c>
    </row>
    <row r="55" spans="1:6" ht="15.75" customHeight="1">
      <c r="A55" s="121" t="s">
        <v>56</v>
      </c>
      <c r="B55" s="22">
        <v>3947</v>
      </c>
      <c r="C55" s="91">
        <v>1878</v>
      </c>
      <c r="D55" s="156">
        <f t="shared" si="0"/>
        <v>47.58044084114517</v>
      </c>
      <c r="E55" s="136">
        <f aca="true" t="shared" si="6" ref="E55:E60">B55-C55</f>
        <v>2069</v>
      </c>
      <c r="F55" s="157">
        <f t="shared" si="1"/>
        <v>52.419559158854824</v>
      </c>
    </row>
    <row r="56" spans="1:6" ht="15.75" customHeight="1">
      <c r="A56" s="121" t="s">
        <v>57</v>
      </c>
      <c r="B56" s="22">
        <v>3138</v>
      </c>
      <c r="C56" s="91">
        <v>1497</v>
      </c>
      <c r="D56" s="156">
        <f t="shared" si="0"/>
        <v>47.70554493307839</v>
      </c>
      <c r="E56" s="136">
        <f t="shared" si="6"/>
        <v>1641</v>
      </c>
      <c r="F56" s="157">
        <f t="shared" si="1"/>
        <v>52.29445506692161</v>
      </c>
    </row>
    <row r="57" spans="1:6" ht="15.75" customHeight="1">
      <c r="A57" s="121" t="s">
        <v>58</v>
      </c>
      <c r="B57" s="22">
        <v>9490</v>
      </c>
      <c r="C57" s="91">
        <v>4446</v>
      </c>
      <c r="D57" s="156">
        <f t="shared" si="0"/>
        <v>46.849315068493155</v>
      </c>
      <c r="E57" s="136">
        <f t="shared" si="6"/>
        <v>5044</v>
      </c>
      <c r="F57" s="157">
        <f t="shared" si="1"/>
        <v>53.15068493150685</v>
      </c>
    </row>
    <row r="58" spans="1:13" ht="15.75" customHeight="1">
      <c r="A58" s="121" t="s">
        <v>59</v>
      </c>
      <c r="B58" s="22">
        <v>6436</v>
      </c>
      <c r="C58" s="91">
        <v>3029</v>
      </c>
      <c r="D58" s="156">
        <f t="shared" si="0"/>
        <v>47.06339341205718</v>
      </c>
      <c r="E58" s="136">
        <f t="shared" si="6"/>
        <v>3407</v>
      </c>
      <c r="F58" s="157">
        <f t="shared" si="1"/>
        <v>52.936606587942826</v>
      </c>
      <c r="M58" s="150"/>
    </row>
    <row r="59" spans="1:6" ht="15.75" customHeight="1">
      <c r="A59" s="121" t="s">
        <v>60</v>
      </c>
      <c r="B59" s="22">
        <v>3332</v>
      </c>
      <c r="C59" s="91">
        <v>1639</v>
      </c>
      <c r="D59" s="156">
        <f t="shared" si="0"/>
        <v>49.18967587034814</v>
      </c>
      <c r="E59" s="136">
        <f t="shared" si="6"/>
        <v>1693</v>
      </c>
      <c r="F59" s="157">
        <f t="shared" si="1"/>
        <v>50.81032412965186</v>
      </c>
    </row>
    <row r="60" spans="1:6" ht="15.75" customHeight="1" thickBot="1">
      <c r="A60" s="124" t="s">
        <v>62</v>
      </c>
      <c r="B60" s="92">
        <v>1808</v>
      </c>
      <c r="C60" s="95">
        <v>855</v>
      </c>
      <c r="D60" s="158">
        <f t="shared" si="0"/>
        <v>47.28982300884956</v>
      </c>
      <c r="E60" s="144">
        <f t="shared" si="6"/>
        <v>953</v>
      </c>
      <c r="F60" s="159">
        <f t="shared" si="1"/>
        <v>52.71017699115043</v>
      </c>
    </row>
    <row r="61" ht="13.5">
      <c r="A61" s="42"/>
    </row>
    <row r="62" ht="13.5">
      <c r="A62" s="52"/>
    </row>
    <row r="63" ht="13.5">
      <c r="A63" s="42"/>
    </row>
  </sheetData>
  <mergeCells count="5">
    <mergeCell ref="B4:B5"/>
    <mergeCell ref="C4:D4"/>
    <mergeCell ref="E4:F4"/>
    <mergeCell ref="A1:C1"/>
    <mergeCell ref="A2:E2"/>
  </mergeCells>
  <printOptions/>
  <pageMargins left="1.3779527559055118" right="1.1811023622047245" top="0.984251968503937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">
      <selection activeCell="A1" sqref="A1:K61"/>
    </sheetView>
  </sheetViews>
  <sheetFormatPr defaultColWidth="9.00390625" defaultRowHeight="13.5"/>
  <cols>
    <col min="1" max="1" width="13.125" style="0" customWidth="1"/>
    <col min="2" max="3" width="12.50390625" style="0" customWidth="1"/>
    <col min="4" max="4" width="11.00390625" style="0" customWidth="1"/>
    <col min="5" max="5" width="10.375" style="0" customWidth="1"/>
    <col min="6" max="6" width="7.00390625" style="0" customWidth="1"/>
    <col min="7" max="7" width="13.125" style="0" customWidth="1"/>
    <col min="8" max="9" width="12.50390625" style="0" customWidth="1"/>
    <col min="10" max="10" width="11.00390625" style="0" customWidth="1"/>
    <col min="11" max="11" width="10.375" style="0" customWidth="1"/>
  </cols>
  <sheetData>
    <row r="1" spans="1:11" ht="23.25" customHeight="1">
      <c r="A1" s="431" t="s">
        <v>151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7" ht="21.75" customHeight="1" thickBot="1">
      <c r="A2" s="174" t="s">
        <v>152</v>
      </c>
      <c r="D2" s="169"/>
      <c r="G2" s="173" t="s">
        <v>153</v>
      </c>
    </row>
    <row r="3" spans="1:11" ht="19.5" customHeight="1" thickBot="1">
      <c r="A3" s="125"/>
      <c r="B3" s="423" t="s">
        <v>147</v>
      </c>
      <c r="C3" s="424"/>
      <c r="D3" s="427" t="s">
        <v>154</v>
      </c>
      <c r="E3" s="429" t="s">
        <v>155</v>
      </c>
      <c r="G3" s="170"/>
      <c r="H3" s="432" t="s">
        <v>150</v>
      </c>
      <c r="I3" s="424"/>
      <c r="J3" s="427" t="s">
        <v>154</v>
      </c>
      <c r="K3" s="429" t="s">
        <v>155</v>
      </c>
    </row>
    <row r="4" spans="1:11" ht="19.5" customHeight="1" thickBot="1">
      <c r="A4" s="112"/>
      <c r="B4" s="176" t="s">
        <v>148</v>
      </c>
      <c r="C4" s="177" t="s">
        <v>149</v>
      </c>
      <c r="D4" s="428"/>
      <c r="E4" s="430"/>
      <c r="G4" s="110"/>
      <c r="H4" s="178" t="s">
        <v>148</v>
      </c>
      <c r="I4" s="177" t="s">
        <v>149</v>
      </c>
      <c r="J4" s="428"/>
      <c r="K4" s="430"/>
    </row>
    <row r="5" spans="1:11" ht="19.5" customHeight="1">
      <c r="A5" s="119" t="s">
        <v>0</v>
      </c>
      <c r="B5" s="104">
        <f>SUM(B6:B7)</f>
        <v>796196</v>
      </c>
      <c r="C5" s="140">
        <f>SUM(C6:C7)</f>
        <v>813949</v>
      </c>
      <c r="D5" s="106">
        <f>B5-C5</f>
        <v>-17753</v>
      </c>
      <c r="E5" s="160">
        <f>D5/C5*100</f>
        <v>-2.1810948843232194</v>
      </c>
      <c r="G5" s="99" t="s">
        <v>0</v>
      </c>
      <c r="H5" s="104">
        <f>SUM(H6:H7)</f>
        <v>324286</v>
      </c>
      <c r="I5" s="140">
        <f>SUM(I6:I7)</f>
        <v>321140</v>
      </c>
      <c r="J5" s="106">
        <f>H5-I5</f>
        <v>3146</v>
      </c>
      <c r="K5" s="160">
        <f>J5/I5*100</f>
        <v>0.979635050133898</v>
      </c>
    </row>
    <row r="6" spans="1:11" ht="19.5" customHeight="1">
      <c r="A6" s="120" t="s">
        <v>1</v>
      </c>
      <c r="B6" s="30">
        <f>SUM(B8:B16)</f>
        <v>557639</v>
      </c>
      <c r="C6" s="126">
        <f>SUM(C8:C16)</f>
        <v>565552</v>
      </c>
      <c r="D6" s="90">
        <f aca="true" t="shared" si="0" ref="D6:D59">B6-C6</f>
        <v>-7913</v>
      </c>
      <c r="E6" s="151">
        <f aca="true" t="shared" si="1" ref="E6:E59">D6/C6*100</f>
        <v>-1.399164002602767</v>
      </c>
      <c r="G6" s="100" t="s">
        <v>1</v>
      </c>
      <c r="H6" s="30">
        <f>SUM(H8:H16)</f>
        <v>231039</v>
      </c>
      <c r="I6" s="126">
        <f>SUM(I8:I16)</f>
        <v>227832</v>
      </c>
      <c r="J6" s="90">
        <f aca="true" t="shared" si="2" ref="J6:J59">H6-I6</f>
        <v>3207</v>
      </c>
      <c r="K6" s="151">
        <f aca="true" t="shared" si="3" ref="K6:K59">J6/I6*100</f>
        <v>1.4076161382071</v>
      </c>
    </row>
    <row r="7" spans="1:11" ht="19.5" customHeight="1">
      <c r="A7" s="120" t="s">
        <v>2</v>
      </c>
      <c r="B7" s="30">
        <f>SUM(B17,B25,B34,B37,B40,B44,B53)</f>
        <v>238557</v>
      </c>
      <c r="C7" s="126">
        <f>SUM(C17,C25,C34,C37,C40,C44,C53)</f>
        <v>248397</v>
      </c>
      <c r="D7" s="90">
        <f t="shared" si="0"/>
        <v>-9840</v>
      </c>
      <c r="E7" s="151">
        <f t="shared" si="1"/>
        <v>-3.961400500006039</v>
      </c>
      <c r="G7" s="100" t="s">
        <v>2</v>
      </c>
      <c r="H7" s="30">
        <f>SUM(H17,H25,H34,H37,H40,H44,H53)</f>
        <v>93247</v>
      </c>
      <c r="I7" s="126">
        <f>SUM(I17,I25,I34,I37,I40,I44,I53)</f>
        <v>93308</v>
      </c>
      <c r="J7" s="90">
        <f t="shared" si="2"/>
        <v>-61</v>
      </c>
      <c r="K7" s="151">
        <f t="shared" si="3"/>
        <v>-0.065374887469456</v>
      </c>
    </row>
    <row r="8" spans="1:11" ht="19.5" customHeight="1">
      <c r="A8" s="121" t="s">
        <v>3</v>
      </c>
      <c r="B8" s="22">
        <v>333393</v>
      </c>
      <c r="C8" s="18">
        <v>333621</v>
      </c>
      <c r="D8" s="132">
        <f t="shared" si="0"/>
        <v>-228</v>
      </c>
      <c r="E8" s="152">
        <f t="shared" si="1"/>
        <v>-0.06834102169827438</v>
      </c>
      <c r="G8" s="101" t="s">
        <v>3</v>
      </c>
      <c r="H8" s="171">
        <v>143507</v>
      </c>
      <c r="I8" s="76">
        <v>140967</v>
      </c>
      <c r="J8" s="132">
        <f t="shared" si="2"/>
        <v>2540</v>
      </c>
      <c r="K8" s="152">
        <f t="shared" si="3"/>
        <v>1.8018401469847554</v>
      </c>
    </row>
    <row r="9" spans="1:11" ht="19.5" customHeight="1">
      <c r="A9" s="121" t="s">
        <v>4</v>
      </c>
      <c r="B9" s="22">
        <v>17490</v>
      </c>
      <c r="C9" s="18">
        <v>19472</v>
      </c>
      <c r="D9" s="132">
        <f t="shared" si="0"/>
        <v>-1982</v>
      </c>
      <c r="E9" s="152">
        <f t="shared" si="1"/>
        <v>-10.178718159408382</v>
      </c>
      <c r="G9" s="101" t="s">
        <v>4</v>
      </c>
      <c r="H9" s="171">
        <v>7574</v>
      </c>
      <c r="I9" s="76">
        <v>7906</v>
      </c>
      <c r="J9" s="132">
        <f t="shared" si="2"/>
        <v>-332</v>
      </c>
      <c r="K9" s="152">
        <f t="shared" si="3"/>
        <v>-4.199342271692386</v>
      </c>
    </row>
    <row r="10" spans="1:11" ht="19.5" customHeight="1">
      <c r="A10" s="121" t="s">
        <v>5</v>
      </c>
      <c r="B10" s="22">
        <v>20349</v>
      </c>
      <c r="C10" s="18">
        <v>21321</v>
      </c>
      <c r="D10" s="132">
        <f t="shared" si="0"/>
        <v>-972</v>
      </c>
      <c r="E10" s="152">
        <f t="shared" si="1"/>
        <v>-4.5588856057408185</v>
      </c>
      <c r="G10" s="101" t="s">
        <v>5</v>
      </c>
      <c r="H10" s="171">
        <v>8065</v>
      </c>
      <c r="I10" s="76">
        <v>8279</v>
      </c>
      <c r="J10" s="132">
        <f t="shared" si="2"/>
        <v>-214</v>
      </c>
      <c r="K10" s="152">
        <f t="shared" si="3"/>
        <v>-2.5848532431453073</v>
      </c>
    </row>
    <row r="11" spans="1:11" ht="19.5" customHeight="1">
      <c r="A11" s="121" t="s">
        <v>6</v>
      </c>
      <c r="B11" s="22">
        <v>50757</v>
      </c>
      <c r="C11" s="18">
        <v>49965</v>
      </c>
      <c r="D11" s="132">
        <f t="shared" si="0"/>
        <v>792</v>
      </c>
      <c r="E11" s="152">
        <f t="shared" si="1"/>
        <v>1.5851095767036927</v>
      </c>
      <c r="G11" s="101" t="s">
        <v>6</v>
      </c>
      <c r="H11" s="171">
        <v>19298</v>
      </c>
      <c r="I11" s="76">
        <v>18268</v>
      </c>
      <c r="J11" s="132">
        <f t="shared" si="2"/>
        <v>1030</v>
      </c>
      <c r="K11" s="152">
        <f t="shared" si="3"/>
        <v>5.63827457849792</v>
      </c>
    </row>
    <row r="12" spans="1:11" ht="19.5" customHeight="1">
      <c r="A12" s="121" t="s">
        <v>7</v>
      </c>
      <c r="B12" s="22">
        <v>30013</v>
      </c>
      <c r="C12" s="18">
        <v>30338</v>
      </c>
      <c r="D12" s="132">
        <f t="shared" si="0"/>
        <v>-325</v>
      </c>
      <c r="E12" s="152">
        <f t="shared" si="1"/>
        <v>-1.0712637616190916</v>
      </c>
      <c r="G12" s="101" t="s">
        <v>7</v>
      </c>
      <c r="H12" s="171">
        <v>10616</v>
      </c>
      <c r="I12" s="76">
        <v>10410</v>
      </c>
      <c r="J12" s="132">
        <f t="shared" si="2"/>
        <v>206</v>
      </c>
      <c r="K12" s="152">
        <f t="shared" si="3"/>
        <v>1.9788664745437081</v>
      </c>
    </row>
    <row r="13" spans="1:11" ht="19.5" customHeight="1">
      <c r="A13" s="121" t="s">
        <v>8</v>
      </c>
      <c r="B13" s="22">
        <v>26041</v>
      </c>
      <c r="C13" s="18">
        <v>27569</v>
      </c>
      <c r="D13" s="132">
        <f t="shared" si="0"/>
        <v>-1528</v>
      </c>
      <c r="E13" s="152">
        <f t="shared" si="1"/>
        <v>-5.542457107620879</v>
      </c>
      <c r="G13" s="101" t="s">
        <v>8</v>
      </c>
      <c r="H13" s="171">
        <v>9530</v>
      </c>
      <c r="I13" s="76">
        <v>9708</v>
      </c>
      <c r="J13" s="132">
        <f t="shared" si="2"/>
        <v>-178</v>
      </c>
      <c r="K13" s="152">
        <f t="shared" si="3"/>
        <v>-1.8335393489905232</v>
      </c>
    </row>
    <row r="14" spans="1:11" ht="19.5" customHeight="1">
      <c r="A14" s="121" t="s">
        <v>10</v>
      </c>
      <c r="B14" s="22">
        <v>24398</v>
      </c>
      <c r="C14" s="18">
        <v>25970</v>
      </c>
      <c r="D14" s="132">
        <f t="shared" si="0"/>
        <v>-1572</v>
      </c>
      <c r="E14" s="152">
        <f t="shared" si="1"/>
        <v>-6.053138236426646</v>
      </c>
      <c r="G14" s="101" t="s">
        <v>10</v>
      </c>
      <c r="H14" s="171">
        <v>9382</v>
      </c>
      <c r="I14" s="76">
        <v>9379</v>
      </c>
      <c r="J14" s="132">
        <f t="shared" si="2"/>
        <v>3</v>
      </c>
      <c r="K14" s="152">
        <f t="shared" si="3"/>
        <v>0.031986352489604436</v>
      </c>
    </row>
    <row r="15" spans="1:11" ht="19.5" customHeight="1">
      <c r="A15" s="121" t="s">
        <v>11</v>
      </c>
      <c r="B15" s="22">
        <v>17281</v>
      </c>
      <c r="C15" s="18">
        <v>18512</v>
      </c>
      <c r="D15" s="132">
        <f t="shared" si="0"/>
        <v>-1231</v>
      </c>
      <c r="E15" s="152">
        <f t="shared" si="1"/>
        <v>-6.649740708729472</v>
      </c>
      <c r="G15" s="101" t="s">
        <v>11</v>
      </c>
      <c r="H15" s="171">
        <v>7708</v>
      </c>
      <c r="I15" s="76">
        <v>7920</v>
      </c>
      <c r="J15" s="132">
        <f t="shared" si="2"/>
        <v>-212</v>
      </c>
      <c r="K15" s="152">
        <f t="shared" si="3"/>
        <v>-2.6767676767676765</v>
      </c>
    </row>
    <row r="16" spans="1:11" ht="19.5" customHeight="1">
      <c r="A16" s="121" t="s">
        <v>102</v>
      </c>
      <c r="B16" s="71">
        <v>37917</v>
      </c>
      <c r="C16" s="127">
        <v>38784</v>
      </c>
      <c r="D16" s="132">
        <f t="shared" si="0"/>
        <v>-867</v>
      </c>
      <c r="E16" s="152">
        <f t="shared" si="1"/>
        <v>-2.2354579207920793</v>
      </c>
      <c r="G16" s="101" t="s">
        <v>102</v>
      </c>
      <c r="H16" s="171">
        <v>15359</v>
      </c>
      <c r="I16" s="76">
        <v>14995</v>
      </c>
      <c r="J16" s="132">
        <f t="shared" si="2"/>
        <v>364</v>
      </c>
      <c r="K16" s="152">
        <f t="shared" si="3"/>
        <v>2.4274758252750916</v>
      </c>
    </row>
    <row r="17" spans="1:11" ht="19.5" customHeight="1">
      <c r="A17" s="123" t="s">
        <v>12</v>
      </c>
      <c r="B17" s="30">
        <f>SUM(B18:B24)</f>
        <v>20497</v>
      </c>
      <c r="C17" s="126">
        <f>SUM(C18:C24)</f>
        <v>21773</v>
      </c>
      <c r="D17" s="90">
        <f t="shared" si="0"/>
        <v>-1276</v>
      </c>
      <c r="E17" s="151">
        <f t="shared" si="1"/>
        <v>-5.860469388692417</v>
      </c>
      <c r="G17" s="102" t="s">
        <v>12</v>
      </c>
      <c r="H17" s="30">
        <f>SUM(H18:H24)</f>
        <v>8251</v>
      </c>
      <c r="I17" s="126">
        <f>SUM(I18:I24)</f>
        <v>8494</v>
      </c>
      <c r="J17" s="90">
        <f t="shared" si="2"/>
        <v>-243</v>
      </c>
      <c r="K17" s="151">
        <f t="shared" si="3"/>
        <v>-2.860842947963268</v>
      </c>
    </row>
    <row r="18" spans="1:11" ht="19.5" customHeight="1">
      <c r="A18" s="121" t="s">
        <v>13</v>
      </c>
      <c r="B18" s="22">
        <v>3383</v>
      </c>
      <c r="C18" s="18">
        <v>3744</v>
      </c>
      <c r="D18" s="132">
        <f t="shared" si="0"/>
        <v>-361</v>
      </c>
      <c r="E18" s="152">
        <f t="shared" si="1"/>
        <v>-9.642094017094017</v>
      </c>
      <c r="G18" s="101" t="s">
        <v>13</v>
      </c>
      <c r="H18" s="171">
        <v>1565</v>
      </c>
      <c r="I18" s="76">
        <v>1639</v>
      </c>
      <c r="J18" s="132">
        <f t="shared" si="2"/>
        <v>-74</v>
      </c>
      <c r="K18" s="152">
        <f t="shared" si="3"/>
        <v>-4.5149481391092126</v>
      </c>
    </row>
    <row r="19" spans="1:11" ht="19.5" customHeight="1">
      <c r="A19" s="121" t="s">
        <v>14</v>
      </c>
      <c r="B19" s="22">
        <v>3727</v>
      </c>
      <c r="C19" s="18">
        <v>4027</v>
      </c>
      <c r="D19" s="132">
        <f t="shared" si="0"/>
        <v>-300</v>
      </c>
      <c r="E19" s="152">
        <f t="shared" si="1"/>
        <v>-7.449714427613609</v>
      </c>
      <c r="G19" s="101" t="s">
        <v>14</v>
      </c>
      <c r="H19" s="171">
        <v>1527</v>
      </c>
      <c r="I19" s="76">
        <v>1599</v>
      </c>
      <c r="J19" s="132">
        <f t="shared" si="2"/>
        <v>-72</v>
      </c>
      <c r="K19" s="152">
        <f t="shared" si="3"/>
        <v>-4.50281425891182</v>
      </c>
    </row>
    <row r="20" spans="1:11" ht="19.5" customHeight="1">
      <c r="A20" s="121" t="s">
        <v>15</v>
      </c>
      <c r="B20" s="22">
        <v>3236</v>
      </c>
      <c r="C20" s="18">
        <v>3315</v>
      </c>
      <c r="D20" s="132">
        <f t="shared" si="0"/>
        <v>-79</v>
      </c>
      <c r="E20" s="152">
        <f t="shared" si="1"/>
        <v>-2.383107088989442</v>
      </c>
      <c r="G20" s="101" t="s">
        <v>15</v>
      </c>
      <c r="H20" s="171">
        <v>1273</v>
      </c>
      <c r="I20" s="76">
        <v>1310</v>
      </c>
      <c r="J20" s="132">
        <f t="shared" si="2"/>
        <v>-37</v>
      </c>
      <c r="K20" s="152">
        <f t="shared" si="3"/>
        <v>-2.8244274809160306</v>
      </c>
    </row>
    <row r="21" spans="1:11" ht="19.5" customHeight="1">
      <c r="A21" s="121" t="s">
        <v>16</v>
      </c>
      <c r="B21" s="22">
        <v>3297</v>
      </c>
      <c r="C21" s="18">
        <v>3535</v>
      </c>
      <c r="D21" s="132">
        <f t="shared" si="0"/>
        <v>-238</v>
      </c>
      <c r="E21" s="152">
        <f t="shared" si="1"/>
        <v>-6.732673267326733</v>
      </c>
      <c r="G21" s="101" t="s">
        <v>16</v>
      </c>
      <c r="H21" s="171">
        <v>1274</v>
      </c>
      <c r="I21" s="76">
        <v>1317</v>
      </c>
      <c r="J21" s="132">
        <f t="shared" si="2"/>
        <v>-43</v>
      </c>
      <c r="K21" s="152">
        <f t="shared" si="3"/>
        <v>-3.264996203492786</v>
      </c>
    </row>
    <row r="22" spans="1:11" ht="19.5" customHeight="1">
      <c r="A22" s="121" t="s">
        <v>17</v>
      </c>
      <c r="B22" s="22">
        <v>1478</v>
      </c>
      <c r="C22" s="18">
        <v>1591</v>
      </c>
      <c r="D22" s="132">
        <f t="shared" si="0"/>
        <v>-113</v>
      </c>
      <c r="E22" s="152">
        <f t="shared" si="1"/>
        <v>-7.1024512884978</v>
      </c>
      <c r="G22" s="101" t="s">
        <v>17</v>
      </c>
      <c r="H22" s="171">
        <v>606</v>
      </c>
      <c r="I22" s="76">
        <v>635</v>
      </c>
      <c r="J22" s="132">
        <f t="shared" si="2"/>
        <v>-29</v>
      </c>
      <c r="K22" s="152">
        <f t="shared" si="3"/>
        <v>-4.566929133858268</v>
      </c>
    </row>
    <row r="23" spans="1:11" ht="19.5" customHeight="1">
      <c r="A23" s="121" t="s">
        <v>18</v>
      </c>
      <c r="B23" s="22">
        <v>1170</v>
      </c>
      <c r="C23" s="18">
        <v>1195</v>
      </c>
      <c r="D23" s="132">
        <f t="shared" si="0"/>
        <v>-25</v>
      </c>
      <c r="E23" s="152">
        <f t="shared" si="1"/>
        <v>-2.092050209205021</v>
      </c>
      <c r="G23" s="101" t="s">
        <v>18</v>
      </c>
      <c r="H23" s="171">
        <v>500</v>
      </c>
      <c r="I23" s="76">
        <v>516</v>
      </c>
      <c r="J23" s="132">
        <f t="shared" si="2"/>
        <v>-16</v>
      </c>
      <c r="K23" s="152">
        <f t="shared" si="3"/>
        <v>-3.10077519379845</v>
      </c>
    </row>
    <row r="24" spans="1:11" ht="19.5" customHeight="1">
      <c r="A24" s="121" t="s">
        <v>19</v>
      </c>
      <c r="B24" s="22">
        <v>4206</v>
      </c>
      <c r="C24" s="18">
        <v>4366</v>
      </c>
      <c r="D24" s="132">
        <f t="shared" si="0"/>
        <v>-160</v>
      </c>
      <c r="E24" s="152">
        <f t="shared" si="1"/>
        <v>-3.664681630783326</v>
      </c>
      <c r="G24" s="101" t="s">
        <v>19</v>
      </c>
      <c r="H24" s="171">
        <v>1506</v>
      </c>
      <c r="I24" s="76">
        <v>1478</v>
      </c>
      <c r="J24" s="132">
        <f t="shared" si="2"/>
        <v>28</v>
      </c>
      <c r="K24" s="152">
        <f t="shared" si="3"/>
        <v>1.8944519621109608</v>
      </c>
    </row>
    <row r="25" spans="1:11" ht="19.5" customHeight="1">
      <c r="A25" s="120" t="s">
        <v>20</v>
      </c>
      <c r="B25" s="30">
        <f>SUM(B26:B33)</f>
        <v>63795</v>
      </c>
      <c r="C25" s="126">
        <f>SUM(C26:C33)</f>
        <v>63834</v>
      </c>
      <c r="D25" s="90">
        <f t="shared" si="0"/>
        <v>-39</v>
      </c>
      <c r="E25" s="151">
        <f t="shared" si="1"/>
        <v>-0.06109596766613404</v>
      </c>
      <c r="G25" s="100" t="s">
        <v>20</v>
      </c>
      <c r="H25" s="30">
        <f>SUM(H26:H33)</f>
        <v>24935</v>
      </c>
      <c r="I25" s="126">
        <f>SUM(I26:I33)</f>
        <v>23887</v>
      </c>
      <c r="J25" s="90">
        <f t="shared" si="2"/>
        <v>1048</v>
      </c>
      <c r="K25" s="151">
        <f t="shared" si="3"/>
        <v>4.387323648846653</v>
      </c>
    </row>
    <row r="26" spans="1:11" ht="19.5" customHeight="1">
      <c r="A26" s="121" t="s">
        <v>21</v>
      </c>
      <c r="B26" s="22">
        <v>3323</v>
      </c>
      <c r="C26" s="18">
        <v>3388</v>
      </c>
      <c r="D26" s="132">
        <f t="shared" si="0"/>
        <v>-65</v>
      </c>
      <c r="E26" s="152">
        <f t="shared" si="1"/>
        <v>-1.9185360094451005</v>
      </c>
      <c r="G26" s="101" t="s">
        <v>21</v>
      </c>
      <c r="H26" s="171">
        <v>1395</v>
      </c>
      <c r="I26" s="76">
        <v>1342</v>
      </c>
      <c r="J26" s="132">
        <f t="shared" si="2"/>
        <v>53</v>
      </c>
      <c r="K26" s="152">
        <f t="shared" si="3"/>
        <v>3.9493293591654246</v>
      </c>
    </row>
    <row r="27" spans="1:11" ht="19.5" customHeight="1">
      <c r="A27" s="121" t="s">
        <v>22</v>
      </c>
      <c r="B27" s="22">
        <v>6288</v>
      </c>
      <c r="C27" s="18">
        <v>6363</v>
      </c>
      <c r="D27" s="132">
        <f t="shared" si="0"/>
        <v>-75</v>
      </c>
      <c r="E27" s="152">
        <f t="shared" si="1"/>
        <v>-1.1786892975011787</v>
      </c>
      <c r="G27" s="101" t="s">
        <v>22</v>
      </c>
      <c r="H27" s="171">
        <v>2164</v>
      </c>
      <c r="I27" s="76">
        <v>2176</v>
      </c>
      <c r="J27" s="132">
        <f t="shared" si="2"/>
        <v>-12</v>
      </c>
      <c r="K27" s="152">
        <f t="shared" si="3"/>
        <v>-0.5514705882352942</v>
      </c>
    </row>
    <row r="28" spans="1:11" ht="19.5" customHeight="1">
      <c r="A28" s="121" t="s">
        <v>23</v>
      </c>
      <c r="B28" s="22">
        <v>22180</v>
      </c>
      <c r="C28" s="18">
        <v>22427</v>
      </c>
      <c r="D28" s="132">
        <f t="shared" si="0"/>
        <v>-247</v>
      </c>
      <c r="E28" s="152">
        <f t="shared" si="1"/>
        <v>-1.1013510500735721</v>
      </c>
      <c r="G28" s="101" t="s">
        <v>23</v>
      </c>
      <c r="H28" s="171">
        <v>9083</v>
      </c>
      <c r="I28" s="76">
        <v>8661</v>
      </c>
      <c r="J28" s="132">
        <f t="shared" si="2"/>
        <v>422</v>
      </c>
      <c r="K28" s="152">
        <f t="shared" si="3"/>
        <v>4.872416580071586</v>
      </c>
    </row>
    <row r="29" spans="1:11" ht="19.5" customHeight="1">
      <c r="A29" s="121" t="s">
        <v>24</v>
      </c>
      <c r="B29" s="22">
        <v>17759</v>
      </c>
      <c r="C29" s="18">
        <v>16595</v>
      </c>
      <c r="D29" s="132">
        <f t="shared" si="0"/>
        <v>1164</v>
      </c>
      <c r="E29" s="152">
        <f t="shared" si="1"/>
        <v>7.014160891834891</v>
      </c>
      <c r="G29" s="101" t="s">
        <v>24</v>
      </c>
      <c r="H29" s="171">
        <v>6538</v>
      </c>
      <c r="I29" s="76">
        <v>5831</v>
      </c>
      <c r="J29" s="132">
        <f t="shared" si="2"/>
        <v>707</v>
      </c>
      <c r="K29" s="152">
        <f t="shared" si="3"/>
        <v>12.12484993997599</v>
      </c>
    </row>
    <row r="30" spans="1:11" ht="19.5" customHeight="1">
      <c r="A30" s="121" t="s">
        <v>25</v>
      </c>
      <c r="B30" s="22">
        <v>4132</v>
      </c>
      <c r="C30" s="18">
        <v>4281</v>
      </c>
      <c r="D30" s="132">
        <f t="shared" si="0"/>
        <v>-149</v>
      </c>
      <c r="E30" s="152">
        <f t="shared" si="1"/>
        <v>-3.480495211399206</v>
      </c>
      <c r="G30" s="101" t="s">
        <v>25</v>
      </c>
      <c r="H30" s="171">
        <v>1595</v>
      </c>
      <c r="I30" s="76">
        <v>1547</v>
      </c>
      <c r="J30" s="132">
        <f t="shared" si="2"/>
        <v>48</v>
      </c>
      <c r="K30" s="152">
        <f t="shared" si="3"/>
        <v>3.1027795733678087</v>
      </c>
    </row>
    <row r="31" spans="1:11" ht="19.5" customHeight="1">
      <c r="A31" s="121" t="s">
        <v>26</v>
      </c>
      <c r="B31" s="22">
        <v>5341</v>
      </c>
      <c r="C31" s="18">
        <v>5596</v>
      </c>
      <c r="D31" s="132">
        <f t="shared" si="0"/>
        <v>-255</v>
      </c>
      <c r="E31" s="152">
        <f t="shared" si="1"/>
        <v>-4.5568263045032165</v>
      </c>
      <c r="G31" s="101" t="s">
        <v>26</v>
      </c>
      <c r="H31" s="171">
        <v>2044</v>
      </c>
      <c r="I31" s="76">
        <v>2080</v>
      </c>
      <c r="J31" s="132">
        <f t="shared" si="2"/>
        <v>-36</v>
      </c>
      <c r="K31" s="152">
        <f t="shared" si="3"/>
        <v>-1.7307692307692308</v>
      </c>
    </row>
    <row r="32" spans="1:11" ht="19.5" customHeight="1">
      <c r="A32" s="121" t="s">
        <v>27</v>
      </c>
      <c r="B32" s="22">
        <v>2038</v>
      </c>
      <c r="C32" s="18">
        <v>2032</v>
      </c>
      <c r="D32" s="132">
        <f t="shared" si="0"/>
        <v>6</v>
      </c>
      <c r="E32" s="152">
        <f t="shared" si="1"/>
        <v>0.2952755905511811</v>
      </c>
      <c r="G32" s="101" t="s">
        <v>27</v>
      </c>
      <c r="H32" s="171">
        <v>847</v>
      </c>
      <c r="I32" s="76">
        <v>852</v>
      </c>
      <c r="J32" s="132">
        <f t="shared" si="2"/>
        <v>-5</v>
      </c>
      <c r="K32" s="152">
        <f t="shared" si="3"/>
        <v>-0.5868544600938966</v>
      </c>
    </row>
    <row r="33" spans="1:11" ht="19.5" customHeight="1">
      <c r="A33" s="121" t="s">
        <v>28</v>
      </c>
      <c r="B33" s="22">
        <v>2734</v>
      </c>
      <c r="C33" s="18">
        <v>3152</v>
      </c>
      <c r="D33" s="132">
        <f t="shared" si="0"/>
        <v>-418</v>
      </c>
      <c r="E33" s="152">
        <f t="shared" si="1"/>
        <v>-13.261421319796954</v>
      </c>
      <c r="G33" s="101" t="s">
        <v>28</v>
      </c>
      <c r="H33" s="171">
        <v>1269</v>
      </c>
      <c r="I33" s="76">
        <v>1398</v>
      </c>
      <c r="J33" s="132">
        <f t="shared" si="2"/>
        <v>-129</v>
      </c>
      <c r="K33" s="152">
        <f t="shared" si="3"/>
        <v>-9.2274678111588</v>
      </c>
    </row>
    <row r="34" spans="1:11" ht="19.5" customHeight="1">
      <c r="A34" s="120" t="s">
        <v>29</v>
      </c>
      <c r="B34" s="30">
        <f>SUM(B35:B36)</f>
        <v>9867</v>
      </c>
      <c r="C34" s="126">
        <f>SUM(C35:C36)</f>
        <v>11035</v>
      </c>
      <c r="D34" s="90">
        <f t="shared" si="0"/>
        <v>-1168</v>
      </c>
      <c r="E34" s="151">
        <f t="shared" si="1"/>
        <v>-10.584503851381967</v>
      </c>
      <c r="G34" s="100" t="s">
        <v>29</v>
      </c>
      <c r="H34" s="30">
        <f>SUM(H35:H36)</f>
        <v>4398</v>
      </c>
      <c r="I34" s="126">
        <f>SUM(I35:I36)</f>
        <v>4791</v>
      </c>
      <c r="J34" s="90">
        <f t="shared" si="2"/>
        <v>-393</v>
      </c>
      <c r="K34" s="151">
        <f t="shared" si="3"/>
        <v>-8.202880400751408</v>
      </c>
    </row>
    <row r="35" spans="1:11" ht="19.5" customHeight="1">
      <c r="A35" s="121" t="s">
        <v>30</v>
      </c>
      <c r="B35" s="22">
        <v>4375</v>
      </c>
      <c r="C35" s="18">
        <v>4657</v>
      </c>
      <c r="D35" s="132">
        <f t="shared" si="0"/>
        <v>-282</v>
      </c>
      <c r="E35" s="152">
        <f t="shared" si="1"/>
        <v>-6.055400472407129</v>
      </c>
      <c r="G35" s="101" t="s">
        <v>30</v>
      </c>
      <c r="H35" s="171">
        <v>1834</v>
      </c>
      <c r="I35" s="76">
        <v>1910</v>
      </c>
      <c r="J35" s="132">
        <f t="shared" si="2"/>
        <v>-76</v>
      </c>
      <c r="K35" s="152">
        <f t="shared" si="3"/>
        <v>-3.9790575916230364</v>
      </c>
    </row>
    <row r="36" spans="1:11" ht="19.5" customHeight="1">
      <c r="A36" s="121" t="s">
        <v>31</v>
      </c>
      <c r="B36" s="22">
        <v>5492</v>
      </c>
      <c r="C36" s="18">
        <v>6378</v>
      </c>
      <c r="D36" s="132">
        <f t="shared" si="0"/>
        <v>-886</v>
      </c>
      <c r="E36" s="152">
        <f t="shared" si="1"/>
        <v>-13.891502038256506</v>
      </c>
      <c r="G36" s="101" t="s">
        <v>31</v>
      </c>
      <c r="H36" s="171">
        <v>2564</v>
      </c>
      <c r="I36" s="76">
        <v>2881</v>
      </c>
      <c r="J36" s="132">
        <f t="shared" si="2"/>
        <v>-317</v>
      </c>
      <c r="K36" s="152">
        <f t="shared" si="3"/>
        <v>-11.003123915307185</v>
      </c>
    </row>
    <row r="37" spans="1:11" ht="19.5" customHeight="1">
      <c r="A37" s="120" t="s">
        <v>32</v>
      </c>
      <c r="B37" s="30">
        <f>SUM(B38:B39)</f>
        <v>5170</v>
      </c>
      <c r="C37" s="126">
        <f>SUM(C38:C39)</f>
        <v>5604</v>
      </c>
      <c r="D37" s="90">
        <f t="shared" si="0"/>
        <v>-434</v>
      </c>
      <c r="E37" s="151">
        <f t="shared" si="1"/>
        <v>-7.744468236973591</v>
      </c>
      <c r="G37" s="100" t="s">
        <v>32</v>
      </c>
      <c r="H37" s="30">
        <f>SUM(H38:H39)</f>
        <v>2137</v>
      </c>
      <c r="I37" s="126">
        <f>SUM(I38:I39)</f>
        <v>2177</v>
      </c>
      <c r="J37" s="90">
        <f t="shared" si="2"/>
        <v>-40</v>
      </c>
      <c r="K37" s="151">
        <f t="shared" si="3"/>
        <v>-1.8373909049150206</v>
      </c>
    </row>
    <row r="38" spans="1:11" ht="19.5" customHeight="1">
      <c r="A38" s="121" t="s">
        <v>35</v>
      </c>
      <c r="B38" s="22">
        <v>4632</v>
      </c>
      <c r="C38" s="18">
        <v>5035</v>
      </c>
      <c r="D38" s="132">
        <f t="shared" si="0"/>
        <v>-403</v>
      </c>
      <c r="E38" s="152">
        <f t="shared" si="1"/>
        <v>-8.003972194637537</v>
      </c>
      <c r="G38" s="101" t="s">
        <v>35</v>
      </c>
      <c r="H38" s="171">
        <v>1860</v>
      </c>
      <c r="I38" s="76">
        <v>1913</v>
      </c>
      <c r="J38" s="132">
        <f t="shared" si="2"/>
        <v>-53</v>
      </c>
      <c r="K38" s="152">
        <f t="shared" si="3"/>
        <v>-2.770517511761631</v>
      </c>
    </row>
    <row r="39" spans="1:11" ht="19.5" customHeight="1">
      <c r="A39" s="121" t="s">
        <v>36</v>
      </c>
      <c r="B39" s="22">
        <v>538</v>
      </c>
      <c r="C39" s="18">
        <v>569</v>
      </c>
      <c r="D39" s="132">
        <f t="shared" si="0"/>
        <v>-31</v>
      </c>
      <c r="E39" s="152">
        <f t="shared" si="1"/>
        <v>-5.448154657293498</v>
      </c>
      <c r="G39" s="101" t="s">
        <v>36</v>
      </c>
      <c r="H39" s="171">
        <v>277</v>
      </c>
      <c r="I39" s="76">
        <v>264</v>
      </c>
      <c r="J39" s="132">
        <f t="shared" si="2"/>
        <v>13</v>
      </c>
      <c r="K39" s="152">
        <f t="shared" si="3"/>
        <v>4.924242424242424</v>
      </c>
    </row>
    <row r="40" spans="1:11" ht="19.5" customHeight="1">
      <c r="A40" s="120" t="s">
        <v>38</v>
      </c>
      <c r="B40" s="30">
        <f>SUM(B41:B43)</f>
        <v>49916</v>
      </c>
      <c r="C40" s="126">
        <f>SUM(C41:C43)</f>
        <v>52276</v>
      </c>
      <c r="D40" s="90">
        <f t="shared" si="0"/>
        <v>-2360</v>
      </c>
      <c r="E40" s="151">
        <f t="shared" si="1"/>
        <v>-4.514499961741525</v>
      </c>
      <c r="G40" s="100" t="s">
        <v>38</v>
      </c>
      <c r="H40" s="30">
        <f>SUM(H41:H43)</f>
        <v>18689</v>
      </c>
      <c r="I40" s="126">
        <f>SUM(I41:I43)</f>
        <v>18980</v>
      </c>
      <c r="J40" s="90">
        <f t="shared" si="2"/>
        <v>-291</v>
      </c>
      <c r="K40" s="151">
        <f t="shared" si="3"/>
        <v>-1.5331928345626977</v>
      </c>
    </row>
    <row r="41" spans="1:11" ht="19.5" customHeight="1">
      <c r="A41" s="121" t="s">
        <v>125</v>
      </c>
      <c r="B41" s="34">
        <v>15502</v>
      </c>
      <c r="C41" s="128">
        <v>15358</v>
      </c>
      <c r="D41" s="132">
        <f t="shared" si="0"/>
        <v>144</v>
      </c>
      <c r="E41" s="152">
        <f t="shared" si="1"/>
        <v>0.9376220862091419</v>
      </c>
      <c r="G41" s="101" t="s">
        <v>125</v>
      </c>
      <c r="H41" s="171">
        <v>5290</v>
      </c>
      <c r="I41" s="76">
        <v>5047</v>
      </c>
      <c r="J41" s="132">
        <f t="shared" si="2"/>
        <v>243</v>
      </c>
      <c r="K41" s="152">
        <f t="shared" si="3"/>
        <v>4.814741430552804</v>
      </c>
    </row>
    <row r="42" spans="1:11" ht="19.5" customHeight="1">
      <c r="A42" s="121" t="s">
        <v>81</v>
      </c>
      <c r="B42" s="134">
        <v>27068</v>
      </c>
      <c r="C42" s="129">
        <v>28729</v>
      </c>
      <c r="D42" s="132">
        <f t="shared" si="0"/>
        <v>-1661</v>
      </c>
      <c r="E42" s="152">
        <f t="shared" si="1"/>
        <v>-5.781614396602736</v>
      </c>
      <c r="G42" s="101" t="s">
        <v>81</v>
      </c>
      <c r="H42" s="171">
        <v>10002</v>
      </c>
      <c r="I42" s="76">
        <v>10285</v>
      </c>
      <c r="J42" s="132">
        <f t="shared" si="2"/>
        <v>-283</v>
      </c>
      <c r="K42" s="152">
        <f t="shared" si="3"/>
        <v>-2.751579970831308</v>
      </c>
    </row>
    <row r="43" spans="1:11" ht="19.5" customHeight="1">
      <c r="A43" s="121" t="s">
        <v>124</v>
      </c>
      <c r="B43" s="72">
        <v>7346</v>
      </c>
      <c r="C43" s="48">
        <v>8189</v>
      </c>
      <c r="D43" s="132">
        <f t="shared" si="0"/>
        <v>-843</v>
      </c>
      <c r="E43" s="152">
        <f t="shared" si="1"/>
        <v>-10.294297227988764</v>
      </c>
      <c r="G43" s="101" t="s">
        <v>124</v>
      </c>
      <c r="H43" s="171">
        <v>3397</v>
      </c>
      <c r="I43" s="76">
        <v>3648</v>
      </c>
      <c r="J43" s="132">
        <f t="shared" si="2"/>
        <v>-251</v>
      </c>
      <c r="K43" s="152">
        <f t="shared" si="3"/>
        <v>-6.880482456140351</v>
      </c>
    </row>
    <row r="44" spans="1:11" ht="19.5" customHeight="1">
      <c r="A44" s="120" t="s">
        <v>44</v>
      </c>
      <c r="B44" s="30">
        <f>SUM(B45:B52)</f>
        <v>61161</v>
      </c>
      <c r="C44" s="126">
        <f>SUM(C45:C52)</f>
        <v>63838</v>
      </c>
      <c r="D44" s="90">
        <f t="shared" si="0"/>
        <v>-2677</v>
      </c>
      <c r="E44" s="151">
        <f t="shared" si="1"/>
        <v>-4.193427112378207</v>
      </c>
      <c r="G44" s="100" t="s">
        <v>44</v>
      </c>
      <c r="H44" s="30">
        <f>SUM(H45:H52)</f>
        <v>23718</v>
      </c>
      <c r="I44" s="126">
        <f>SUM(I45:I52)</f>
        <v>23715</v>
      </c>
      <c r="J44" s="90">
        <f t="shared" si="2"/>
        <v>3</v>
      </c>
      <c r="K44" s="151">
        <f t="shared" si="3"/>
        <v>0.012650221378874131</v>
      </c>
    </row>
    <row r="45" spans="1:11" ht="19.5" customHeight="1">
      <c r="A45" s="121" t="s">
        <v>45</v>
      </c>
      <c r="B45" s="22">
        <v>6785</v>
      </c>
      <c r="C45" s="18">
        <v>7011</v>
      </c>
      <c r="D45" s="132">
        <f t="shared" si="0"/>
        <v>-226</v>
      </c>
      <c r="E45" s="152">
        <f t="shared" si="1"/>
        <v>-3.223505919269719</v>
      </c>
      <c r="G45" s="101" t="s">
        <v>45</v>
      </c>
      <c r="H45" s="171">
        <v>2644</v>
      </c>
      <c r="I45" s="76">
        <v>2650</v>
      </c>
      <c r="J45" s="132">
        <f aca="true" t="shared" si="4" ref="J45:J52">H45-I45</f>
        <v>-6</v>
      </c>
      <c r="K45" s="152">
        <f aca="true" t="shared" si="5" ref="K45:K52">J45/I45*100</f>
        <v>-0.22641509433962265</v>
      </c>
    </row>
    <row r="46" spans="1:11" ht="19.5" customHeight="1">
      <c r="A46" s="121" t="s">
        <v>46</v>
      </c>
      <c r="B46" s="22">
        <v>14449</v>
      </c>
      <c r="C46" s="18">
        <v>14777</v>
      </c>
      <c r="D46" s="132">
        <f t="shared" si="0"/>
        <v>-328</v>
      </c>
      <c r="E46" s="152">
        <f t="shared" si="1"/>
        <v>-2.2196656966908033</v>
      </c>
      <c r="G46" s="101" t="s">
        <v>46</v>
      </c>
      <c r="H46" s="171">
        <v>5385</v>
      </c>
      <c r="I46" s="76">
        <v>5262</v>
      </c>
      <c r="J46" s="132">
        <f t="shared" si="4"/>
        <v>123</v>
      </c>
      <c r="K46" s="152">
        <f t="shared" si="5"/>
        <v>2.33751425313569</v>
      </c>
    </row>
    <row r="47" spans="1:11" ht="19.5" customHeight="1">
      <c r="A47" s="121" t="s">
        <v>47</v>
      </c>
      <c r="B47" s="22">
        <v>6952</v>
      </c>
      <c r="C47" s="18">
        <v>7411</v>
      </c>
      <c r="D47" s="132">
        <f t="shared" si="0"/>
        <v>-459</v>
      </c>
      <c r="E47" s="152">
        <f t="shared" si="1"/>
        <v>-6.193496154365133</v>
      </c>
      <c r="G47" s="101" t="s">
        <v>47</v>
      </c>
      <c r="H47" s="171">
        <v>2792</v>
      </c>
      <c r="I47" s="76">
        <v>2882</v>
      </c>
      <c r="J47" s="132">
        <f t="shared" si="4"/>
        <v>-90</v>
      </c>
      <c r="K47" s="152">
        <f t="shared" si="5"/>
        <v>-3.1228313671061763</v>
      </c>
    </row>
    <row r="48" spans="1:11" ht="19.5" customHeight="1">
      <c r="A48" s="121" t="s">
        <v>48</v>
      </c>
      <c r="B48" s="22">
        <v>14057</v>
      </c>
      <c r="C48" s="18">
        <v>14842</v>
      </c>
      <c r="D48" s="132">
        <f t="shared" si="0"/>
        <v>-785</v>
      </c>
      <c r="E48" s="152">
        <f t="shared" si="1"/>
        <v>-5.289044603153214</v>
      </c>
      <c r="G48" s="101" t="s">
        <v>48</v>
      </c>
      <c r="H48" s="171">
        <v>5763</v>
      </c>
      <c r="I48" s="76">
        <v>5826</v>
      </c>
      <c r="J48" s="132">
        <f t="shared" si="4"/>
        <v>-63</v>
      </c>
      <c r="K48" s="152">
        <f t="shared" si="5"/>
        <v>-1.0813594232749741</v>
      </c>
    </row>
    <row r="49" spans="1:11" ht="19.5" customHeight="1">
      <c r="A49" s="121" t="s">
        <v>49</v>
      </c>
      <c r="B49" s="22">
        <v>4625</v>
      </c>
      <c r="C49" s="18">
        <v>4860</v>
      </c>
      <c r="D49" s="132">
        <f t="shared" si="0"/>
        <v>-235</v>
      </c>
      <c r="E49" s="152">
        <f t="shared" si="1"/>
        <v>-4.8353909465020575</v>
      </c>
      <c r="G49" s="101" t="s">
        <v>49</v>
      </c>
      <c r="H49" s="171">
        <v>1930</v>
      </c>
      <c r="I49" s="76">
        <v>1951</v>
      </c>
      <c r="J49" s="132">
        <f t="shared" si="4"/>
        <v>-21</v>
      </c>
      <c r="K49" s="152">
        <f t="shared" si="5"/>
        <v>-1.0763710917478215</v>
      </c>
    </row>
    <row r="50" spans="1:11" ht="19.5" customHeight="1">
      <c r="A50" s="121" t="s">
        <v>50</v>
      </c>
      <c r="B50" s="22">
        <v>1536</v>
      </c>
      <c r="C50" s="18">
        <v>1711</v>
      </c>
      <c r="D50" s="132">
        <f t="shared" si="0"/>
        <v>-175</v>
      </c>
      <c r="E50" s="152">
        <f t="shared" si="1"/>
        <v>-10.227936879018118</v>
      </c>
      <c r="G50" s="101" t="s">
        <v>50</v>
      </c>
      <c r="H50" s="171">
        <v>581</v>
      </c>
      <c r="I50" s="76">
        <v>615</v>
      </c>
      <c r="J50" s="132">
        <f t="shared" si="4"/>
        <v>-34</v>
      </c>
      <c r="K50" s="152">
        <f t="shared" si="5"/>
        <v>-5.528455284552845</v>
      </c>
    </row>
    <row r="51" spans="1:11" ht="19.5" customHeight="1">
      <c r="A51" s="121" t="s">
        <v>54</v>
      </c>
      <c r="B51" s="34">
        <v>5895</v>
      </c>
      <c r="C51" s="130">
        <v>5968</v>
      </c>
      <c r="D51" s="132">
        <f t="shared" si="0"/>
        <v>-73</v>
      </c>
      <c r="E51" s="152">
        <f t="shared" si="1"/>
        <v>-1.2231903485254692</v>
      </c>
      <c r="G51" s="101" t="s">
        <v>54</v>
      </c>
      <c r="H51" s="171">
        <v>2157</v>
      </c>
      <c r="I51" s="76">
        <v>2080</v>
      </c>
      <c r="J51" s="132">
        <f t="shared" si="4"/>
        <v>77</v>
      </c>
      <c r="K51" s="152">
        <f t="shared" si="5"/>
        <v>3.701923076923077</v>
      </c>
    </row>
    <row r="52" spans="1:11" ht="19.5" customHeight="1">
      <c r="A52" s="121" t="s">
        <v>87</v>
      </c>
      <c r="B52" s="72">
        <v>6862</v>
      </c>
      <c r="C52" s="73">
        <v>7258</v>
      </c>
      <c r="D52" s="132">
        <f t="shared" si="0"/>
        <v>-396</v>
      </c>
      <c r="E52" s="152">
        <f t="shared" si="1"/>
        <v>-5.456048498208873</v>
      </c>
      <c r="G52" s="101" t="s">
        <v>87</v>
      </c>
      <c r="H52" s="171">
        <v>2466</v>
      </c>
      <c r="I52" s="76">
        <v>2449</v>
      </c>
      <c r="J52" s="132">
        <f t="shared" si="4"/>
        <v>17</v>
      </c>
      <c r="K52" s="152">
        <f t="shared" si="5"/>
        <v>0.6941608819926501</v>
      </c>
    </row>
    <row r="53" spans="1:11" ht="19.5" customHeight="1">
      <c r="A53" s="120" t="s">
        <v>55</v>
      </c>
      <c r="B53" s="30">
        <f>SUM(B54:B59)</f>
        <v>28151</v>
      </c>
      <c r="C53" s="126">
        <f>SUM(C54:C59)</f>
        <v>30037</v>
      </c>
      <c r="D53" s="90">
        <f t="shared" si="0"/>
        <v>-1886</v>
      </c>
      <c r="E53" s="151">
        <f t="shared" si="1"/>
        <v>-6.278922662050138</v>
      </c>
      <c r="G53" s="100" t="s">
        <v>55</v>
      </c>
      <c r="H53" s="30">
        <f>SUM(H54:H59)</f>
        <v>11119</v>
      </c>
      <c r="I53" s="126">
        <f>SUM(I54:I59)</f>
        <v>11264</v>
      </c>
      <c r="J53" s="90">
        <f t="shared" si="2"/>
        <v>-145</v>
      </c>
      <c r="K53" s="151">
        <f t="shared" si="3"/>
        <v>-1.2872869318181819</v>
      </c>
    </row>
    <row r="54" spans="1:11" ht="19.5" customHeight="1">
      <c r="A54" s="121" t="s">
        <v>56</v>
      </c>
      <c r="B54" s="22">
        <v>3947</v>
      </c>
      <c r="C54" s="18">
        <v>4189</v>
      </c>
      <c r="D54" s="132">
        <f t="shared" si="0"/>
        <v>-242</v>
      </c>
      <c r="E54" s="152">
        <f t="shared" si="1"/>
        <v>-5.7770350919073765</v>
      </c>
      <c r="G54" s="101" t="s">
        <v>56</v>
      </c>
      <c r="H54" s="171">
        <v>1517</v>
      </c>
      <c r="I54" s="76">
        <v>1494</v>
      </c>
      <c r="J54" s="132">
        <f t="shared" si="2"/>
        <v>23</v>
      </c>
      <c r="K54" s="152">
        <f t="shared" si="3"/>
        <v>1.5394912985274432</v>
      </c>
    </row>
    <row r="55" spans="1:11" ht="19.5" customHeight="1">
      <c r="A55" s="121" t="s">
        <v>57</v>
      </c>
      <c r="B55" s="22">
        <v>3138</v>
      </c>
      <c r="C55" s="18">
        <v>3429</v>
      </c>
      <c r="D55" s="132">
        <f t="shared" si="0"/>
        <v>-291</v>
      </c>
      <c r="E55" s="152">
        <f t="shared" si="1"/>
        <v>-8.486439195100612</v>
      </c>
      <c r="G55" s="101" t="s">
        <v>57</v>
      </c>
      <c r="H55" s="171">
        <v>1200</v>
      </c>
      <c r="I55" s="76">
        <v>1253</v>
      </c>
      <c r="J55" s="132">
        <f t="shared" si="2"/>
        <v>-53</v>
      </c>
      <c r="K55" s="152">
        <f t="shared" si="3"/>
        <v>-4.2298483639265765</v>
      </c>
    </row>
    <row r="56" spans="1:11" ht="19.5" customHeight="1">
      <c r="A56" s="121" t="s">
        <v>58</v>
      </c>
      <c r="B56" s="22">
        <v>9490</v>
      </c>
      <c r="C56" s="18">
        <v>10019</v>
      </c>
      <c r="D56" s="132">
        <f t="shared" si="0"/>
        <v>-529</v>
      </c>
      <c r="E56" s="152">
        <f t="shared" si="1"/>
        <v>-5.279968060684699</v>
      </c>
      <c r="G56" s="101" t="s">
        <v>58</v>
      </c>
      <c r="H56" s="171">
        <v>3656</v>
      </c>
      <c r="I56" s="76">
        <v>3663</v>
      </c>
      <c r="J56" s="132">
        <f t="shared" si="2"/>
        <v>-7</v>
      </c>
      <c r="K56" s="152">
        <f t="shared" si="3"/>
        <v>-0.19110019110019108</v>
      </c>
    </row>
    <row r="57" spans="1:11" ht="19.5" customHeight="1">
      <c r="A57" s="121" t="s">
        <v>59</v>
      </c>
      <c r="B57" s="22">
        <v>6436</v>
      </c>
      <c r="C57" s="18">
        <v>6956</v>
      </c>
      <c r="D57" s="132">
        <f t="shared" si="0"/>
        <v>-520</v>
      </c>
      <c r="E57" s="152">
        <f t="shared" si="1"/>
        <v>-7.475560667050028</v>
      </c>
      <c r="G57" s="101" t="s">
        <v>59</v>
      </c>
      <c r="H57" s="171">
        <v>2742</v>
      </c>
      <c r="I57" s="76">
        <v>2854</v>
      </c>
      <c r="J57" s="132">
        <f t="shared" si="2"/>
        <v>-112</v>
      </c>
      <c r="K57" s="152">
        <f t="shared" si="3"/>
        <v>-3.9243167484232657</v>
      </c>
    </row>
    <row r="58" spans="1:11" ht="19.5" customHeight="1">
      <c r="A58" s="121" t="s">
        <v>60</v>
      </c>
      <c r="B58" s="22">
        <v>3332</v>
      </c>
      <c r="C58" s="18">
        <v>3573</v>
      </c>
      <c r="D58" s="132">
        <f t="shared" si="0"/>
        <v>-241</v>
      </c>
      <c r="E58" s="152">
        <f t="shared" si="1"/>
        <v>-6.745032185838232</v>
      </c>
      <c r="G58" s="101" t="s">
        <v>60</v>
      </c>
      <c r="H58" s="171">
        <v>1269</v>
      </c>
      <c r="I58" s="76">
        <v>1251</v>
      </c>
      <c r="J58" s="132">
        <f t="shared" si="2"/>
        <v>18</v>
      </c>
      <c r="K58" s="152">
        <f t="shared" si="3"/>
        <v>1.4388489208633095</v>
      </c>
    </row>
    <row r="59" spans="1:11" ht="19.5" customHeight="1" thickBot="1">
      <c r="A59" s="124" t="s">
        <v>62</v>
      </c>
      <c r="B59" s="92">
        <v>1808</v>
      </c>
      <c r="C59" s="131">
        <v>1871</v>
      </c>
      <c r="D59" s="133">
        <f t="shared" si="0"/>
        <v>-63</v>
      </c>
      <c r="E59" s="153">
        <f t="shared" si="1"/>
        <v>-3.3671833244254405</v>
      </c>
      <c r="G59" s="103" t="s">
        <v>62</v>
      </c>
      <c r="H59" s="172">
        <v>735</v>
      </c>
      <c r="I59" s="84">
        <v>749</v>
      </c>
      <c r="J59" s="133">
        <f t="shared" si="2"/>
        <v>-14</v>
      </c>
      <c r="K59" s="153">
        <f t="shared" si="3"/>
        <v>-1.8691588785046727</v>
      </c>
    </row>
    <row r="60" ht="17.25" customHeight="1">
      <c r="A60" s="175" t="s">
        <v>156</v>
      </c>
    </row>
    <row r="61" ht="21" customHeight="1">
      <c r="A61" s="179" t="s">
        <v>157</v>
      </c>
    </row>
    <row r="62" ht="18" customHeight="1"/>
    <row r="63" ht="18" customHeight="1"/>
  </sheetData>
  <mergeCells count="7">
    <mergeCell ref="J3:J4"/>
    <mergeCell ref="K3:K4"/>
    <mergeCell ref="A1:K1"/>
    <mergeCell ref="B3:C3"/>
    <mergeCell ref="H3:I3"/>
    <mergeCell ref="D3:D4"/>
    <mergeCell ref="E3:E4"/>
  </mergeCells>
  <printOptions/>
  <pageMargins left="0.7874015748031497" right="0.6692913385826772" top="0.984251968503937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375" style="0" customWidth="1"/>
    <col min="3" max="3" width="11.00390625" style="0" customWidth="1"/>
    <col min="4" max="4" width="11.375" style="0" customWidth="1"/>
    <col min="5" max="5" width="11.00390625" style="0" customWidth="1"/>
    <col min="6" max="6" width="11.375" style="0" customWidth="1"/>
    <col min="7" max="7" width="11.00390625" style="0" customWidth="1"/>
    <col min="8" max="8" width="11.375" style="0" customWidth="1"/>
    <col min="9" max="9" width="11.00390625" style="0" customWidth="1"/>
  </cols>
  <sheetData>
    <row r="1" spans="1:9" ht="51.75" customHeight="1">
      <c r="A1" s="433" t="s">
        <v>214</v>
      </c>
      <c r="B1" s="434"/>
      <c r="C1" s="433"/>
      <c r="D1" s="433"/>
      <c r="E1" s="433"/>
      <c r="F1" s="433"/>
      <c r="G1" s="433"/>
      <c r="H1" s="433"/>
      <c r="I1" s="433"/>
    </row>
    <row r="2" spans="1:9" ht="18.75" customHeight="1">
      <c r="A2" s="234"/>
      <c r="B2" s="235" t="s">
        <v>227</v>
      </c>
      <c r="C2" s="236"/>
      <c r="D2" s="252" t="s">
        <v>228</v>
      </c>
      <c r="E2" s="236"/>
      <c r="F2" s="235" t="s">
        <v>211</v>
      </c>
      <c r="G2" s="236"/>
      <c r="H2" s="235" t="s">
        <v>212</v>
      </c>
      <c r="I2" s="234"/>
    </row>
    <row r="3" spans="1:9" ht="18.75" customHeight="1">
      <c r="A3" s="237"/>
      <c r="B3" s="245" t="s">
        <v>208</v>
      </c>
      <c r="C3" s="238"/>
      <c r="D3" s="245" t="s">
        <v>208</v>
      </c>
      <c r="E3" s="238"/>
      <c r="F3" s="245" t="s">
        <v>208</v>
      </c>
      <c r="G3" s="238"/>
      <c r="H3" s="245" t="s">
        <v>208</v>
      </c>
      <c r="I3" s="237"/>
    </row>
    <row r="4" spans="1:9" ht="18.75" customHeight="1">
      <c r="A4" s="229" t="s">
        <v>207</v>
      </c>
      <c r="B4" s="246"/>
      <c r="C4" s="244">
        <v>-2.179252017018265</v>
      </c>
      <c r="D4" s="246"/>
      <c r="E4" s="240"/>
      <c r="F4" s="246"/>
      <c r="G4" s="240"/>
      <c r="H4" s="246"/>
      <c r="I4" s="239"/>
    </row>
    <row r="5" spans="1:9" ht="18.75" customHeight="1">
      <c r="A5" s="185">
        <v>1</v>
      </c>
      <c r="B5" s="247"/>
      <c r="C5" s="243"/>
      <c r="D5" s="249"/>
      <c r="E5" s="238"/>
      <c r="F5" s="249"/>
      <c r="G5" s="238"/>
      <c r="H5" s="249"/>
      <c r="I5" s="237"/>
    </row>
    <row r="6" spans="1:9" ht="18.75" customHeight="1">
      <c r="A6" s="193">
        <v>2</v>
      </c>
      <c r="B6" s="248"/>
      <c r="C6" s="243"/>
      <c r="D6" s="250"/>
      <c r="E6" s="238"/>
      <c r="F6" s="250"/>
      <c r="G6" s="238"/>
      <c r="H6" s="250"/>
      <c r="I6" s="237"/>
    </row>
    <row r="7" spans="1:9" ht="18.75" customHeight="1">
      <c r="A7" s="193">
        <v>3</v>
      </c>
      <c r="B7" s="248"/>
      <c r="C7" s="243"/>
      <c r="D7" s="250"/>
      <c r="E7" s="238"/>
      <c r="F7" s="250"/>
      <c r="G7" s="238"/>
      <c r="H7" s="250"/>
      <c r="I7" s="237"/>
    </row>
    <row r="8" spans="1:9" ht="18.75" customHeight="1">
      <c r="A8" s="193">
        <v>4</v>
      </c>
      <c r="B8" s="248"/>
      <c r="C8" s="243"/>
      <c r="D8" s="250"/>
      <c r="E8" s="238"/>
      <c r="F8" s="250"/>
      <c r="G8" s="238"/>
      <c r="H8" s="251"/>
      <c r="I8" s="237"/>
    </row>
    <row r="9" spans="1:9" ht="18.75" customHeight="1">
      <c r="A9" s="193">
        <v>5</v>
      </c>
      <c r="B9" s="248"/>
      <c r="C9" s="243"/>
      <c r="D9" s="250"/>
      <c r="E9" s="238"/>
      <c r="F9" s="250"/>
      <c r="G9" s="238"/>
      <c r="H9" s="250"/>
      <c r="I9" s="237"/>
    </row>
    <row r="10" spans="1:9" ht="18.75" customHeight="1">
      <c r="A10" s="193">
        <v>6</v>
      </c>
      <c r="B10" s="248"/>
      <c r="C10" s="243"/>
      <c r="D10" s="250"/>
      <c r="E10" s="238"/>
      <c r="F10" s="250"/>
      <c r="G10" s="238"/>
      <c r="H10" s="250"/>
      <c r="I10" s="237"/>
    </row>
    <row r="11" spans="1:9" ht="18.75" customHeight="1">
      <c r="A11" s="193">
        <v>7</v>
      </c>
      <c r="B11" s="248"/>
      <c r="C11" s="243"/>
      <c r="D11" s="250"/>
      <c r="E11" s="238"/>
      <c r="F11" s="250"/>
      <c r="G11" s="238"/>
      <c r="H11" s="250"/>
      <c r="I11" s="237"/>
    </row>
    <row r="12" spans="1:9" ht="18.75" customHeight="1">
      <c r="A12" s="193">
        <v>8</v>
      </c>
      <c r="B12" s="248"/>
      <c r="C12" s="243"/>
      <c r="D12" s="250"/>
      <c r="E12" s="238"/>
      <c r="F12" s="250"/>
      <c r="G12" s="238"/>
      <c r="H12" s="250"/>
      <c r="I12" s="237"/>
    </row>
    <row r="13" spans="1:9" ht="18.75" customHeight="1">
      <c r="A13" s="193">
        <v>9</v>
      </c>
      <c r="B13" s="248"/>
      <c r="C13" s="243"/>
      <c r="D13" s="250"/>
      <c r="E13" s="238"/>
      <c r="F13" s="250"/>
      <c r="G13" s="238"/>
      <c r="H13" s="250"/>
      <c r="I13" s="237"/>
    </row>
    <row r="14" spans="1:9" ht="18.75" customHeight="1">
      <c r="A14" s="193">
        <v>10</v>
      </c>
      <c r="B14" s="248"/>
      <c r="C14" s="243"/>
      <c r="D14" s="250"/>
      <c r="E14" s="238"/>
      <c r="F14" s="250"/>
      <c r="G14" s="238"/>
      <c r="H14" s="250"/>
      <c r="I14" s="237"/>
    </row>
    <row r="15" spans="1:9" ht="18.75" customHeight="1">
      <c r="A15" s="193">
        <v>11</v>
      </c>
      <c r="B15" s="248"/>
      <c r="C15" s="243"/>
      <c r="D15" s="250"/>
      <c r="E15" s="238"/>
      <c r="F15" s="250"/>
      <c r="G15" s="238"/>
      <c r="H15" s="250"/>
      <c r="I15" s="237"/>
    </row>
    <row r="16" spans="1:9" ht="18.75" customHeight="1">
      <c r="A16" s="193">
        <v>12</v>
      </c>
      <c r="B16" s="248"/>
      <c r="C16" s="243"/>
      <c r="D16" s="250"/>
      <c r="E16" s="238"/>
      <c r="F16" s="250"/>
      <c r="G16" s="238"/>
      <c r="H16" s="250"/>
      <c r="I16" s="237"/>
    </row>
    <row r="17" spans="1:9" ht="18.75" customHeight="1">
      <c r="A17" s="193">
        <v>13</v>
      </c>
      <c r="B17" s="248"/>
      <c r="C17" s="243"/>
      <c r="D17" s="250"/>
      <c r="E17" s="238"/>
      <c r="F17" s="250"/>
      <c r="G17" s="238"/>
      <c r="H17" s="250"/>
      <c r="I17" s="237"/>
    </row>
    <row r="18" spans="1:9" ht="18.75" customHeight="1">
      <c r="A18" s="193">
        <v>14</v>
      </c>
      <c r="B18" s="248"/>
      <c r="C18" s="243"/>
      <c r="D18" s="250"/>
      <c r="E18" s="238"/>
      <c r="F18" s="250"/>
      <c r="G18" s="238"/>
      <c r="H18" s="250"/>
      <c r="I18" s="237"/>
    </row>
    <row r="19" spans="1:9" ht="18.75" customHeight="1">
      <c r="A19" s="193">
        <v>15</v>
      </c>
      <c r="B19" s="248"/>
      <c r="C19" s="243"/>
      <c r="D19" s="250"/>
      <c r="E19" s="238"/>
      <c r="F19" s="250"/>
      <c r="G19" s="238"/>
      <c r="H19" s="250"/>
      <c r="I19" s="237"/>
    </row>
    <row r="20" spans="1:9" ht="18.75" customHeight="1">
      <c r="A20" s="193">
        <v>16</v>
      </c>
      <c r="B20" s="248"/>
      <c r="C20" s="243"/>
      <c r="D20" s="250"/>
      <c r="E20" s="238"/>
      <c r="F20" s="250"/>
      <c r="G20" s="238"/>
      <c r="H20" s="250"/>
      <c r="I20" s="237"/>
    </row>
    <row r="21" spans="1:9" ht="18.75" customHeight="1">
      <c r="A21" s="193">
        <v>17</v>
      </c>
      <c r="B21" s="248"/>
      <c r="C21" s="243"/>
      <c r="D21" s="250"/>
      <c r="E21" s="238"/>
      <c r="F21" s="250"/>
      <c r="G21" s="238"/>
      <c r="H21" s="250"/>
      <c r="I21" s="237"/>
    </row>
    <row r="22" spans="1:9" ht="18.75" customHeight="1">
      <c r="A22" s="193">
        <v>18</v>
      </c>
      <c r="B22" s="248"/>
      <c r="C22" s="243"/>
      <c r="D22" s="250"/>
      <c r="E22" s="238"/>
      <c r="F22" s="250"/>
      <c r="G22" s="238"/>
      <c r="H22" s="250"/>
      <c r="I22" s="237"/>
    </row>
    <row r="23" spans="1:9" ht="18.75" customHeight="1">
      <c r="A23" s="193">
        <v>19</v>
      </c>
      <c r="B23" s="248"/>
      <c r="C23" s="243"/>
      <c r="D23" s="250"/>
      <c r="E23" s="238"/>
      <c r="F23" s="250"/>
      <c r="G23" s="238"/>
      <c r="H23" s="250"/>
      <c r="I23" s="237"/>
    </row>
    <row r="24" spans="1:9" ht="18.75" customHeight="1">
      <c r="A24" s="193">
        <v>20</v>
      </c>
      <c r="B24" s="248"/>
      <c r="C24" s="243"/>
      <c r="D24" s="250"/>
      <c r="E24" s="238"/>
      <c r="F24" s="250"/>
      <c r="G24" s="238"/>
      <c r="H24" s="250"/>
      <c r="I24" s="237"/>
    </row>
    <row r="25" spans="1:9" ht="18.75" customHeight="1">
      <c r="A25" s="193">
        <v>21</v>
      </c>
      <c r="B25" s="248"/>
      <c r="C25" s="243"/>
      <c r="D25" s="250"/>
      <c r="E25" s="238"/>
      <c r="F25" s="250"/>
      <c r="G25" s="238"/>
      <c r="H25" s="250"/>
      <c r="I25" s="237"/>
    </row>
    <row r="26" spans="1:9" ht="18.75" customHeight="1">
      <c r="A26" s="193">
        <v>22</v>
      </c>
      <c r="B26" s="248"/>
      <c r="C26" s="243"/>
      <c r="D26" s="250"/>
      <c r="E26" s="238"/>
      <c r="F26" s="250"/>
      <c r="G26" s="238"/>
      <c r="H26" s="250"/>
      <c r="I26" s="237"/>
    </row>
    <row r="27" spans="1:9" ht="18.75" customHeight="1">
      <c r="A27" s="193">
        <v>23</v>
      </c>
      <c r="B27" s="248"/>
      <c r="C27" s="243"/>
      <c r="D27" s="250"/>
      <c r="E27" s="238"/>
      <c r="F27" s="250"/>
      <c r="G27" s="238"/>
      <c r="H27" s="250"/>
      <c r="I27" s="237"/>
    </row>
    <row r="28" spans="1:9" ht="18.75" customHeight="1">
      <c r="A28" s="193">
        <v>24</v>
      </c>
      <c r="B28" s="248"/>
      <c r="C28" s="243"/>
      <c r="D28" s="250"/>
      <c r="E28" s="238"/>
      <c r="F28" s="250"/>
      <c r="G28" s="238"/>
      <c r="H28" s="250"/>
      <c r="I28" s="237"/>
    </row>
    <row r="29" spans="1:9" ht="18.75" customHeight="1">
      <c r="A29" s="193">
        <v>25</v>
      </c>
      <c r="B29" s="248"/>
      <c r="C29" s="243"/>
      <c r="D29" s="250"/>
      <c r="E29" s="238"/>
      <c r="F29" s="250"/>
      <c r="G29" s="238"/>
      <c r="H29" s="250"/>
      <c r="I29" s="237"/>
    </row>
    <row r="30" spans="1:9" ht="18.75" customHeight="1">
      <c r="A30" s="193">
        <v>26</v>
      </c>
      <c r="B30" s="248"/>
      <c r="C30" s="243"/>
      <c r="D30" s="250"/>
      <c r="E30" s="238"/>
      <c r="F30" s="250"/>
      <c r="G30" s="238"/>
      <c r="H30" s="250"/>
      <c r="I30" s="237"/>
    </row>
    <row r="31" spans="1:9" ht="18.75" customHeight="1">
      <c r="A31" s="193">
        <v>27</v>
      </c>
      <c r="B31" s="248"/>
      <c r="C31" s="243"/>
      <c r="D31" s="250"/>
      <c r="E31" s="238"/>
      <c r="F31" s="250"/>
      <c r="G31" s="238"/>
      <c r="H31" s="250"/>
      <c r="I31" s="237"/>
    </row>
    <row r="32" spans="1:9" ht="18.75" customHeight="1">
      <c r="A32" s="193">
        <v>28</v>
      </c>
      <c r="B32" s="248"/>
      <c r="C32" s="243"/>
      <c r="D32" s="250"/>
      <c r="E32" s="238"/>
      <c r="F32" s="250"/>
      <c r="G32" s="238"/>
      <c r="H32" s="250"/>
      <c r="I32" s="237"/>
    </row>
    <row r="33" spans="1:9" ht="18.75" customHeight="1">
      <c r="A33" s="193">
        <v>29</v>
      </c>
      <c r="B33" s="248"/>
      <c r="C33" s="243"/>
      <c r="D33" s="250"/>
      <c r="E33" s="238"/>
      <c r="F33" s="250"/>
      <c r="G33" s="238"/>
      <c r="H33" s="250"/>
      <c r="I33" s="237"/>
    </row>
    <row r="34" spans="1:9" ht="18.75" customHeight="1">
      <c r="A34" s="193">
        <v>30</v>
      </c>
      <c r="B34" s="248"/>
      <c r="C34" s="243"/>
      <c r="D34" s="250"/>
      <c r="E34" s="238"/>
      <c r="F34" s="250"/>
      <c r="G34" s="238"/>
      <c r="H34" s="250"/>
      <c r="I34" s="237"/>
    </row>
    <row r="35" spans="1:9" ht="18.75" customHeight="1">
      <c r="A35" s="193">
        <v>31</v>
      </c>
      <c r="B35" s="248"/>
      <c r="C35" s="243"/>
      <c r="D35" s="250"/>
      <c r="E35" s="238"/>
      <c r="F35" s="250"/>
      <c r="G35" s="238"/>
      <c r="H35" s="250"/>
      <c r="I35" s="237"/>
    </row>
    <row r="36" spans="1:9" ht="18.75" customHeight="1">
      <c r="A36" s="193">
        <v>32</v>
      </c>
      <c r="B36" s="248"/>
      <c r="C36" s="243"/>
      <c r="D36" s="250"/>
      <c r="E36" s="238"/>
      <c r="F36" s="250"/>
      <c r="G36" s="238"/>
      <c r="H36" s="250"/>
      <c r="I36" s="237"/>
    </row>
    <row r="37" spans="1:9" ht="18.75" customHeight="1">
      <c r="A37" s="193">
        <v>33</v>
      </c>
      <c r="B37" s="248"/>
      <c r="C37" s="243"/>
      <c r="D37" s="250"/>
      <c r="E37" s="238"/>
      <c r="F37" s="250"/>
      <c r="G37" s="238"/>
      <c r="H37" s="250"/>
      <c r="I37" s="237"/>
    </row>
    <row r="38" spans="1:9" ht="18.75" customHeight="1">
      <c r="A38" s="193">
        <v>34</v>
      </c>
      <c r="B38" s="248"/>
      <c r="C38" s="243"/>
      <c r="D38" s="250"/>
      <c r="E38" s="238"/>
      <c r="F38" s="250"/>
      <c r="G38" s="238"/>
      <c r="H38" s="250"/>
      <c r="I38" s="237"/>
    </row>
    <row r="39" spans="1:9" ht="18.75" customHeight="1">
      <c r="A39" s="193">
        <v>35</v>
      </c>
      <c r="B39" s="248"/>
      <c r="C39" s="243"/>
      <c r="D39" s="250"/>
      <c r="E39" s="238"/>
      <c r="F39" s="250"/>
      <c r="G39" s="238"/>
      <c r="H39" s="250"/>
      <c r="I39" s="237"/>
    </row>
    <row r="40" spans="1:9" ht="18.75" customHeight="1">
      <c r="A40" s="193">
        <v>36</v>
      </c>
      <c r="B40" s="248"/>
      <c r="C40" s="243"/>
      <c r="D40" s="250"/>
      <c r="E40" s="238"/>
      <c r="F40" s="250"/>
      <c r="G40" s="238"/>
      <c r="H40" s="250"/>
      <c r="I40" s="237"/>
    </row>
    <row r="41" spans="1:9" ht="18.75" customHeight="1">
      <c r="A41" s="193">
        <v>37</v>
      </c>
      <c r="B41" s="248"/>
      <c r="C41" s="243"/>
      <c r="D41" s="250"/>
      <c r="E41" s="238"/>
      <c r="F41" s="250"/>
      <c r="G41" s="238"/>
      <c r="H41" s="250"/>
      <c r="I41" s="237"/>
    </row>
    <row r="42" spans="1:9" ht="18.75" customHeight="1">
      <c r="A42" s="193">
        <v>38</v>
      </c>
      <c r="B42" s="248"/>
      <c r="C42" s="243"/>
      <c r="D42" s="250"/>
      <c r="E42" s="238"/>
      <c r="F42" s="250"/>
      <c r="G42" s="238"/>
      <c r="H42" s="250"/>
      <c r="I42" s="237"/>
    </row>
    <row r="43" spans="1:9" ht="18.75" customHeight="1">
      <c r="A43" s="193">
        <v>39</v>
      </c>
      <c r="B43" s="248"/>
      <c r="C43" s="243"/>
      <c r="D43" s="250"/>
      <c r="E43" s="238"/>
      <c r="F43" s="250"/>
      <c r="G43" s="238"/>
      <c r="H43" s="250"/>
      <c r="I43" s="237"/>
    </row>
    <row r="44" spans="1:9" ht="18.75" customHeight="1">
      <c r="A44" s="193">
        <v>40</v>
      </c>
      <c r="B44" s="248"/>
      <c r="C44" s="243"/>
      <c r="D44" s="250"/>
      <c r="E44" s="238"/>
      <c r="F44" s="250"/>
      <c r="G44" s="238"/>
      <c r="H44" s="250"/>
      <c r="I44" s="237"/>
    </row>
    <row r="45" spans="1:9" ht="18.75" customHeight="1">
      <c r="A45" s="193">
        <v>41</v>
      </c>
      <c r="B45" s="248"/>
      <c r="C45" s="243"/>
      <c r="D45" s="250"/>
      <c r="E45" s="238"/>
      <c r="F45" s="250"/>
      <c r="G45" s="238"/>
      <c r="H45" s="250"/>
      <c r="I45" s="237"/>
    </row>
    <row r="46" spans="1:9" ht="18.75" customHeight="1">
      <c r="A46" s="193">
        <v>42</v>
      </c>
      <c r="B46" s="248"/>
      <c r="C46" s="243"/>
      <c r="D46" s="250"/>
      <c r="E46" s="238"/>
      <c r="F46" s="250"/>
      <c r="G46" s="238"/>
      <c r="H46" s="250"/>
      <c r="I46" s="237"/>
    </row>
    <row r="47" spans="1:9" ht="18.75" customHeight="1">
      <c r="A47" s="193">
        <v>43</v>
      </c>
      <c r="B47" s="248"/>
      <c r="C47" s="243"/>
      <c r="D47" s="250"/>
      <c r="E47" s="238"/>
      <c r="F47" s="250"/>
      <c r="G47" s="238"/>
      <c r="H47" s="250"/>
      <c r="I47" s="237"/>
    </row>
    <row r="48" spans="1:9" ht="18.75" customHeight="1">
      <c r="A48" s="193">
        <v>44</v>
      </c>
      <c r="B48" s="248"/>
      <c r="C48" s="243"/>
      <c r="D48" s="250"/>
      <c r="E48" s="238"/>
      <c r="F48" s="250"/>
      <c r="G48" s="238"/>
      <c r="H48" s="250"/>
      <c r="I48" s="237"/>
    </row>
    <row r="49" spans="1:9" ht="18.75" customHeight="1">
      <c r="A49" s="193">
        <v>45</v>
      </c>
      <c r="B49" s="248"/>
      <c r="C49" s="243"/>
      <c r="D49" s="250"/>
      <c r="E49" s="238"/>
      <c r="F49" s="250"/>
      <c r="G49" s="238"/>
      <c r="H49" s="250"/>
      <c r="I49" s="237"/>
    </row>
    <row r="50" spans="1:9" ht="13.5">
      <c r="A50" s="241" t="s">
        <v>215</v>
      </c>
      <c r="B50" s="241"/>
      <c r="C50" s="241"/>
      <c r="D50" s="241"/>
      <c r="E50" s="241"/>
      <c r="F50" s="241"/>
      <c r="G50" s="241"/>
      <c r="H50" s="241"/>
      <c r="I50" s="241"/>
    </row>
    <row r="51" spans="1:9" ht="13.5">
      <c r="A51" s="241" t="s">
        <v>213</v>
      </c>
      <c r="B51" s="241"/>
      <c r="C51" s="241"/>
      <c r="D51" s="241"/>
      <c r="E51" s="241"/>
      <c r="F51" s="241"/>
      <c r="G51" s="241"/>
      <c r="H51" s="241"/>
      <c r="I51" s="241"/>
    </row>
  </sheetData>
  <mergeCells count="1">
    <mergeCell ref="A1:I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A1" sqref="A1"/>
    </sheetView>
  </sheetViews>
  <sheetFormatPr defaultColWidth="9.00390625" defaultRowHeight="13.5"/>
  <cols>
    <col min="1" max="16" width="12.00390625" style="0" customWidth="1"/>
  </cols>
  <sheetData>
    <row r="1" ht="20.25" customHeight="1">
      <c r="A1" s="279" t="s">
        <v>263</v>
      </c>
    </row>
    <row r="2" spans="1:16" ht="27.75" customHeight="1">
      <c r="A2" s="414" t="s">
        <v>254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5:16" ht="27.75" customHeight="1">
      <c r="O3" s="412">
        <v>38626</v>
      </c>
      <c r="P3" s="413"/>
    </row>
    <row r="4" spans="1:16" ht="26.25" customHeight="1">
      <c r="A4" s="262"/>
      <c r="B4" s="182"/>
      <c r="C4" s="435" t="s">
        <v>130</v>
      </c>
      <c r="D4" s="409"/>
      <c r="E4" s="409"/>
      <c r="F4" s="409"/>
      <c r="G4" s="409"/>
      <c r="H4" s="409"/>
      <c r="I4" s="410"/>
      <c r="J4" s="409" t="s">
        <v>131</v>
      </c>
      <c r="K4" s="409"/>
      <c r="L4" s="409"/>
      <c r="M4" s="409"/>
      <c r="N4" s="409"/>
      <c r="O4" s="409"/>
      <c r="P4" s="411"/>
    </row>
    <row r="5" spans="1:16" ht="26.25" customHeight="1">
      <c r="A5" s="263"/>
      <c r="B5" s="260" t="s">
        <v>258</v>
      </c>
      <c r="C5" s="230" t="s">
        <v>173</v>
      </c>
      <c r="D5" s="230" t="s">
        <v>245</v>
      </c>
      <c r="E5" s="230" t="s">
        <v>246</v>
      </c>
      <c r="F5" s="230" t="s">
        <v>249</v>
      </c>
      <c r="G5" s="230" t="s">
        <v>255</v>
      </c>
      <c r="H5" s="230" t="s">
        <v>247</v>
      </c>
      <c r="I5" s="264" t="s">
        <v>248</v>
      </c>
      <c r="J5" s="258" t="s">
        <v>173</v>
      </c>
      <c r="K5" s="230" t="s">
        <v>245</v>
      </c>
      <c r="L5" s="230" t="s">
        <v>246</v>
      </c>
      <c r="M5" s="230" t="s">
        <v>249</v>
      </c>
      <c r="N5" s="230" t="s">
        <v>255</v>
      </c>
      <c r="O5" s="230" t="s">
        <v>247</v>
      </c>
      <c r="P5" s="230" t="s">
        <v>248</v>
      </c>
    </row>
    <row r="6" spans="1:16" ht="24" customHeight="1">
      <c r="A6" s="265"/>
      <c r="B6" s="273" t="s">
        <v>250</v>
      </c>
      <c r="C6" s="266" t="s">
        <v>250</v>
      </c>
      <c r="D6" s="266" t="s">
        <v>250</v>
      </c>
      <c r="E6" s="266" t="s">
        <v>251</v>
      </c>
      <c r="F6" s="266" t="s">
        <v>250</v>
      </c>
      <c r="G6" s="266" t="s">
        <v>256</v>
      </c>
      <c r="H6" s="266" t="s">
        <v>250</v>
      </c>
      <c r="I6" s="267" t="s">
        <v>250</v>
      </c>
      <c r="J6" s="268" t="s">
        <v>250</v>
      </c>
      <c r="K6" s="266" t="s">
        <v>250</v>
      </c>
      <c r="L6" s="266" t="s">
        <v>251</v>
      </c>
      <c r="M6" s="266" t="s">
        <v>250</v>
      </c>
      <c r="N6" s="266" t="s">
        <v>257</v>
      </c>
      <c r="O6" s="266" t="s">
        <v>250</v>
      </c>
      <c r="P6" s="266" t="s">
        <v>250</v>
      </c>
    </row>
    <row r="7" spans="1:16" ht="33.75" customHeight="1">
      <c r="A7" s="230" t="s">
        <v>258</v>
      </c>
      <c r="B7" s="274">
        <f>SUM(B8:B22)</f>
        <v>0</v>
      </c>
      <c r="C7" s="201">
        <f>SUM(C8:C22)</f>
        <v>0</v>
      </c>
      <c r="D7" s="201">
        <f>SUM(D8:D22)</f>
        <v>0</v>
      </c>
      <c r="E7" s="269" t="e">
        <f>D7/C7*100</f>
        <v>#DIV/0!</v>
      </c>
      <c r="F7" s="201">
        <f>SUM(F8:F22)</f>
        <v>0</v>
      </c>
      <c r="G7" s="269" t="e">
        <f>F7/C7*100</f>
        <v>#DIV/0!</v>
      </c>
      <c r="H7" s="201">
        <f>SUM(H8:H22)</f>
        <v>0</v>
      </c>
      <c r="I7" s="271">
        <f>SUM(I8:I22)</f>
        <v>0</v>
      </c>
      <c r="J7" s="204"/>
      <c r="K7" s="204">
        <f>SUM(K8:K22)</f>
        <v>0</v>
      </c>
      <c r="L7" s="270" t="e">
        <f>K7/J7*100</f>
        <v>#DIV/0!</v>
      </c>
      <c r="M7" s="204">
        <f>SUM(M8:M22)</f>
        <v>0</v>
      </c>
      <c r="N7" s="270" t="e">
        <f>M7/J7*100</f>
        <v>#DIV/0!</v>
      </c>
      <c r="O7" s="204">
        <f>SUM(O8:O22)</f>
        <v>0</v>
      </c>
      <c r="P7" s="204">
        <f>SUM(P8:P22)</f>
        <v>0</v>
      </c>
    </row>
    <row r="8" spans="1:16" ht="33.75" customHeight="1">
      <c r="A8" s="230" t="s">
        <v>183</v>
      </c>
      <c r="B8" s="275"/>
      <c r="C8" s="201"/>
      <c r="D8" s="201"/>
      <c r="E8" s="269" t="e">
        <f aca="true" t="shared" si="0" ref="E8:E22">D8/C8*100</f>
        <v>#DIV/0!</v>
      </c>
      <c r="F8" s="201"/>
      <c r="G8" s="269" t="e">
        <f aca="true" t="shared" si="1" ref="G8:G22">F8/C8*100</f>
        <v>#DIV/0!</v>
      </c>
      <c r="H8" s="201"/>
      <c r="I8" s="271"/>
      <c r="J8" s="204"/>
      <c r="K8" s="201"/>
      <c r="L8" s="270" t="e">
        <f aca="true" t="shared" si="2" ref="L8:L22">K8/J8*100</f>
        <v>#DIV/0!</v>
      </c>
      <c r="M8" s="201"/>
      <c r="N8" s="270" t="e">
        <f aca="true" t="shared" si="3" ref="N8:N22">M8/J8*100</f>
        <v>#DIV/0!</v>
      </c>
      <c r="O8" s="201"/>
      <c r="P8" s="201"/>
    </row>
    <row r="9" spans="1:16" ht="33.75" customHeight="1">
      <c r="A9" s="230" t="s">
        <v>184</v>
      </c>
      <c r="B9" s="275"/>
      <c r="C9" s="201"/>
      <c r="D9" s="201"/>
      <c r="E9" s="269" t="e">
        <f t="shared" si="0"/>
        <v>#DIV/0!</v>
      </c>
      <c r="F9" s="201"/>
      <c r="G9" s="269" t="e">
        <f t="shared" si="1"/>
        <v>#DIV/0!</v>
      </c>
      <c r="H9" s="201"/>
      <c r="I9" s="271"/>
      <c r="J9" s="204"/>
      <c r="K9" s="201"/>
      <c r="L9" s="270" t="e">
        <f t="shared" si="2"/>
        <v>#DIV/0!</v>
      </c>
      <c r="M9" s="201"/>
      <c r="N9" s="270" t="e">
        <f t="shared" si="3"/>
        <v>#DIV/0!</v>
      </c>
      <c r="O9" s="201"/>
      <c r="P9" s="201"/>
    </row>
    <row r="10" spans="1:16" ht="33.75" customHeight="1">
      <c r="A10" s="230" t="s">
        <v>185</v>
      </c>
      <c r="B10" s="275"/>
      <c r="C10" s="201"/>
      <c r="D10" s="201"/>
      <c r="E10" s="269" t="e">
        <f t="shared" si="0"/>
        <v>#DIV/0!</v>
      </c>
      <c r="F10" s="201"/>
      <c r="G10" s="269" t="e">
        <f t="shared" si="1"/>
        <v>#DIV/0!</v>
      </c>
      <c r="H10" s="201"/>
      <c r="I10" s="271"/>
      <c r="J10" s="204"/>
      <c r="K10" s="201"/>
      <c r="L10" s="270" t="e">
        <f t="shared" si="2"/>
        <v>#DIV/0!</v>
      </c>
      <c r="M10" s="201"/>
      <c r="N10" s="270" t="e">
        <f t="shared" si="3"/>
        <v>#DIV/0!</v>
      </c>
      <c r="O10" s="201"/>
      <c r="P10" s="201"/>
    </row>
    <row r="11" spans="1:16" ht="33.75" customHeight="1">
      <c r="A11" s="230" t="s">
        <v>186</v>
      </c>
      <c r="B11" s="275"/>
      <c r="C11" s="201"/>
      <c r="D11" s="201"/>
      <c r="E11" s="269" t="e">
        <f t="shared" si="0"/>
        <v>#DIV/0!</v>
      </c>
      <c r="F11" s="201"/>
      <c r="G11" s="269" t="e">
        <f t="shared" si="1"/>
        <v>#DIV/0!</v>
      </c>
      <c r="H11" s="201"/>
      <c r="I11" s="271"/>
      <c r="J11" s="204"/>
      <c r="K11" s="201"/>
      <c r="L11" s="270" t="e">
        <f t="shared" si="2"/>
        <v>#DIV/0!</v>
      </c>
      <c r="M11" s="201"/>
      <c r="N11" s="270" t="e">
        <f t="shared" si="3"/>
        <v>#DIV/0!</v>
      </c>
      <c r="O11" s="201"/>
      <c r="P11" s="201"/>
    </row>
    <row r="12" spans="1:16" ht="33.75" customHeight="1">
      <c r="A12" s="230" t="s">
        <v>187</v>
      </c>
      <c r="B12" s="275"/>
      <c r="C12" s="201"/>
      <c r="D12" s="201"/>
      <c r="E12" s="269" t="e">
        <f t="shared" si="0"/>
        <v>#DIV/0!</v>
      </c>
      <c r="F12" s="201"/>
      <c r="G12" s="269" t="e">
        <f t="shared" si="1"/>
        <v>#DIV/0!</v>
      </c>
      <c r="H12" s="201"/>
      <c r="I12" s="271"/>
      <c r="J12" s="204"/>
      <c r="K12" s="201"/>
      <c r="L12" s="270" t="e">
        <f t="shared" si="2"/>
        <v>#DIV/0!</v>
      </c>
      <c r="M12" s="201"/>
      <c r="N12" s="270" t="e">
        <f t="shared" si="3"/>
        <v>#DIV/0!</v>
      </c>
      <c r="O12" s="201"/>
      <c r="P12" s="201"/>
    </row>
    <row r="13" spans="1:16" ht="33.75" customHeight="1">
      <c r="A13" s="230" t="s">
        <v>188</v>
      </c>
      <c r="B13" s="275"/>
      <c r="C13" s="201"/>
      <c r="D13" s="201"/>
      <c r="E13" s="269" t="e">
        <f t="shared" si="0"/>
        <v>#DIV/0!</v>
      </c>
      <c r="F13" s="201"/>
      <c r="G13" s="269" t="e">
        <f t="shared" si="1"/>
        <v>#DIV/0!</v>
      </c>
      <c r="H13" s="201"/>
      <c r="I13" s="271"/>
      <c r="J13" s="204"/>
      <c r="K13" s="201"/>
      <c r="L13" s="270" t="e">
        <f t="shared" si="2"/>
        <v>#DIV/0!</v>
      </c>
      <c r="M13" s="201"/>
      <c r="N13" s="270" t="e">
        <f t="shared" si="3"/>
        <v>#DIV/0!</v>
      </c>
      <c r="O13" s="201"/>
      <c r="P13" s="201"/>
    </row>
    <row r="14" spans="1:16" ht="33.75" customHeight="1">
      <c r="A14" s="230" t="s">
        <v>189</v>
      </c>
      <c r="B14" s="275"/>
      <c r="C14" s="201"/>
      <c r="D14" s="201"/>
      <c r="E14" s="269" t="e">
        <f t="shared" si="0"/>
        <v>#DIV/0!</v>
      </c>
      <c r="F14" s="201"/>
      <c r="G14" s="269" t="e">
        <f t="shared" si="1"/>
        <v>#DIV/0!</v>
      </c>
      <c r="H14" s="201"/>
      <c r="I14" s="271"/>
      <c r="J14" s="204"/>
      <c r="K14" s="201"/>
      <c r="L14" s="270" t="e">
        <f t="shared" si="2"/>
        <v>#DIV/0!</v>
      </c>
      <c r="M14" s="201"/>
      <c r="N14" s="270" t="e">
        <f t="shared" si="3"/>
        <v>#DIV/0!</v>
      </c>
      <c r="O14" s="201"/>
      <c r="P14" s="201"/>
    </row>
    <row r="15" spans="1:16" ht="33.75" customHeight="1">
      <c r="A15" s="230" t="s">
        <v>191</v>
      </c>
      <c r="B15" s="275"/>
      <c r="C15" s="201"/>
      <c r="D15" s="201"/>
      <c r="E15" s="269" t="e">
        <f t="shared" si="0"/>
        <v>#DIV/0!</v>
      </c>
      <c r="F15" s="201"/>
      <c r="G15" s="269" t="e">
        <f t="shared" si="1"/>
        <v>#DIV/0!</v>
      </c>
      <c r="H15" s="201"/>
      <c r="I15" s="271"/>
      <c r="J15" s="204"/>
      <c r="K15" s="201"/>
      <c r="L15" s="270" t="e">
        <f t="shared" si="2"/>
        <v>#DIV/0!</v>
      </c>
      <c r="M15" s="201"/>
      <c r="N15" s="270" t="e">
        <f t="shared" si="3"/>
        <v>#DIV/0!</v>
      </c>
      <c r="O15" s="201"/>
      <c r="P15" s="201"/>
    </row>
    <row r="16" spans="1:16" ht="33.75" customHeight="1">
      <c r="A16" s="230" t="s">
        <v>192</v>
      </c>
      <c r="B16" s="275"/>
      <c r="C16" s="201"/>
      <c r="D16" s="201"/>
      <c r="E16" s="269" t="e">
        <f t="shared" si="0"/>
        <v>#DIV/0!</v>
      </c>
      <c r="F16" s="201"/>
      <c r="G16" s="269" t="e">
        <f t="shared" si="1"/>
        <v>#DIV/0!</v>
      </c>
      <c r="H16" s="201"/>
      <c r="I16" s="271"/>
      <c r="J16" s="204"/>
      <c r="K16" s="201"/>
      <c r="L16" s="270" t="e">
        <f t="shared" si="2"/>
        <v>#DIV/0!</v>
      </c>
      <c r="M16" s="201"/>
      <c r="N16" s="270" t="e">
        <f t="shared" si="3"/>
        <v>#DIV/0!</v>
      </c>
      <c r="O16" s="201"/>
      <c r="P16" s="201"/>
    </row>
    <row r="17" spans="1:16" ht="33.75" customHeight="1">
      <c r="A17" s="230" t="s">
        <v>190</v>
      </c>
      <c r="B17" s="275"/>
      <c r="C17" s="201"/>
      <c r="D17" s="201"/>
      <c r="E17" s="269" t="e">
        <f t="shared" si="0"/>
        <v>#DIV/0!</v>
      </c>
      <c r="F17" s="201"/>
      <c r="G17" s="269" t="e">
        <f t="shared" si="1"/>
        <v>#DIV/0!</v>
      </c>
      <c r="H17" s="201"/>
      <c r="I17" s="271"/>
      <c r="J17" s="204"/>
      <c r="K17" s="201"/>
      <c r="L17" s="270" t="e">
        <f t="shared" si="2"/>
        <v>#DIV/0!</v>
      </c>
      <c r="M17" s="201"/>
      <c r="N17" s="270" t="e">
        <f t="shared" si="3"/>
        <v>#DIV/0!</v>
      </c>
      <c r="O17" s="201"/>
      <c r="P17" s="201"/>
    </row>
    <row r="18" spans="1:16" ht="33.75" customHeight="1">
      <c r="A18" s="230" t="s">
        <v>193</v>
      </c>
      <c r="B18" s="275"/>
      <c r="C18" s="201"/>
      <c r="D18" s="201"/>
      <c r="E18" s="269" t="e">
        <f t="shared" si="0"/>
        <v>#DIV/0!</v>
      </c>
      <c r="F18" s="201"/>
      <c r="G18" s="269" t="e">
        <f t="shared" si="1"/>
        <v>#DIV/0!</v>
      </c>
      <c r="H18" s="201"/>
      <c r="I18" s="271"/>
      <c r="J18" s="204"/>
      <c r="K18" s="201"/>
      <c r="L18" s="270" t="e">
        <f t="shared" si="2"/>
        <v>#DIV/0!</v>
      </c>
      <c r="M18" s="201"/>
      <c r="N18" s="270" t="e">
        <f t="shared" si="3"/>
        <v>#DIV/0!</v>
      </c>
      <c r="O18" s="201"/>
      <c r="P18" s="201"/>
    </row>
    <row r="19" spans="1:16" ht="33.75" customHeight="1">
      <c r="A19" s="230" t="s">
        <v>205</v>
      </c>
      <c r="B19" s="275"/>
      <c r="C19" s="201"/>
      <c r="D19" s="201"/>
      <c r="E19" s="269" t="e">
        <f t="shared" si="0"/>
        <v>#DIV/0!</v>
      </c>
      <c r="F19" s="201"/>
      <c r="G19" s="269" t="e">
        <f t="shared" si="1"/>
        <v>#DIV/0!</v>
      </c>
      <c r="H19" s="201"/>
      <c r="I19" s="271"/>
      <c r="J19" s="204"/>
      <c r="K19" s="201"/>
      <c r="L19" s="270" t="e">
        <f t="shared" si="2"/>
        <v>#DIV/0!</v>
      </c>
      <c r="M19" s="201"/>
      <c r="N19" s="270" t="e">
        <f t="shared" si="3"/>
        <v>#DIV/0!</v>
      </c>
      <c r="O19" s="201"/>
      <c r="P19" s="201"/>
    </row>
    <row r="20" spans="1:16" ht="33.75" customHeight="1">
      <c r="A20" s="230" t="s">
        <v>206</v>
      </c>
      <c r="B20" s="275"/>
      <c r="C20" s="201"/>
      <c r="D20" s="201"/>
      <c r="E20" s="269" t="e">
        <f t="shared" si="0"/>
        <v>#DIV/0!</v>
      </c>
      <c r="F20" s="201"/>
      <c r="G20" s="269" t="e">
        <f t="shared" si="1"/>
        <v>#DIV/0!</v>
      </c>
      <c r="H20" s="201"/>
      <c r="I20" s="271"/>
      <c r="J20" s="204"/>
      <c r="K20" s="201"/>
      <c r="L20" s="270" t="e">
        <f t="shared" si="2"/>
        <v>#DIV/0!</v>
      </c>
      <c r="M20" s="201"/>
      <c r="N20" s="270" t="e">
        <f t="shared" si="3"/>
        <v>#DIV/0!</v>
      </c>
      <c r="O20" s="201"/>
      <c r="P20" s="201"/>
    </row>
    <row r="21" spans="1:16" ht="33.75" customHeight="1">
      <c r="A21" s="230" t="s">
        <v>194</v>
      </c>
      <c r="B21" s="275"/>
      <c r="C21" s="201"/>
      <c r="D21" s="201"/>
      <c r="E21" s="269" t="e">
        <f t="shared" si="0"/>
        <v>#DIV/0!</v>
      </c>
      <c r="F21" s="201"/>
      <c r="G21" s="269" t="e">
        <f t="shared" si="1"/>
        <v>#DIV/0!</v>
      </c>
      <c r="H21" s="201"/>
      <c r="I21" s="271"/>
      <c r="J21" s="204"/>
      <c r="K21" s="201"/>
      <c r="L21" s="270" t="e">
        <f t="shared" si="2"/>
        <v>#DIV/0!</v>
      </c>
      <c r="M21" s="201"/>
      <c r="N21" s="270" t="e">
        <f t="shared" si="3"/>
        <v>#DIV/0!</v>
      </c>
      <c r="O21" s="201"/>
      <c r="P21" s="201"/>
    </row>
    <row r="22" spans="1:16" ht="33.75" customHeight="1">
      <c r="A22" s="230" t="s">
        <v>252</v>
      </c>
      <c r="B22" s="275"/>
      <c r="C22" s="201"/>
      <c r="D22" s="201"/>
      <c r="E22" s="269" t="e">
        <f t="shared" si="0"/>
        <v>#DIV/0!</v>
      </c>
      <c r="F22" s="201"/>
      <c r="G22" s="269" t="e">
        <f t="shared" si="1"/>
        <v>#DIV/0!</v>
      </c>
      <c r="H22" s="201"/>
      <c r="I22" s="271"/>
      <c r="J22" s="204"/>
      <c r="K22" s="201"/>
      <c r="L22" s="270" t="e">
        <f t="shared" si="2"/>
        <v>#DIV/0!</v>
      </c>
      <c r="M22" s="201"/>
      <c r="N22" s="270" t="e">
        <f t="shared" si="3"/>
        <v>#DIV/0!</v>
      </c>
      <c r="O22" s="201"/>
      <c r="P22" s="201"/>
    </row>
    <row r="23" spans="1:2" ht="26.25" customHeight="1">
      <c r="A23" s="261" t="s">
        <v>253</v>
      </c>
      <c r="B23" s="272"/>
    </row>
  </sheetData>
  <mergeCells count="4">
    <mergeCell ref="C4:I4"/>
    <mergeCell ref="J4:P4"/>
    <mergeCell ref="O3:P3"/>
    <mergeCell ref="A2:P2"/>
  </mergeCells>
  <printOptions/>
  <pageMargins left="1.1811023622047245" right="0.7874015748031497" top="1.1023622047244095" bottom="0.6692913385826772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42">
      <selection activeCell="H56" sqref="H56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3" width="11.125" style="0" customWidth="1"/>
    <col min="4" max="4" width="11.25390625" style="0" customWidth="1"/>
    <col min="5" max="5" width="11.00390625" style="0" customWidth="1"/>
    <col min="6" max="6" width="11.375" style="0" customWidth="1"/>
    <col min="7" max="7" width="11.00390625" style="0" customWidth="1"/>
    <col min="8" max="8" width="11.375" style="0" customWidth="1"/>
    <col min="9" max="9" width="11.00390625" style="0" customWidth="1"/>
  </cols>
  <sheetData>
    <row r="1" spans="1:9" ht="51.75" customHeight="1">
      <c r="A1" s="433" t="s">
        <v>214</v>
      </c>
      <c r="B1" s="433"/>
      <c r="C1" s="433"/>
      <c r="D1" s="434"/>
      <c r="E1" s="433"/>
      <c r="F1" s="433"/>
      <c r="G1" s="433"/>
      <c r="H1" s="433"/>
      <c r="I1" s="433"/>
    </row>
    <row r="2" spans="1:9" ht="18" customHeight="1">
      <c r="A2" s="236"/>
      <c r="B2" s="435" t="s">
        <v>227</v>
      </c>
      <c r="C2" s="411"/>
      <c r="D2" s="415" t="s">
        <v>230</v>
      </c>
      <c r="E2" s="416"/>
      <c r="F2" s="435" t="s">
        <v>231</v>
      </c>
      <c r="G2" s="407"/>
      <c r="H2" s="435" t="s">
        <v>232</v>
      </c>
      <c r="I2" s="408"/>
    </row>
    <row r="3" spans="1:9" ht="18" customHeight="1">
      <c r="A3" s="238"/>
      <c r="B3" s="245" t="s">
        <v>208</v>
      </c>
      <c r="C3" s="237"/>
      <c r="D3" s="245" t="s">
        <v>208</v>
      </c>
      <c r="E3" s="238"/>
      <c r="F3" s="245" t="s">
        <v>208</v>
      </c>
      <c r="G3" s="238"/>
      <c r="H3" s="245" t="s">
        <v>208</v>
      </c>
      <c r="I3" s="237"/>
    </row>
    <row r="4" spans="1:9" ht="18" customHeight="1">
      <c r="A4" s="253" t="s">
        <v>207</v>
      </c>
      <c r="B4" s="254"/>
      <c r="C4" s="257"/>
      <c r="D4" s="246"/>
      <c r="E4" s="244"/>
      <c r="F4" s="246"/>
      <c r="G4" s="240"/>
      <c r="H4" s="246"/>
      <c r="I4" s="239"/>
    </row>
    <row r="5" spans="1:9" ht="18" customHeight="1">
      <c r="A5" s="185">
        <v>1</v>
      </c>
      <c r="B5" s="247"/>
      <c r="C5" s="255"/>
      <c r="D5" s="247"/>
      <c r="E5" s="243"/>
      <c r="F5" s="249"/>
      <c r="G5" s="238"/>
      <c r="H5" s="249"/>
      <c r="I5" s="237"/>
    </row>
    <row r="6" spans="1:9" ht="18" customHeight="1">
      <c r="A6" s="193">
        <v>2</v>
      </c>
      <c r="B6" s="248"/>
      <c r="C6" s="255"/>
      <c r="D6" s="248"/>
      <c r="E6" s="243"/>
      <c r="F6" s="250"/>
      <c r="G6" s="238"/>
      <c r="H6" s="250"/>
      <c r="I6" s="237"/>
    </row>
    <row r="7" spans="1:9" ht="18" customHeight="1">
      <c r="A7" s="193">
        <v>3</v>
      </c>
      <c r="B7" s="248"/>
      <c r="C7" s="255"/>
      <c r="D7" s="248"/>
      <c r="E7" s="243"/>
      <c r="F7" s="250"/>
      <c r="G7" s="238"/>
      <c r="H7" s="250"/>
      <c r="I7" s="237"/>
    </row>
    <row r="8" spans="1:9" ht="18" customHeight="1">
      <c r="A8" s="193">
        <v>4</v>
      </c>
      <c r="B8" s="248"/>
      <c r="C8" s="255"/>
      <c r="D8" s="248"/>
      <c r="E8" s="243"/>
      <c r="F8" s="250"/>
      <c r="G8" s="238"/>
      <c r="H8" s="250"/>
      <c r="I8" s="237"/>
    </row>
    <row r="9" spans="1:9" ht="18" customHeight="1">
      <c r="A9" s="193">
        <v>5</v>
      </c>
      <c r="B9" s="248"/>
      <c r="C9" s="255"/>
      <c r="D9" s="248"/>
      <c r="E9" s="243"/>
      <c r="F9" s="250"/>
      <c r="G9" s="238"/>
      <c r="H9" s="250"/>
      <c r="I9" s="237"/>
    </row>
    <row r="10" spans="1:9" ht="18" customHeight="1">
      <c r="A10" s="193">
        <v>6</v>
      </c>
      <c r="B10" s="248"/>
      <c r="C10" s="255"/>
      <c r="D10" s="248"/>
      <c r="E10" s="243"/>
      <c r="F10" s="250"/>
      <c r="G10" s="238"/>
      <c r="H10" s="250"/>
      <c r="I10" s="237"/>
    </row>
    <row r="11" spans="1:9" ht="18" customHeight="1">
      <c r="A11" s="193">
        <v>7</v>
      </c>
      <c r="B11" s="248"/>
      <c r="C11" s="255"/>
      <c r="D11" s="248"/>
      <c r="E11" s="243"/>
      <c r="F11" s="250"/>
      <c r="G11" s="238"/>
      <c r="H11" s="250"/>
      <c r="I11" s="237"/>
    </row>
    <row r="12" spans="1:9" ht="18" customHeight="1">
      <c r="A12" s="193">
        <v>8</v>
      </c>
      <c r="B12" s="248"/>
      <c r="C12" s="255"/>
      <c r="D12" s="248"/>
      <c r="E12" s="243"/>
      <c r="F12" s="250"/>
      <c r="G12" s="238"/>
      <c r="H12" s="250"/>
      <c r="I12" s="237"/>
    </row>
    <row r="13" spans="1:9" ht="18" customHeight="1">
      <c r="A13" s="193">
        <v>9</v>
      </c>
      <c r="B13" s="248"/>
      <c r="C13" s="255"/>
      <c r="D13" s="248"/>
      <c r="E13" s="243"/>
      <c r="F13" s="250"/>
      <c r="G13" s="238"/>
      <c r="H13" s="250"/>
      <c r="I13" s="237"/>
    </row>
    <row r="14" spans="1:9" ht="18" customHeight="1">
      <c r="A14" s="193">
        <v>10</v>
      </c>
      <c r="B14" s="248"/>
      <c r="C14" s="255"/>
      <c r="D14" s="248"/>
      <c r="E14" s="243"/>
      <c r="F14" s="250"/>
      <c r="G14" s="238"/>
      <c r="H14" s="250"/>
      <c r="I14" s="237"/>
    </row>
    <row r="15" spans="1:9" ht="18" customHeight="1">
      <c r="A15" s="193">
        <v>11</v>
      </c>
      <c r="B15" s="248"/>
      <c r="C15" s="255"/>
      <c r="D15" s="248"/>
      <c r="E15" s="243"/>
      <c r="F15" s="250"/>
      <c r="G15" s="238"/>
      <c r="H15" s="250"/>
      <c r="I15" s="237"/>
    </row>
    <row r="16" spans="1:9" ht="18" customHeight="1">
      <c r="A16" s="193">
        <v>12</v>
      </c>
      <c r="B16" s="248"/>
      <c r="C16" s="255"/>
      <c r="D16" s="248"/>
      <c r="E16" s="243"/>
      <c r="F16" s="250"/>
      <c r="G16" s="238"/>
      <c r="H16" s="250"/>
      <c r="I16" s="237"/>
    </row>
    <row r="17" spans="1:9" ht="18" customHeight="1">
      <c r="A17" s="193">
        <v>13</v>
      </c>
      <c r="B17" s="248"/>
      <c r="C17" s="255"/>
      <c r="D17" s="248"/>
      <c r="E17" s="243"/>
      <c r="F17" s="250"/>
      <c r="G17" s="238"/>
      <c r="H17" s="250"/>
      <c r="I17" s="237"/>
    </row>
    <row r="18" spans="1:9" ht="18" customHeight="1">
      <c r="A18" s="193">
        <v>14</v>
      </c>
      <c r="B18" s="248"/>
      <c r="C18" s="255"/>
      <c r="D18" s="248"/>
      <c r="E18" s="243"/>
      <c r="F18" s="250"/>
      <c r="G18" s="238"/>
      <c r="H18" s="250"/>
      <c r="I18" s="237"/>
    </row>
    <row r="19" spans="1:9" ht="18" customHeight="1">
      <c r="A19" s="193">
        <v>15</v>
      </c>
      <c r="B19" s="248"/>
      <c r="C19" s="255"/>
      <c r="D19" s="248"/>
      <c r="E19" s="243"/>
      <c r="F19" s="250"/>
      <c r="G19" s="238"/>
      <c r="H19" s="250"/>
      <c r="I19" s="237"/>
    </row>
    <row r="20" spans="1:9" ht="18" customHeight="1">
      <c r="A20" s="193">
        <v>16</v>
      </c>
      <c r="B20" s="248"/>
      <c r="C20" s="255"/>
      <c r="D20" s="248"/>
      <c r="E20" s="243"/>
      <c r="F20" s="250"/>
      <c r="G20" s="238"/>
      <c r="H20" s="250"/>
      <c r="I20" s="237"/>
    </row>
    <row r="21" spans="1:9" ht="18" customHeight="1">
      <c r="A21" s="193">
        <v>17</v>
      </c>
      <c r="B21" s="248"/>
      <c r="C21" s="255"/>
      <c r="D21" s="248"/>
      <c r="E21" s="243"/>
      <c r="F21" s="250"/>
      <c r="G21" s="238"/>
      <c r="H21" s="250"/>
      <c r="I21" s="237"/>
    </row>
    <row r="22" spans="1:9" ht="18" customHeight="1">
      <c r="A22" s="193">
        <v>18</v>
      </c>
      <c r="B22" s="248"/>
      <c r="C22" s="255"/>
      <c r="D22" s="248"/>
      <c r="E22" s="243"/>
      <c r="F22" s="250"/>
      <c r="G22" s="238"/>
      <c r="H22" s="250"/>
      <c r="I22" s="237"/>
    </row>
    <row r="23" spans="1:9" ht="18" customHeight="1">
      <c r="A23" s="193">
        <v>19</v>
      </c>
      <c r="B23" s="248"/>
      <c r="C23" s="255"/>
      <c r="D23" s="248"/>
      <c r="E23" s="243"/>
      <c r="F23" s="250"/>
      <c r="G23" s="238"/>
      <c r="H23" s="250"/>
      <c r="I23" s="237"/>
    </row>
    <row r="24" spans="1:9" ht="18" customHeight="1">
      <c r="A24" s="193">
        <v>20</v>
      </c>
      <c r="B24" s="248"/>
      <c r="C24" s="255"/>
      <c r="D24" s="248"/>
      <c r="E24" s="243"/>
      <c r="F24" s="250"/>
      <c r="G24" s="238"/>
      <c r="H24" s="250"/>
      <c r="I24" s="237"/>
    </row>
    <row r="25" spans="1:9" ht="18" customHeight="1">
      <c r="A25" s="193">
        <v>21</v>
      </c>
      <c r="B25" s="248"/>
      <c r="C25" s="255"/>
      <c r="D25" s="248"/>
      <c r="E25" s="243"/>
      <c r="F25" s="250"/>
      <c r="G25" s="238"/>
      <c r="H25" s="250"/>
      <c r="I25" s="237"/>
    </row>
    <row r="26" spans="1:9" ht="18" customHeight="1">
      <c r="A26" s="193">
        <v>22</v>
      </c>
      <c r="B26" s="248"/>
      <c r="C26" s="255"/>
      <c r="D26" s="248"/>
      <c r="E26" s="243"/>
      <c r="F26" s="250"/>
      <c r="G26" s="238"/>
      <c r="H26" s="250"/>
      <c r="I26" s="237"/>
    </row>
    <row r="27" spans="1:9" ht="18" customHeight="1">
      <c r="A27" s="193">
        <v>23</v>
      </c>
      <c r="B27" s="248"/>
      <c r="C27" s="255"/>
      <c r="D27" s="248"/>
      <c r="E27" s="243"/>
      <c r="F27" s="250"/>
      <c r="G27" s="238"/>
      <c r="H27" s="250"/>
      <c r="I27" s="237"/>
    </row>
    <row r="28" spans="1:9" ht="18" customHeight="1">
      <c r="A28" s="193">
        <v>24</v>
      </c>
      <c r="B28" s="248"/>
      <c r="C28" s="255"/>
      <c r="D28" s="248"/>
      <c r="E28" s="243"/>
      <c r="F28" s="250"/>
      <c r="G28" s="238"/>
      <c r="H28" s="250"/>
      <c r="I28" s="237"/>
    </row>
    <row r="29" spans="1:9" ht="18" customHeight="1">
      <c r="A29" s="193">
        <v>25</v>
      </c>
      <c r="B29" s="248"/>
      <c r="C29" s="255"/>
      <c r="D29" s="248"/>
      <c r="E29" s="243"/>
      <c r="F29" s="250"/>
      <c r="G29" s="238"/>
      <c r="H29" s="250"/>
      <c r="I29" s="237"/>
    </row>
    <row r="30" spans="1:9" ht="18" customHeight="1">
      <c r="A30" s="193">
        <v>26</v>
      </c>
      <c r="B30" s="248"/>
      <c r="C30" s="255"/>
      <c r="D30" s="248"/>
      <c r="E30" s="243"/>
      <c r="F30" s="250"/>
      <c r="G30" s="238"/>
      <c r="H30" s="250"/>
      <c r="I30" s="237"/>
    </row>
    <row r="31" spans="1:9" ht="18" customHeight="1">
      <c r="A31" s="193">
        <v>27</v>
      </c>
      <c r="B31" s="248"/>
      <c r="C31" s="255"/>
      <c r="D31" s="248"/>
      <c r="E31" s="243"/>
      <c r="F31" s="250"/>
      <c r="G31" s="238"/>
      <c r="H31" s="250"/>
      <c r="I31" s="237"/>
    </row>
    <row r="32" spans="1:9" ht="18" customHeight="1">
      <c r="A32" s="193">
        <v>28</v>
      </c>
      <c r="B32" s="248"/>
      <c r="C32" s="255"/>
      <c r="D32" s="248"/>
      <c r="E32" s="243"/>
      <c r="F32" s="250"/>
      <c r="G32" s="238"/>
      <c r="H32" s="250"/>
      <c r="I32" s="237"/>
    </row>
    <row r="33" spans="1:9" ht="18" customHeight="1">
      <c r="A33" s="193">
        <v>29</v>
      </c>
      <c r="B33" s="248"/>
      <c r="C33" s="255"/>
      <c r="D33" s="248"/>
      <c r="E33" s="243"/>
      <c r="F33" s="250"/>
      <c r="G33" s="238"/>
      <c r="H33" s="250"/>
      <c r="I33" s="237"/>
    </row>
    <row r="34" spans="1:9" ht="18" customHeight="1">
      <c r="A34" s="193">
        <v>30</v>
      </c>
      <c r="B34" s="248"/>
      <c r="C34" s="255"/>
      <c r="D34" s="248"/>
      <c r="E34" s="243"/>
      <c r="F34" s="250"/>
      <c r="G34" s="238"/>
      <c r="H34" s="250"/>
      <c r="I34" s="237"/>
    </row>
    <row r="35" spans="1:9" ht="18" customHeight="1">
      <c r="A35" s="193">
        <v>31</v>
      </c>
      <c r="B35" s="248"/>
      <c r="C35" s="255"/>
      <c r="D35" s="248"/>
      <c r="E35" s="243"/>
      <c r="F35" s="250"/>
      <c r="G35" s="238"/>
      <c r="H35" s="250"/>
      <c r="I35" s="237"/>
    </row>
    <row r="36" spans="1:9" ht="18" customHeight="1">
      <c r="A36" s="193">
        <v>32</v>
      </c>
      <c r="B36" s="248"/>
      <c r="C36" s="255"/>
      <c r="D36" s="248"/>
      <c r="E36" s="243"/>
      <c r="F36" s="250"/>
      <c r="G36" s="238"/>
      <c r="H36" s="250"/>
      <c r="I36" s="237"/>
    </row>
    <row r="37" spans="1:9" ht="18" customHeight="1">
      <c r="A37" s="193">
        <v>33</v>
      </c>
      <c r="B37" s="248"/>
      <c r="C37" s="255"/>
      <c r="D37" s="248"/>
      <c r="E37" s="243"/>
      <c r="F37" s="250"/>
      <c r="G37" s="238"/>
      <c r="H37" s="250"/>
      <c r="I37" s="237"/>
    </row>
    <row r="38" spans="1:9" ht="18" customHeight="1">
      <c r="A38" s="193">
        <v>34</v>
      </c>
      <c r="B38" s="248"/>
      <c r="C38" s="255"/>
      <c r="D38" s="248"/>
      <c r="E38" s="243"/>
      <c r="F38" s="250"/>
      <c r="G38" s="238"/>
      <c r="H38" s="250"/>
      <c r="I38" s="237"/>
    </row>
    <row r="39" spans="1:9" ht="18" customHeight="1">
      <c r="A39" s="193">
        <v>35</v>
      </c>
      <c r="B39" s="248"/>
      <c r="C39" s="255"/>
      <c r="D39" s="248"/>
      <c r="E39" s="243"/>
      <c r="F39" s="250"/>
      <c r="G39" s="238"/>
      <c r="H39" s="250"/>
      <c r="I39" s="237"/>
    </row>
    <row r="40" spans="1:9" ht="18" customHeight="1">
      <c r="A40" s="193">
        <v>36</v>
      </c>
      <c r="B40" s="248"/>
      <c r="C40" s="255"/>
      <c r="D40" s="248"/>
      <c r="E40" s="243"/>
      <c r="F40" s="250"/>
      <c r="G40" s="238"/>
      <c r="H40" s="250"/>
      <c r="I40" s="237"/>
    </row>
    <row r="41" spans="1:9" ht="18" customHeight="1">
      <c r="A41" s="193">
        <v>37</v>
      </c>
      <c r="B41" s="248"/>
      <c r="C41" s="255"/>
      <c r="D41" s="248"/>
      <c r="E41" s="243"/>
      <c r="F41" s="250"/>
      <c r="G41" s="238"/>
      <c r="H41" s="250"/>
      <c r="I41" s="237"/>
    </row>
    <row r="42" spans="1:9" ht="18" customHeight="1">
      <c r="A42" s="193">
        <v>38</v>
      </c>
      <c r="B42" s="248"/>
      <c r="C42" s="255"/>
      <c r="D42" s="248"/>
      <c r="E42" s="243"/>
      <c r="F42" s="250"/>
      <c r="G42" s="238"/>
      <c r="H42" s="250"/>
      <c r="I42" s="237"/>
    </row>
    <row r="43" spans="1:9" ht="18" customHeight="1">
      <c r="A43" s="193">
        <v>39</v>
      </c>
      <c r="B43" s="248"/>
      <c r="C43" s="255"/>
      <c r="D43" s="248"/>
      <c r="E43" s="243"/>
      <c r="F43" s="250"/>
      <c r="G43" s="238"/>
      <c r="H43" s="250"/>
      <c r="I43" s="237"/>
    </row>
    <row r="44" spans="1:9" ht="18" customHeight="1">
      <c r="A44" s="193">
        <v>40</v>
      </c>
      <c r="B44" s="248"/>
      <c r="C44" s="255"/>
      <c r="D44" s="248"/>
      <c r="E44" s="243"/>
      <c r="F44" s="250"/>
      <c r="G44" s="238"/>
      <c r="H44" s="250"/>
      <c r="I44" s="237"/>
    </row>
    <row r="45" spans="1:9" ht="18" customHeight="1">
      <c r="A45" s="193">
        <v>41</v>
      </c>
      <c r="B45" s="248"/>
      <c r="C45" s="255"/>
      <c r="D45" s="248"/>
      <c r="E45" s="243"/>
      <c r="F45" s="250"/>
      <c r="G45" s="238"/>
      <c r="H45" s="250"/>
      <c r="I45" s="237"/>
    </row>
    <row r="46" spans="1:9" ht="18" customHeight="1">
      <c r="A46" s="193">
        <v>42</v>
      </c>
      <c r="B46" s="248"/>
      <c r="C46" s="255"/>
      <c r="D46" s="248"/>
      <c r="E46" s="243"/>
      <c r="F46" s="250"/>
      <c r="G46" s="238"/>
      <c r="H46" s="250"/>
      <c r="I46" s="237"/>
    </row>
    <row r="47" spans="1:9" ht="18" customHeight="1">
      <c r="A47" s="193">
        <v>43</v>
      </c>
      <c r="B47" s="248"/>
      <c r="C47" s="255"/>
      <c r="D47" s="248"/>
      <c r="E47" s="243"/>
      <c r="F47" s="250"/>
      <c r="G47" s="238"/>
      <c r="H47" s="250"/>
      <c r="I47" s="237"/>
    </row>
    <row r="48" spans="1:9" ht="18" customHeight="1">
      <c r="A48" s="193">
        <v>44</v>
      </c>
      <c r="B48" s="248"/>
      <c r="C48" s="255"/>
      <c r="D48" s="248"/>
      <c r="E48" s="243"/>
      <c r="F48" s="250"/>
      <c r="G48" s="238"/>
      <c r="H48" s="250"/>
      <c r="I48" s="237"/>
    </row>
    <row r="49" spans="1:9" ht="18" customHeight="1">
      <c r="A49" s="193">
        <v>45</v>
      </c>
      <c r="B49" s="248"/>
      <c r="C49" s="255"/>
      <c r="D49" s="248"/>
      <c r="E49" s="243"/>
      <c r="F49" s="250"/>
      <c r="G49" s="238"/>
      <c r="H49" s="250"/>
      <c r="I49" s="237"/>
    </row>
    <row r="50" spans="1:9" ht="14.25" customHeight="1">
      <c r="A50" s="241" t="s">
        <v>215</v>
      </c>
      <c r="B50" s="241"/>
      <c r="C50" s="241"/>
      <c r="D50" s="241"/>
      <c r="E50" s="241"/>
      <c r="F50" s="241"/>
      <c r="G50" s="241"/>
      <c r="H50" s="241"/>
      <c r="I50" s="241"/>
    </row>
    <row r="51" spans="1:9" ht="14.25" customHeight="1">
      <c r="A51" s="241" t="s">
        <v>243</v>
      </c>
      <c r="B51" s="241"/>
      <c r="C51" s="241"/>
      <c r="D51" s="241"/>
      <c r="E51" s="241"/>
      <c r="F51" s="241"/>
      <c r="G51" s="241"/>
      <c r="H51" s="241"/>
      <c r="I51" s="241"/>
    </row>
  </sheetData>
  <mergeCells count="5">
    <mergeCell ref="A1:I1"/>
    <mergeCell ref="B2:C2"/>
    <mergeCell ref="D2:E2"/>
    <mergeCell ref="F2:G2"/>
    <mergeCell ref="H2:I2"/>
  </mergeCells>
  <printOptions/>
  <pageMargins left="0.984251968503937" right="0.5905511811023623" top="0.7874015748031497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40">
      <selection activeCell="E56" sqref="E56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3" width="11.125" style="0" customWidth="1"/>
    <col min="4" max="4" width="11.25390625" style="0" customWidth="1"/>
    <col min="5" max="5" width="11.00390625" style="0" customWidth="1"/>
    <col min="6" max="6" width="11.375" style="0" customWidth="1"/>
    <col min="7" max="7" width="11.00390625" style="0" customWidth="1"/>
    <col min="8" max="8" width="11.375" style="0" customWidth="1"/>
    <col min="9" max="9" width="11.00390625" style="0" customWidth="1"/>
  </cols>
  <sheetData>
    <row r="1" spans="1:9" ht="51.75" customHeight="1">
      <c r="A1" s="433" t="s">
        <v>214</v>
      </c>
      <c r="B1" s="433"/>
      <c r="C1" s="433"/>
      <c r="D1" s="434"/>
      <c r="E1" s="433"/>
      <c r="F1" s="433"/>
      <c r="G1" s="433"/>
      <c r="H1" s="433"/>
      <c r="I1" s="433"/>
    </row>
    <row r="2" spans="1:9" ht="18" customHeight="1">
      <c r="A2" s="236"/>
      <c r="B2" s="435" t="s">
        <v>229</v>
      </c>
      <c r="C2" s="411"/>
      <c r="D2" s="435" t="s">
        <v>209</v>
      </c>
      <c r="E2" s="407"/>
      <c r="F2" s="435" t="s">
        <v>210</v>
      </c>
      <c r="G2" s="407"/>
      <c r="H2" s="435" t="s">
        <v>211</v>
      </c>
      <c r="I2" s="408"/>
    </row>
    <row r="3" spans="1:9" ht="18" customHeight="1">
      <c r="A3" s="238"/>
      <c r="B3" s="245" t="s">
        <v>208</v>
      </c>
      <c r="C3" s="237"/>
      <c r="D3" s="245" t="s">
        <v>208</v>
      </c>
      <c r="E3" s="238"/>
      <c r="F3" s="245" t="s">
        <v>208</v>
      </c>
      <c r="G3" s="238"/>
      <c r="H3" s="245" t="s">
        <v>208</v>
      </c>
      <c r="I3" s="237"/>
    </row>
    <row r="4" spans="1:9" ht="18" customHeight="1">
      <c r="A4" s="253" t="s">
        <v>207</v>
      </c>
      <c r="B4" s="254"/>
      <c r="C4" s="257">
        <v>796211</v>
      </c>
      <c r="D4" s="246"/>
      <c r="E4" s="244">
        <v>-2.179252017018265</v>
      </c>
      <c r="F4" s="246"/>
      <c r="G4" s="240"/>
      <c r="H4" s="246"/>
      <c r="I4" s="239"/>
    </row>
    <row r="5" spans="1:9" ht="18" customHeight="1">
      <c r="A5" s="185">
        <v>1</v>
      </c>
      <c r="B5" s="247" t="s">
        <v>216</v>
      </c>
      <c r="C5" s="255">
        <v>333407</v>
      </c>
      <c r="D5" s="247" t="s">
        <v>24</v>
      </c>
      <c r="E5" s="243">
        <v>7.014160891834891</v>
      </c>
      <c r="F5" s="249"/>
      <c r="G5" s="238"/>
      <c r="H5" s="249"/>
      <c r="I5" s="237"/>
    </row>
    <row r="6" spans="1:9" ht="18" customHeight="1">
      <c r="A6" s="193">
        <v>2</v>
      </c>
      <c r="B6" s="248" t="s">
        <v>6</v>
      </c>
      <c r="C6" s="255">
        <v>50758</v>
      </c>
      <c r="D6" s="248" t="s">
        <v>6</v>
      </c>
      <c r="E6" s="243">
        <v>1.5871109776843793</v>
      </c>
      <c r="F6" s="250"/>
      <c r="G6" s="238"/>
      <c r="H6" s="250"/>
      <c r="I6" s="237"/>
    </row>
    <row r="7" spans="1:9" ht="18" customHeight="1">
      <c r="A7" s="193">
        <v>3</v>
      </c>
      <c r="B7" s="248" t="s">
        <v>102</v>
      </c>
      <c r="C7" s="255">
        <v>37917</v>
      </c>
      <c r="D7" s="248" t="s">
        <v>125</v>
      </c>
      <c r="E7" s="243">
        <v>0.9376220862091419</v>
      </c>
      <c r="F7" s="250"/>
      <c r="G7" s="238"/>
      <c r="H7" s="250"/>
      <c r="I7" s="237"/>
    </row>
    <row r="8" spans="1:9" ht="18" customHeight="1">
      <c r="A8" s="193">
        <v>4</v>
      </c>
      <c r="B8" s="248" t="s">
        <v>219</v>
      </c>
      <c r="C8" s="255">
        <v>30013</v>
      </c>
      <c r="D8" s="248" t="s">
        <v>27</v>
      </c>
      <c r="E8" s="243">
        <v>0.2952755905511811</v>
      </c>
      <c r="F8" s="250"/>
      <c r="G8" s="238"/>
      <c r="H8" s="250"/>
      <c r="I8" s="237"/>
    </row>
    <row r="9" spans="1:9" ht="18" customHeight="1">
      <c r="A9" s="193">
        <v>5</v>
      </c>
      <c r="B9" s="248" t="s">
        <v>81</v>
      </c>
      <c r="C9" s="255">
        <v>27068</v>
      </c>
      <c r="D9" s="248" t="s">
        <v>216</v>
      </c>
      <c r="E9" s="243">
        <v>-0.06414464317294175</v>
      </c>
      <c r="F9" s="250"/>
      <c r="G9" s="238"/>
      <c r="H9" s="250"/>
      <c r="I9" s="237"/>
    </row>
    <row r="10" spans="1:9" ht="18" customHeight="1">
      <c r="A10" s="193">
        <v>6</v>
      </c>
      <c r="B10" s="248" t="s">
        <v>220</v>
      </c>
      <c r="C10" s="255">
        <v>26041</v>
      </c>
      <c r="D10" s="248" t="s">
        <v>219</v>
      </c>
      <c r="E10" s="243">
        <v>-1.0712637616190916</v>
      </c>
      <c r="F10" s="250"/>
      <c r="G10" s="238"/>
      <c r="H10" s="250"/>
      <c r="I10" s="237"/>
    </row>
    <row r="11" spans="1:9" ht="18" customHeight="1">
      <c r="A11" s="193">
        <v>7</v>
      </c>
      <c r="B11" s="248" t="s">
        <v>221</v>
      </c>
      <c r="C11" s="255">
        <v>24398</v>
      </c>
      <c r="D11" s="248" t="s">
        <v>23</v>
      </c>
      <c r="E11" s="243">
        <v>-1.1013510500735721</v>
      </c>
      <c r="F11" s="250"/>
      <c r="G11" s="238"/>
      <c r="H11" s="250"/>
      <c r="I11" s="237"/>
    </row>
    <row r="12" spans="1:9" ht="18" customHeight="1">
      <c r="A12" s="193">
        <v>8</v>
      </c>
      <c r="B12" s="248" t="s">
        <v>23</v>
      </c>
      <c r="C12" s="255">
        <v>22180</v>
      </c>
      <c r="D12" s="248" t="s">
        <v>22</v>
      </c>
      <c r="E12" s="243">
        <v>-1.1786892975011787</v>
      </c>
      <c r="F12" s="250"/>
      <c r="G12" s="238"/>
      <c r="H12" s="250"/>
      <c r="I12" s="237"/>
    </row>
    <row r="13" spans="1:9" ht="18" customHeight="1">
      <c r="A13" s="193">
        <v>9</v>
      </c>
      <c r="B13" s="248" t="s">
        <v>218</v>
      </c>
      <c r="C13" s="255">
        <v>20349</v>
      </c>
      <c r="D13" s="248" t="s">
        <v>54</v>
      </c>
      <c r="E13" s="243">
        <v>-1.2231903485254692</v>
      </c>
      <c r="F13" s="250"/>
      <c r="G13" s="238"/>
      <c r="H13" s="250"/>
      <c r="I13" s="237"/>
    </row>
    <row r="14" spans="1:9" ht="18" customHeight="1">
      <c r="A14" s="193">
        <v>10</v>
      </c>
      <c r="B14" s="248" t="s">
        <v>24</v>
      </c>
      <c r="C14" s="255">
        <v>17759</v>
      </c>
      <c r="D14" s="248" t="s">
        <v>21</v>
      </c>
      <c r="E14" s="243">
        <v>-1.9185360094451005</v>
      </c>
      <c r="F14" s="250"/>
      <c r="G14" s="238"/>
      <c r="H14" s="250"/>
      <c r="I14" s="237"/>
    </row>
    <row r="15" spans="1:9" ht="18" customHeight="1">
      <c r="A15" s="193">
        <v>11</v>
      </c>
      <c r="B15" s="248" t="s">
        <v>217</v>
      </c>
      <c r="C15" s="255">
        <v>17490</v>
      </c>
      <c r="D15" s="248" t="s">
        <v>18</v>
      </c>
      <c r="E15" s="243">
        <v>-2.092050209205021</v>
      </c>
      <c r="F15" s="250"/>
      <c r="G15" s="238"/>
      <c r="H15" s="250"/>
      <c r="I15" s="237"/>
    </row>
    <row r="16" spans="1:9" ht="18" customHeight="1">
      <c r="A16" s="193">
        <v>12</v>
      </c>
      <c r="B16" s="248" t="s">
        <v>11</v>
      </c>
      <c r="C16" s="255">
        <v>17281</v>
      </c>
      <c r="D16" s="248" t="s">
        <v>46</v>
      </c>
      <c r="E16" s="243">
        <v>-2.2196656966908033</v>
      </c>
      <c r="F16" s="250"/>
      <c r="G16" s="238"/>
      <c r="H16" s="250"/>
      <c r="I16" s="237"/>
    </row>
    <row r="17" spans="1:9" ht="18" customHeight="1">
      <c r="A17" s="193">
        <v>13</v>
      </c>
      <c r="B17" s="248" t="s">
        <v>125</v>
      </c>
      <c r="C17" s="255">
        <v>15502</v>
      </c>
      <c r="D17" s="248" t="s">
        <v>102</v>
      </c>
      <c r="E17" s="243">
        <v>-2.2354579207920793</v>
      </c>
      <c r="F17" s="250"/>
      <c r="G17" s="238"/>
      <c r="H17" s="250"/>
      <c r="I17" s="237"/>
    </row>
    <row r="18" spans="1:9" ht="18" customHeight="1">
      <c r="A18" s="193">
        <v>14</v>
      </c>
      <c r="B18" s="248" t="s">
        <v>46</v>
      </c>
      <c r="C18" s="255">
        <v>14449</v>
      </c>
      <c r="D18" s="248" t="s">
        <v>224</v>
      </c>
      <c r="E18" s="243">
        <v>-2.383107088989442</v>
      </c>
      <c r="F18" s="250"/>
      <c r="G18" s="238"/>
      <c r="H18" s="250"/>
      <c r="I18" s="237"/>
    </row>
    <row r="19" spans="1:9" ht="18" customHeight="1">
      <c r="A19" s="193">
        <v>15</v>
      </c>
      <c r="B19" s="248" t="s">
        <v>48</v>
      </c>
      <c r="C19" s="255">
        <v>14057</v>
      </c>
      <c r="D19" s="248" t="s">
        <v>45</v>
      </c>
      <c r="E19" s="243">
        <v>-3.223505919269719</v>
      </c>
      <c r="F19" s="250"/>
      <c r="G19" s="238"/>
      <c r="H19" s="250"/>
      <c r="I19" s="237"/>
    </row>
    <row r="20" spans="1:9" ht="18" customHeight="1">
      <c r="A20" s="193">
        <v>16</v>
      </c>
      <c r="B20" s="248" t="s">
        <v>58</v>
      </c>
      <c r="C20" s="255">
        <v>9490</v>
      </c>
      <c r="D20" s="248" t="s">
        <v>62</v>
      </c>
      <c r="E20" s="243">
        <v>-3.3671833244254405</v>
      </c>
      <c r="F20" s="250"/>
      <c r="G20" s="238"/>
      <c r="H20" s="250"/>
      <c r="I20" s="237"/>
    </row>
    <row r="21" spans="1:9" ht="18" customHeight="1">
      <c r="A21" s="193">
        <v>17</v>
      </c>
      <c r="B21" s="248" t="s">
        <v>124</v>
      </c>
      <c r="C21" s="255">
        <v>7346</v>
      </c>
      <c r="D21" s="248" t="s">
        <v>25</v>
      </c>
      <c r="E21" s="243">
        <v>-3.480495211399206</v>
      </c>
      <c r="F21" s="250"/>
      <c r="G21" s="238"/>
      <c r="H21" s="250"/>
      <c r="I21" s="237"/>
    </row>
    <row r="22" spans="1:9" ht="18" customHeight="1">
      <c r="A22" s="193">
        <v>18</v>
      </c>
      <c r="B22" s="248" t="s">
        <v>47</v>
      </c>
      <c r="C22" s="255">
        <v>6952</v>
      </c>
      <c r="D22" s="248" t="s">
        <v>19</v>
      </c>
      <c r="E22" s="243">
        <v>-3.664681630783326</v>
      </c>
      <c r="F22" s="250"/>
      <c r="G22" s="238"/>
      <c r="H22" s="250"/>
      <c r="I22" s="237"/>
    </row>
    <row r="23" spans="1:9" ht="18" customHeight="1">
      <c r="A23" s="193">
        <v>19</v>
      </c>
      <c r="B23" s="248" t="s">
        <v>87</v>
      </c>
      <c r="C23" s="255">
        <v>6862</v>
      </c>
      <c r="D23" s="248" t="s">
        <v>26</v>
      </c>
      <c r="E23" s="243">
        <v>-4.5568263045032165</v>
      </c>
      <c r="F23" s="250"/>
      <c r="G23" s="238"/>
      <c r="H23" s="250"/>
      <c r="I23" s="237"/>
    </row>
    <row r="24" spans="1:9" ht="18" customHeight="1">
      <c r="A24" s="193">
        <v>20</v>
      </c>
      <c r="B24" s="248" t="s">
        <v>45</v>
      </c>
      <c r="C24" s="255">
        <v>6785</v>
      </c>
      <c r="D24" s="248" t="s">
        <v>218</v>
      </c>
      <c r="E24" s="243">
        <v>-4.5588856057408185</v>
      </c>
      <c r="F24" s="250"/>
      <c r="G24" s="238"/>
      <c r="H24" s="250"/>
      <c r="I24" s="237"/>
    </row>
    <row r="25" spans="1:9" ht="18" customHeight="1">
      <c r="A25" s="193">
        <v>21</v>
      </c>
      <c r="B25" s="248" t="s">
        <v>59</v>
      </c>
      <c r="C25" s="255">
        <v>6436</v>
      </c>
      <c r="D25" s="248" t="s">
        <v>49</v>
      </c>
      <c r="E25" s="243">
        <v>-4.8353909465020575</v>
      </c>
      <c r="F25" s="250"/>
      <c r="G25" s="238"/>
      <c r="H25" s="250"/>
      <c r="I25" s="237"/>
    </row>
    <row r="26" spans="1:9" ht="18" customHeight="1">
      <c r="A26" s="193">
        <v>22</v>
      </c>
      <c r="B26" s="248" t="s">
        <v>22</v>
      </c>
      <c r="C26" s="255">
        <v>6288</v>
      </c>
      <c r="D26" s="248" t="s">
        <v>58</v>
      </c>
      <c r="E26" s="243">
        <v>-5.279968060684699</v>
      </c>
      <c r="F26" s="250"/>
      <c r="G26" s="238"/>
      <c r="H26" s="250"/>
      <c r="I26" s="237"/>
    </row>
    <row r="27" spans="1:9" ht="18" customHeight="1">
      <c r="A27" s="193">
        <v>23</v>
      </c>
      <c r="B27" s="248" t="s">
        <v>54</v>
      </c>
      <c r="C27" s="255">
        <v>5895</v>
      </c>
      <c r="D27" s="248" t="s">
        <v>48</v>
      </c>
      <c r="E27" s="243">
        <v>-5.289044603153214</v>
      </c>
      <c r="F27" s="250"/>
      <c r="G27" s="238"/>
      <c r="H27" s="250"/>
      <c r="I27" s="237"/>
    </row>
    <row r="28" spans="1:9" ht="18" customHeight="1">
      <c r="A28" s="193">
        <v>24</v>
      </c>
      <c r="B28" s="248" t="s">
        <v>31</v>
      </c>
      <c r="C28" s="255">
        <v>5492</v>
      </c>
      <c r="D28" s="248" t="s">
        <v>36</v>
      </c>
      <c r="E28" s="243">
        <v>-5.448154657293498</v>
      </c>
      <c r="F28" s="250"/>
      <c r="G28" s="238"/>
      <c r="H28" s="250"/>
      <c r="I28" s="237"/>
    </row>
    <row r="29" spans="1:9" ht="18" customHeight="1">
      <c r="A29" s="193">
        <v>25</v>
      </c>
      <c r="B29" s="248" t="s">
        <v>26</v>
      </c>
      <c r="C29" s="255">
        <v>5341</v>
      </c>
      <c r="D29" s="248" t="s">
        <v>87</v>
      </c>
      <c r="E29" s="243">
        <v>-5.456048498208873</v>
      </c>
      <c r="F29" s="250"/>
      <c r="G29" s="238"/>
      <c r="H29" s="250"/>
      <c r="I29" s="237"/>
    </row>
    <row r="30" spans="1:9" ht="18" customHeight="1">
      <c r="A30" s="193">
        <v>26</v>
      </c>
      <c r="B30" s="248" t="s">
        <v>35</v>
      </c>
      <c r="C30" s="255">
        <v>4632</v>
      </c>
      <c r="D30" s="248" t="s">
        <v>220</v>
      </c>
      <c r="E30" s="243">
        <v>-5.542457107620879</v>
      </c>
      <c r="F30" s="250"/>
      <c r="G30" s="238"/>
      <c r="H30" s="250"/>
      <c r="I30" s="237"/>
    </row>
    <row r="31" spans="1:9" ht="18" customHeight="1">
      <c r="A31" s="193">
        <v>27</v>
      </c>
      <c r="B31" s="248" t="s">
        <v>49</v>
      </c>
      <c r="C31" s="255">
        <v>4625</v>
      </c>
      <c r="D31" s="248" t="s">
        <v>56</v>
      </c>
      <c r="E31" s="243">
        <v>-5.7770350919073765</v>
      </c>
      <c r="F31" s="250"/>
      <c r="G31" s="238"/>
      <c r="H31" s="250"/>
      <c r="I31" s="237"/>
    </row>
    <row r="32" spans="1:9" ht="18" customHeight="1">
      <c r="A32" s="193">
        <v>28</v>
      </c>
      <c r="B32" s="248" t="s">
        <v>30</v>
      </c>
      <c r="C32" s="255">
        <v>4375</v>
      </c>
      <c r="D32" s="248" t="s">
        <v>81</v>
      </c>
      <c r="E32" s="243">
        <v>-5.781614396602736</v>
      </c>
      <c r="F32" s="250"/>
      <c r="G32" s="238"/>
      <c r="H32" s="250"/>
      <c r="I32" s="237"/>
    </row>
    <row r="33" spans="1:9" ht="18" customHeight="1">
      <c r="A33" s="193">
        <v>29</v>
      </c>
      <c r="B33" s="248" t="s">
        <v>19</v>
      </c>
      <c r="C33" s="255">
        <v>4206</v>
      </c>
      <c r="D33" s="248" t="s">
        <v>221</v>
      </c>
      <c r="E33" s="243">
        <v>-6.053138236426646</v>
      </c>
      <c r="F33" s="250"/>
      <c r="G33" s="238"/>
      <c r="H33" s="250"/>
      <c r="I33" s="237"/>
    </row>
    <row r="34" spans="1:9" ht="18" customHeight="1">
      <c r="A34" s="193">
        <v>30</v>
      </c>
      <c r="B34" s="248" t="s">
        <v>25</v>
      </c>
      <c r="C34" s="255">
        <v>4132</v>
      </c>
      <c r="D34" s="248" t="s">
        <v>30</v>
      </c>
      <c r="E34" s="243">
        <v>-6.055400472407129</v>
      </c>
      <c r="F34" s="250"/>
      <c r="G34" s="238"/>
      <c r="H34" s="250"/>
      <c r="I34" s="237"/>
    </row>
    <row r="35" spans="1:9" ht="18" customHeight="1">
      <c r="A35" s="193">
        <v>31</v>
      </c>
      <c r="B35" s="248" t="s">
        <v>56</v>
      </c>
      <c r="C35" s="255">
        <v>3947</v>
      </c>
      <c r="D35" s="248" t="s">
        <v>47</v>
      </c>
      <c r="E35" s="243">
        <v>-6.193496154365133</v>
      </c>
      <c r="F35" s="250"/>
      <c r="G35" s="238"/>
      <c r="H35" s="250"/>
      <c r="I35" s="237"/>
    </row>
    <row r="36" spans="1:9" ht="18" customHeight="1">
      <c r="A36" s="193">
        <v>32</v>
      </c>
      <c r="B36" s="248" t="s">
        <v>223</v>
      </c>
      <c r="C36" s="255">
        <v>3727</v>
      </c>
      <c r="D36" s="248" t="s">
        <v>11</v>
      </c>
      <c r="E36" s="243">
        <v>-6.649740708729472</v>
      </c>
      <c r="F36" s="250"/>
      <c r="G36" s="238"/>
      <c r="H36" s="250"/>
      <c r="I36" s="237"/>
    </row>
    <row r="37" spans="1:9" ht="18" customHeight="1">
      <c r="A37" s="193">
        <v>33</v>
      </c>
      <c r="B37" s="248" t="s">
        <v>222</v>
      </c>
      <c r="C37" s="255">
        <v>3383</v>
      </c>
      <c r="D37" s="248" t="s">
        <v>225</v>
      </c>
      <c r="E37" s="243">
        <v>-6.732673267326733</v>
      </c>
      <c r="F37" s="250"/>
      <c r="G37" s="238"/>
      <c r="H37" s="250"/>
      <c r="I37" s="237"/>
    </row>
    <row r="38" spans="1:9" ht="18" customHeight="1">
      <c r="A38" s="193">
        <v>34</v>
      </c>
      <c r="B38" s="248" t="s">
        <v>60</v>
      </c>
      <c r="C38" s="255">
        <v>3332</v>
      </c>
      <c r="D38" s="248" t="s">
        <v>60</v>
      </c>
      <c r="E38" s="243">
        <v>-6.745032185838232</v>
      </c>
      <c r="F38" s="250"/>
      <c r="G38" s="238"/>
      <c r="H38" s="250"/>
      <c r="I38" s="237"/>
    </row>
    <row r="39" spans="1:9" ht="18" customHeight="1">
      <c r="A39" s="193">
        <v>35</v>
      </c>
      <c r="B39" s="248" t="s">
        <v>21</v>
      </c>
      <c r="C39" s="255">
        <v>3323</v>
      </c>
      <c r="D39" s="248" t="s">
        <v>226</v>
      </c>
      <c r="E39" s="243">
        <v>-7.1024512884978</v>
      </c>
      <c r="F39" s="250"/>
      <c r="G39" s="238"/>
      <c r="H39" s="250"/>
      <c r="I39" s="237"/>
    </row>
    <row r="40" spans="1:9" ht="18" customHeight="1">
      <c r="A40" s="193">
        <v>36</v>
      </c>
      <c r="B40" s="248" t="s">
        <v>225</v>
      </c>
      <c r="C40" s="255">
        <v>3297</v>
      </c>
      <c r="D40" s="248" t="s">
        <v>223</v>
      </c>
      <c r="E40" s="243">
        <v>-7.449714427613609</v>
      </c>
      <c r="F40" s="250"/>
      <c r="G40" s="238"/>
      <c r="H40" s="250"/>
      <c r="I40" s="237"/>
    </row>
    <row r="41" spans="1:9" ht="18" customHeight="1">
      <c r="A41" s="193">
        <v>37</v>
      </c>
      <c r="B41" s="248" t="s">
        <v>224</v>
      </c>
      <c r="C41" s="255">
        <v>3236</v>
      </c>
      <c r="D41" s="248" t="s">
        <v>59</v>
      </c>
      <c r="E41" s="243">
        <v>-7.475560667050028</v>
      </c>
      <c r="F41" s="250"/>
      <c r="G41" s="238"/>
      <c r="H41" s="250"/>
      <c r="I41" s="237"/>
    </row>
    <row r="42" spans="1:9" ht="18" customHeight="1">
      <c r="A42" s="193">
        <v>38</v>
      </c>
      <c r="B42" s="248" t="s">
        <v>57</v>
      </c>
      <c r="C42" s="255">
        <v>3138</v>
      </c>
      <c r="D42" s="248" t="s">
        <v>35</v>
      </c>
      <c r="E42" s="243">
        <v>-8.003972194637537</v>
      </c>
      <c r="F42" s="250"/>
      <c r="G42" s="238"/>
      <c r="H42" s="250"/>
      <c r="I42" s="237"/>
    </row>
    <row r="43" spans="1:9" ht="18" customHeight="1">
      <c r="A43" s="193">
        <v>39</v>
      </c>
      <c r="B43" s="248" t="s">
        <v>28</v>
      </c>
      <c r="C43" s="255">
        <v>2734</v>
      </c>
      <c r="D43" s="248" t="s">
        <v>57</v>
      </c>
      <c r="E43" s="243">
        <v>-8.486439195100612</v>
      </c>
      <c r="F43" s="250"/>
      <c r="G43" s="238"/>
      <c r="H43" s="250"/>
      <c r="I43" s="237"/>
    </row>
    <row r="44" spans="1:9" ht="18" customHeight="1">
      <c r="A44" s="193">
        <v>40</v>
      </c>
      <c r="B44" s="248" t="s">
        <v>27</v>
      </c>
      <c r="C44" s="255">
        <v>2038</v>
      </c>
      <c r="D44" s="248" t="s">
        <v>222</v>
      </c>
      <c r="E44" s="243">
        <v>-9.642094017094017</v>
      </c>
      <c r="F44" s="250"/>
      <c r="G44" s="238"/>
      <c r="H44" s="250"/>
      <c r="I44" s="237"/>
    </row>
    <row r="45" spans="1:9" ht="18" customHeight="1">
      <c r="A45" s="193">
        <v>41</v>
      </c>
      <c r="B45" s="248" t="s">
        <v>62</v>
      </c>
      <c r="C45" s="255">
        <v>1808</v>
      </c>
      <c r="D45" s="248" t="s">
        <v>217</v>
      </c>
      <c r="E45" s="243">
        <v>-10.178718159408382</v>
      </c>
      <c r="F45" s="250"/>
      <c r="G45" s="238"/>
      <c r="H45" s="250"/>
      <c r="I45" s="237"/>
    </row>
    <row r="46" spans="1:9" ht="18" customHeight="1">
      <c r="A46" s="193">
        <v>42</v>
      </c>
      <c r="B46" s="248" t="s">
        <v>50</v>
      </c>
      <c r="C46" s="255">
        <v>1536</v>
      </c>
      <c r="D46" s="248" t="s">
        <v>50</v>
      </c>
      <c r="E46" s="243">
        <v>-10.227936879018118</v>
      </c>
      <c r="F46" s="250"/>
      <c r="G46" s="238"/>
      <c r="H46" s="250"/>
      <c r="I46" s="237"/>
    </row>
    <row r="47" spans="1:9" ht="18" customHeight="1">
      <c r="A47" s="193">
        <v>43</v>
      </c>
      <c r="B47" s="248" t="s">
        <v>226</v>
      </c>
      <c r="C47" s="255">
        <v>1478</v>
      </c>
      <c r="D47" s="248" t="s">
        <v>124</v>
      </c>
      <c r="E47" s="243">
        <v>-10.294297227988764</v>
      </c>
      <c r="F47" s="250"/>
      <c r="G47" s="238"/>
      <c r="H47" s="250"/>
      <c r="I47" s="237"/>
    </row>
    <row r="48" spans="1:9" ht="18" customHeight="1">
      <c r="A48" s="193">
        <v>44</v>
      </c>
      <c r="B48" s="248" t="s">
        <v>18</v>
      </c>
      <c r="C48" s="255">
        <v>1170</v>
      </c>
      <c r="D48" s="248" t="s">
        <v>28</v>
      </c>
      <c r="E48" s="243">
        <v>-13.261421319796954</v>
      </c>
      <c r="F48" s="250"/>
      <c r="G48" s="238"/>
      <c r="H48" s="250"/>
      <c r="I48" s="237"/>
    </row>
    <row r="49" spans="1:9" ht="18" customHeight="1">
      <c r="A49" s="193">
        <v>45</v>
      </c>
      <c r="B49" s="248" t="s">
        <v>36</v>
      </c>
      <c r="C49" s="255">
        <v>538</v>
      </c>
      <c r="D49" s="248" t="s">
        <v>31</v>
      </c>
      <c r="E49" s="243">
        <v>-13.891502038256506</v>
      </c>
      <c r="F49" s="250"/>
      <c r="G49" s="238"/>
      <c r="H49" s="250"/>
      <c r="I49" s="237"/>
    </row>
    <row r="50" spans="1:9" ht="14.25" customHeight="1">
      <c r="A50" s="241" t="s">
        <v>215</v>
      </c>
      <c r="B50" s="241"/>
      <c r="C50" s="241"/>
      <c r="D50" s="241"/>
      <c r="E50" s="241"/>
      <c r="F50" s="241"/>
      <c r="G50" s="241"/>
      <c r="H50" s="241"/>
      <c r="I50" s="241"/>
    </row>
    <row r="51" spans="1:9" ht="14.25" customHeight="1">
      <c r="A51" s="241" t="s">
        <v>244</v>
      </c>
      <c r="B51" s="241"/>
      <c r="C51" s="241"/>
      <c r="D51" s="241"/>
      <c r="E51" s="241"/>
      <c r="F51" s="241"/>
      <c r="G51" s="241"/>
      <c r="H51" s="241"/>
      <c r="I51" s="241"/>
    </row>
  </sheetData>
  <mergeCells count="5">
    <mergeCell ref="A1:I1"/>
    <mergeCell ref="B2:C2"/>
    <mergeCell ref="D2:E2"/>
    <mergeCell ref="F2:G2"/>
    <mergeCell ref="H2:I2"/>
  </mergeCells>
  <printOptions/>
  <pageMargins left="0.984251968503937" right="0.5905511811023623" top="0.7874015748031497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 topLeftCell="A47">
      <selection activeCell="G63" sqref="G63"/>
    </sheetView>
  </sheetViews>
  <sheetFormatPr defaultColWidth="9.00390625" defaultRowHeight="13.5"/>
  <cols>
    <col min="1" max="1" width="0.875" style="0" customWidth="1"/>
    <col min="2" max="2" width="13.00390625" style="0" customWidth="1"/>
    <col min="3" max="3" width="0.74609375" style="0" customWidth="1"/>
    <col min="4" max="4" width="12.50390625" style="0" customWidth="1"/>
    <col min="5" max="5" width="12.625" style="0" customWidth="1"/>
    <col min="6" max="6" width="10.50390625" style="0" customWidth="1"/>
    <col min="7" max="7" width="12.625" style="0" customWidth="1"/>
    <col min="8" max="8" width="10.625" style="0" customWidth="1"/>
    <col min="9" max="9" width="12.625" style="0" customWidth="1"/>
    <col min="10" max="10" width="10.50390625" style="225" customWidth="1"/>
    <col min="11" max="11" width="12.75390625" style="225" customWidth="1"/>
    <col min="12" max="12" width="10.50390625" style="225" customWidth="1"/>
    <col min="13" max="13" width="12.625" style="0" customWidth="1"/>
    <col min="14" max="14" width="10.375" style="0" customWidth="1"/>
  </cols>
  <sheetData>
    <row r="1" spans="2:14" ht="21.75" customHeight="1">
      <c r="B1" s="438" t="s">
        <v>239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2:13" ht="22.5" customHeight="1">
      <c r="B2" s="5"/>
      <c r="C2" s="5"/>
      <c r="J2" s="161"/>
      <c r="K2" s="161"/>
      <c r="L2" s="161"/>
      <c r="M2" s="228" t="s">
        <v>172</v>
      </c>
    </row>
    <row r="3" spans="1:14" ht="22.5" customHeight="1">
      <c r="A3" s="182"/>
      <c r="B3" s="184"/>
      <c r="C3" s="185"/>
      <c r="D3" s="439" t="s">
        <v>264</v>
      </c>
      <c r="E3" s="436" t="s">
        <v>238</v>
      </c>
      <c r="F3" s="437"/>
      <c r="G3" s="436" t="s">
        <v>236</v>
      </c>
      <c r="H3" s="437"/>
      <c r="I3" s="436" t="s">
        <v>234</v>
      </c>
      <c r="J3" s="437"/>
      <c r="K3" s="436" t="s">
        <v>235</v>
      </c>
      <c r="L3" s="441"/>
      <c r="M3" s="436" t="s">
        <v>237</v>
      </c>
      <c r="N3" s="437"/>
    </row>
    <row r="4" spans="1:14" ht="22.5" customHeight="1">
      <c r="A4" s="183"/>
      <c r="B4" s="192"/>
      <c r="C4" s="193"/>
      <c r="D4" s="440"/>
      <c r="E4" s="188" t="s">
        <v>171</v>
      </c>
      <c r="F4" s="188" t="s">
        <v>233</v>
      </c>
      <c r="G4" s="188" t="s">
        <v>171</v>
      </c>
      <c r="H4" s="188" t="s">
        <v>233</v>
      </c>
      <c r="I4" s="188" t="s">
        <v>171</v>
      </c>
      <c r="J4" s="188" t="s">
        <v>233</v>
      </c>
      <c r="K4" s="188" t="s">
        <v>171</v>
      </c>
      <c r="L4" s="188" t="s">
        <v>233</v>
      </c>
      <c r="M4" s="188" t="s">
        <v>171</v>
      </c>
      <c r="N4" s="188" t="s">
        <v>233</v>
      </c>
    </row>
    <row r="5" spans="1:14" ht="22.5" customHeight="1">
      <c r="A5" s="197"/>
      <c r="B5" s="210" t="s">
        <v>0</v>
      </c>
      <c r="C5" s="211"/>
      <c r="D5" s="212">
        <f>SUM(D6:D7)</f>
        <v>0</v>
      </c>
      <c r="E5" s="213">
        <f>SUM(E6:E7)</f>
        <v>0</v>
      </c>
      <c r="F5" s="276" t="e">
        <f>E5/D5*100</f>
        <v>#DIV/0!</v>
      </c>
      <c r="G5" s="213">
        <f aca="true" t="shared" si="0" ref="G5:M5">SUM(G6:G7)</f>
        <v>0</v>
      </c>
      <c r="H5" s="280" t="e">
        <f>G5/D5*100</f>
        <v>#DIV/0!</v>
      </c>
      <c r="I5" s="213">
        <f t="shared" si="0"/>
        <v>0</v>
      </c>
      <c r="J5" s="281" t="e">
        <f>I5/D5*100</f>
        <v>#DIV/0!</v>
      </c>
      <c r="K5" s="212">
        <f t="shared" si="0"/>
        <v>0</v>
      </c>
      <c r="L5" s="281" t="e">
        <f>K5/D5*100</f>
        <v>#DIV/0!</v>
      </c>
      <c r="M5" s="212">
        <f t="shared" si="0"/>
        <v>0</v>
      </c>
      <c r="N5" s="280" t="e">
        <f>M5/D5*100</f>
        <v>#DIV/0!</v>
      </c>
    </row>
    <row r="6" spans="1:14" ht="22.5" customHeight="1">
      <c r="A6" s="197"/>
      <c r="B6" s="210" t="s">
        <v>1</v>
      </c>
      <c r="C6" s="211"/>
      <c r="D6" s="217">
        <f>SUM(D8:D16)</f>
        <v>0</v>
      </c>
      <c r="E6" s="218">
        <f>SUM(E8:E16)</f>
        <v>0</v>
      </c>
      <c r="F6" s="276" t="e">
        <f aca="true" t="shared" si="1" ref="F6:F59">E6/D6*100</f>
        <v>#DIV/0!</v>
      </c>
      <c r="G6" s="218">
        <f aca="true" t="shared" si="2" ref="G6:M6">SUM(G8:G16)</f>
        <v>0</v>
      </c>
      <c r="H6" s="280" t="e">
        <f aca="true" t="shared" si="3" ref="H6:H59">G6/D6*100</f>
        <v>#DIV/0!</v>
      </c>
      <c r="I6" s="218">
        <f t="shared" si="2"/>
        <v>0</v>
      </c>
      <c r="J6" s="281" t="e">
        <f aca="true" t="shared" si="4" ref="J6:J59">I6/D6*100</f>
        <v>#DIV/0!</v>
      </c>
      <c r="K6" s="217">
        <f t="shared" si="2"/>
        <v>0</v>
      </c>
      <c r="L6" s="281" t="e">
        <f aca="true" t="shared" si="5" ref="L6:L59">K6/D6*100</f>
        <v>#DIV/0!</v>
      </c>
      <c r="M6" s="217">
        <f t="shared" si="2"/>
        <v>0</v>
      </c>
      <c r="N6" s="280" t="e">
        <f aca="true" t="shared" si="6" ref="N6:N59">M6/D6*100</f>
        <v>#DIV/0!</v>
      </c>
    </row>
    <row r="7" spans="1:14" ht="22.5" customHeight="1">
      <c r="A7" s="197"/>
      <c r="B7" s="210" t="s">
        <v>2</v>
      </c>
      <c r="C7" s="211"/>
      <c r="D7" s="217">
        <f>SUM(D17,D25,D34,D37,D40,D44,D53)</f>
        <v>0</v>
      </c>
      <c r="E7" s="218">
        <f>SUM(E17,E25,E34,E37,E40,E44,E53)</f>
        <v>0</v>
      </c>
      <c r="F7" s="276" t="e">
        <f t="shared" si="1"/>
        <v>#DIV/0!</v>
      </c>
      <c r="G7" s="218">
        <f aca="true" t="shared" si="7" ref="G7:M7">SUM(G17,G25,G34,G37,G40,G44,G53)</f>
        <v>0</v>
      </c>
      <c r="H7" s="280" t="e">
        <f t="shared" si="3"/>
        <v>#DIV/0!</v>
      </c>
      <c r="I7" s="218">
        <f t="shared" si="7"/>
        <v>0</v>
      </c>
      <c r="J7" s="281" t="e">
        <f t="shared" si="4"/>
        <v>#DIV/0!</v>
      </c>
      <c r="K7" s="217">
        <f t="shared" si="7"/>
        <v>0</v>
      </c>
      <c r="L7" s="281" t="e">
        <f t="shared" si="5"/>
        <v>#DIV/0!</v>
      </c>
      <c r="M7" s="217">
        <f t="shared" si="7"/>
        <v>0</v>
      </c>
      <c r="N7" s="280" t="e">
        <f t="shared" si="6"/>
        <v>#DIV/0!</v>
      </c>
    </row>
    <row r="8" spans="1:14" ht="22.5" customHeight="1">
      <c r="A8" s="195"/>
      <c r="B8" s="196" t="s">
        <v>3</v>
      </c>
      <c r="C8" s="194"/>
      <c r="D8" s="198">
        <f>SUM(E8,G8,I8,K8,M8)</f>
        <v>0</v>
      </c>
      <c r="E8" s="199"/>
      <c r="F8" s="277" t="e">
        <f t="shared" si="1"/>
        <v>#DIV/0!</v>
      </c>
      <c r="G8" s="200"/>
      <c r="H8" s="282" t="e">
        <f t="shared" si="3"/>
        <v>#DIV/0!</v>
      </c>
      <c r="I8" s="259"/>
      <c r="J8" s="283" t="e">
        <f t="shared" si="4"/>
        <v>#DIV/0!</v>
      </c>
      <c r="K8" s="259"/>
      <c r="L8" s="283" t="e">
        <f t="shared" si="5"/>
        <v>#DIV/0!</v>
      </c>
      <c r="M8" s="227"/>
      <c r="N8" s="282" t="e">
        <f t="shared" si="6"/>
        <v>#DIV/0!</v>
      </c>
    </row>
    <row r="9" spans="1:14" ht="22.5" customHeight="1">
      <c r="A9" s="195"/>
      <c r="B9" s="196" t="s">
        <v>4</v>
      </c>
      <c r="C9" s="194"/>
      <c r="D9" s="198">
        <f aca="true" t="shared" si="8" ref="D9:D16">SUM(E9,G9,I9,K9,M9)</f>
        <v>0</v>
      </c>
      <c r="E9" s="199"/>
      <c r="F9" s="277" t="e">
        <f t="shared" si="1"/>
        <v>#DIV/0!</v>
      </c>
      <c r="G9" s="200"/>
      <c r="H9" s="282" t="e">
        <f t="shared" si="3"/>
        <v>#DIV/0!</v>
      </c>
      <c r="I9" s="259"/>
      <c r="J9" s="283" t="e">
        <f t="shared" si="4"/>
        <v>#DIV/0!</v>
      </c>
      <c r="K9" s="259"/>
      <c r="L9" s="283" t="e">
        <f t="shared" si="5"/>
        <v>#DIV/0!</v>
      </c>
      <c r="M9" s="227"/>
      <c r="N9" s="282" t="e">
        <f t="shared" si="6"/>
        <v>#DIV/0!</v>
      </c>
    </row>
    <row r="10" spans="1:14" ht="22.5" customHeight="1">
      <c r="A10" s="195"/>
      <c r="B10" s="196" t="s">
        <v>5</v>
      </c>
      <c r="C10" s="194"/>
      <c r="D10" s="198">
        <f t="shared" si="8"/>
        <v>0</v>
      </c>
      <c r="E10" s="199"/>
      <c r="F10" s="277" t="e">
        <f t="shared" si="1"/>
        <v>#DIV/0!</v>
      </c>
      <c r="G10" s="200"/>
      <c r="H10" s="282" t="e">
        <f t="shared" si="3"/>
        <v>#DIV/0!</v>
      </c>
      <c r="I10" s="259"/>
      <c r="J10" s="283" t="e">
        <f t="shared" si="4"/>
        <v>#DIV/0!</v>
      </c>
      <c r="K10" s="259"/>
      <c r="L10" s="283" t="e">
        <f t="shared" si="5"/>
        <v>#DIV/0!</v>
      </c>
      <c r="M10" s="227"/>
      <c r="N10" s="282" t="e">
        <f t="shared" si="6"/>
        <v>#DIV/0!</v>
      </c>
    </row>
    <row r="11" spans="1:14" ht="22.5" customHeight="1">
      <c r="A11" s="195"/>
      <c r="B11" s="196" t="s">
        <v>6</v>
      </c>
      <c r="C11" s="194"/>
      <c r="D11" s="198">
        <f t="shared" si="8"/>
        <v>0</v>
      </c>
      <c r="E11" s="199"/>
      <c r="F11" s="277" t="e">
        <f t="shared" si="1"/>
        <v>#DIV/0!</v>
      </c>
      <c r="G11" s="200"/>
      <c r="H11" s="282" t="e">
        <f t="shared" si="3"/>
        <v>#DIV/0!</v>
      </c>
      <c r="I11" s="259"/>
      <c r="J11" s="283" t="e">
        <f t="shared" si="4"/>
        <v>#DIV/0!</v>
      </c>
      <c r="K11" s="259"/>
      <c r="L11" s="283" t="e">
        <f t="shared" si="5"/>
        <v>#DIV/0!</v>
      </c>
      <c r="M11" s="227"/>
      <c r="N11" s="282" t="e">
        <f t="shared" si="6"/>
        <v>#DIV/0!</v>
      </c>
    </row>
    <row r="12" spans="1:17" ht="22.5" customHeight="1">
      <c r="A12" s="195"/>
      <c r="B12" s="196" t="s">
        <v>7</v>
      </c>
      <c r="C12" s="194"/>
      <c r="D12" s="198">
        <f t="shared" si="8"/>
        <v>0</v>
      </c>
      <c r="E12" s="199"/>
      <c r="F12" s="277" t="e">
        <f t="shared" si="1"/>
        <v>#DIV/0!</v>
      </c>
      <c r="G12" s="200"/>
      <c r="H12" s="282" t="e">
        <f t="shared" si="3"/>
        <v>#DIV/0!</v>
      </c>
      <c r="I12" s="259"/>
      <c r="J12" s="283" t="e">
        <f t="shared" si="4"/>
        <v>#DIV/0!</v>
      </c>
      <c r="K12" s="259"/>
      <c r="L12" s="283" t="e">
        <f t="shared" si="5"/>
        <v>#DIV/0!</v>
      </c>
      <c r="M12" s="227"/>
      <c r="N12" s="282" t="e">
        <f t="shared" si="6"/>
        <v>#DIV/0!</v>
      </c>
      <c r="Q12" s="181"/>
    </row>
    <row r="13" spans="1:14" ht="22.5" customHeight="1">
      <c r="A13" s="195"/>
      <c r="B13" s="196" t="s">
        <v>8</v>
      </c>
      <c r="C13" s="194"/>
      <c r="D13" s="198">
        <f t="shared" si="8"/>
        <v>0</v>
      </c>
      <c r="E13" s="199"/>
      <c r="F13" s="277" t="e">
        <f t="shared" si="1"/>
        <v>#DIV/0!</v>
      </c>
      <c r="G13" s="200"/>
      <c r="H13" s="282" t="e">
        <f t="shared" si="3"/>
        <v>#DIV/0!</v>
      </c>
      <c r="I13" s="259"/>
      <c r="J13" s="283" t="e">
        <f t="shared" si="4"/>
        <v>#DIV/0!</v>
      </c>
      <c r="K13" s="259"/>
      <c r="L13" s="283" t="e">
        <f t="shared" si="5"/>
        <v>#DIV/0!</v>
      </c>
      <c r="M13" s="227"/>
      <c r="N13" s="282" t="e">
        <f t="shared" si="6"/>
        <v>#DIV/0!</v>
      </c>
    </row>
    <row r="14" spans="1:14" ht="22.5" customHeight="1">
      <c r="A14" s="195"/>
      <c r="B14" s="196" t="s">
        <v>10</v>
      </c>
      <c r="C14" s="194"/>
      <c r="D14" s="198">
        <f t="shared" si="8"/>
        <v>0</v>
      </c>
      <c r="E14" s="199"/>
      <c r="F14" s="277" t="e">
        <f t="shared" si="1"/>
        <v>#DIV/0!</v>
      </c>
      <c r="G14" s="200"/>
      <c r="H14" s="282" t="e">
        <f t="shared" si="3"/>
        <v>#DIV/0!</v>
      </c>
      <c r="I14" s="259"/>
      <c r="J14" s="283" t="e">
        <f t="shared" si="4"/>
        <v>#DIV/0!</v>
      </c>
      <c r="K14" s="259"/>
      <c r="L14" s="283" t="e">
        <f t="shared" si="5"/>
        <v>#DIV/0!</v>
      </c>
      <c r="M14" s="227"/>
      <c r="N14" s="282" t="e">
        <f t="shared" si="6"/>
        <v>#DIV/0!</v>
      </c>
    </row>
    <row r="15" spans="1:14" ht="22.5" customHeight="1">
      <c r="A15" s="195"/>
      <c r="B15" s="196" t="s">
        <v>11</v>
      </c>
      <c r="C15" s="194"/>
      <c r="D15" s="198">
        <f t="shared" si="8"/>
        <v>0</v>
      </c>
      <c r="E15" s="199"/>
      <c r="F15" s="277" t="e">
        <f t="shared" si="1"/>
        <v>#DIV/0!</v>
      </c>
      <c r="G15" s="200"/>
      <c r="H15" s="282" t="e">
        <f t="shared" si="3"/>
        <v>#DIV/0!</v>
      </c>
      <c r="I15" s="259"/>
      <c r="J15" s="283" t="e">
        <f t="shared" si="4"/>
        <v>#DIV/0!</v>
      </c>
      <c r="K15" s="259"/>
      <c r="L15" s="283" t="e">
        <f t="shared" si="5"/>
        <v>#DIV/0!</v>
      </c>
      <c r="M15" s="227"/>
      <c r="N15" s="282" t="e">
        <f t="shared" si="6"/>
        <v>#DIV/0!</v>
      </c>
    </row>
    <row r="16" spans="1:14" ht="22.5" customHeight="1">
      <c r="A16" s="195"/>
      <c r="B16" s="196" t="s">
        <v>102</v>
      </c>
      <c r="C16" s="194"/>
      <c r="D16" s="198">
        <f t="shared" si="8"/>
        <v>0</v>
      </c>
      <c r="E16" s="201"/>
      <c r="F16" s="277" t="e">
        <f t="shared" si="1"/>
        <v>#DIV/0!</v>
      </c>
      <c r="G16" s="200"/>
      <c r="H16" s="282" t="e">
        <f t="shared" si="3"/>
        <v>#DIV/0!</v>
      </c>
      <c r="I16" s="259"/>
      <c r="J16" s="283" t="e">
        <f t="shared" si="4"/>
        <v>#DIV/0!</v>
      </c>
      <c r="K16" s="259"/>
      <c r="L16" s="283" t="e">
        <f t="shared" si="5"/>
        <v>#DIV/0!</v>
      </c>
      <c r="M16" s="227"/>
      <c r="N16" s="282" t="e">
        <f t="shared" si="6"/>
        <v>#DIV/0!</v>
      </c>
    </row>
    <row r="17" spans="1:14" ht="22.5" customHeight="1">
      <c r="A17" s="197"/>
      <c r="B17" s="220" t="s">
        <v>12</v>
      </c>
      <c r="C17" s="221"/>
      <c r="D17" s="217">
        <f>SUM(D18:D24)</f>
        <v>0</v>
      </c>
      <c r="E17" s="218">
        <f>SUM(E18:E24)</f>
        <v>0</v>
      </c>
      <c r="F17" s="276" t="e">
        <f t="shared" si="1"/>
        <v>#DIV/0!</v>
      </c>
      <c r="G17" s="218">
        <f aca="true" t="shared" si="9" ref="G17:M17">SUM(G18:G24)</f>
        <v>0</v>
      </c>
      <c r="H17" s="280" t="e">
        <f t="shared" si="3"/>
        <v>#DIV/0!</v>
      </c>
      <c r="I17" s="218">
        <f t="shared" si="9"/>
        <v>0</v>
      </c>
      <c r="J17" s="281" t="e">
        <f t="shared" si="4"/>
        <v>#DIV/0!</v>
      </c>
      <c r="K17" s="217">
        <f t="shared" si="9"/>
        <v>0</v>
      </c>
      <c r="L17" s="281" t="e">
        <f t="shared" si="5"/>
        <v>#DIV/0!</v>
      </c>
      <c r="M17" s="217">
        <f t="shared" si="9"/>
        <v>0</v>
      </c>
      <c r="N17" s="280" t="e">
        <f t="shared" si="6"/>
        <v>#DIV/0!</v>
      </c>
    </row>
    <row r="18" spans="1:14" ht="22.5" customHeight="1">
      <c r="A18" s="195"/>
      <c r="B18" s="196" t="s">
        <v>13</v>
      </c>
      <c r="C18" s="194"/>
      <c r="D18" s="198">
        <f>SUM(E18,G18,I18,K18,M18)</f>
        <v>0</v>
      </c>
      <c r="E18" s="199"/>
      <c r="F18" s="277" t="e">
        <f t="shared" si="1"/>
        <v>#DIV/0!</v>
      </c>
      <c r="G18" s="200"/>
      <c r="H18" s="282" t="e">
        <f t="shared" si="3"/>
        <v>#DIV/0!</v>
      </c>
      <c r="I18" s="259"/>
      <c r="J18" s="283" t="e">
        <f t="shared" si="4"/>
        <v>#DIV/0!</v>
      </c>
      <c r="K18" s="259"/>
      <c r="L18" s="283" t="e">
        <f t="shared" si="5"/>
        <v>#DIV/0!</v>
      </c>
      <c r="M18" s="227"/>
      <c r="N18" s="282" t="e">
        <f t="shared" si="6"/>
        <v>#DIV/0!</v>
      </c>
    </row>
    <row r="19" spans="1:14" ht="22.5" customHeight="1">
      <c r="A19" s="195"/>
      <c r="B19" s="196" t="s">
        <v>14</v>
      </c>
      <c r="C19" s="194"/>
      <c r="D19" s="198">
        <f aca="true" t="shared" si="10" ref="D19:D24">SUM(E19,G19,I19,K19,M19)</f>
        <v>0</v>
      </c>
      <c r="E19" s="199"/>
      <c r="F19" s="277" t="e">
        <f t="shared" si="1"/>
        <v>#DIV/0!</v>
      </c>
      <c r="G19" s="200"/>
      <c r="H19" s="282" t="e">
        <f t="shared" si="3"/>
        <v>#DIV/0!</v>
      </c>
      <c r="I19" s="259"/>
      <c r="J19" s="283" t="e">
        <f t="shared" si="4"/>
        <v>#DIV/0!</v>
      </c>
      <c r="K19" s="259"/>
      <c r="L19" s="283" t="e">
        <f t="shared" si="5"/>
        <v>#DIV/0!</v>
      </c>
      <c r="M19" s="227"/>
      <c r="N19" s="282" t="e">
        <f t="shared" si="6"/>
        <v>#DIV/0!</v>
      </c>
    </row>
    <row r="20" spans="1:14" ht="22.5" customHeight="1">
      <c r="A20" s="195"/>
      <c r="B20" s="196" t="s">
        <v>15</v>
      </c>
      <c r="C20" s="194"/>
      <c r="D20" s="198">
        <f t="shared" si="10"/>
        <v>0</v>
      </c>
      <c r="E20" s="199"/>
      <c r="F20" s="277" t="e">
        <f t="shared" si="1"/>
        <v>#DIV/0!</v>
      </c>
      <c r="G20" s="200"/>
      <c r="H20" s="282" t="e">
        <f t="shared" si="3"/>
        <v>#DIV/0!</v>
      </c>
      <c r="I20" s="259"/>
      <c r="J20" s="283" t="e">
        <f t="shared" si="4"/>
        <v>#DIV/0!</v>
      </c>
      <c r="K20" s="259"/>
      <c r="L20" s="283" t="e">
        <f t="shared" si="5"/>
        <v>#DIV/0!</v>
      </c>
      <c r="M20" s="227"/>
      <c r="N20" s="282" t="e">
        <f t="shared" si="6"/>
        <v>#DIV/0!</v>
      </c>
    </row>
    <row r="21" spans="1:14" ht="22.5" customHeight="1">
      <c r="A21" s="195"/>
      <c r="B21" s="196" t="s">
        <v>16</v>
      </c>
      <c r="C21" s="194"/>
      <c r="D21" s="198">
        <f t="shared" si="10"/>
        <v>0</v>
      </c>
      <c r="E21" s="199"/>
      <c r="F21" s="277" t="e">
        <f t="shared" si="1"/>
        <v>#DIV/0!</v>
      </c>
      <c r="G21" s="200"/>
      <c r="H21" s="282" t="e">
        <f t="shared" si="3"/>
        <v>#DIV/0!</v>
      </c>
      <c r="I21" s="259"/>
      <c r="J21" s="283" t="e">
        <f t="shared" si="4"/>
        <v>#DIV/0!</v>
      </c>
      <c r="K21" s="259"/>
      <c r="L21" s="283" t="e">
        <f t="shared" si="5"/>
        <v>#DIV/0!</v>
      </c>
      <c r="M21" s="227"/>
      <c r="N21" s="282" t="e">
        <f t="shared" si="6"/>
        <v>#DIV/0!</v>
      </c>
    </row>
    <row r="22" spans="1:14" ht="22.5" customHeight="1">
      <c r="A22" s="195"/>
      <c r="B22" s="196" t="s">
        <v>17</v>
      </c>
      <c r="C22" s="194"/>
      <c r="D22" s="198">
        <f t="shared" si="10"/>
        <v>0</v>
      </c>
      <c r="E22" s="199"/>
      <c r="F22" s="277" t="e">
        <f t="shared" si="1"/>
        <v>#DIV/0!</v>
      </c>
      <c r="G22" s="200"/>
      <c r="H22" s="282" t="e">
        <f t="shared" si="3"/>
        <v>#DIV/0!</v>
      </c>
      <c r="I22" s="259"/>
      <c r="J22" s="283" t="e">
        <f t="shared" si="4"/>
        <v>#DIV/0!</v>
      </c>
      <c r="K22" s="259"/>
      <c r="L22" s="283" t="e">
        <f t="shared" si="5"/>
        <v>#DIV/0!</v>
      </c>
      <c r="M22" s="227"/>
      <c r="N22" s="282" t="e">
        <f t="shared" si="6"/>
        <v>#DIV/0!</v>
      </c>
    </row>
    <row r="23" spans="1:14" ht="22.5" customHeight="1">
      <c r="A23" s="195"/>
      <c r="B23" s="196" t="s">
        <v>18</v>
      </c>
      <c r="C23" s="194"/>
      <c r="D23" s="198">
        <f t="shared" si="10"/>
        <v>0</v>
      </c>
      <c r="E23" s="199"/>
      <c r="F23" s="277" t="e">
        <f t="shared" si="1"/>
        <v>#DIV/0!</v>
      </c>
      <c r="G23" s="200"/>
      <c r="H23" s="282" t="e">
        <f t="shared" si="3"/>
        <v>#DIV/0!</v>
      </c>
      <c r="I23" s="259"/>
      <c r="J23" s="283" t="e">
        <f t="shared" si="4"/>
        <v>#DIV/0!</v>
      </c>
      <c r="K23" s="259"/>
      <c r="L23" s="283" t="e">
        <f t="shared" si="5"/>
        <v>#DIV/0!</v>
      </c>
      <c r="M23" s="227"/>
      <c r="N23" s="282" t="e">
        <f t="shared" si="6"/>
        <v>#DIV/0!</v>
      </c>
    </row>
    <row r="24" spans="1:14" ht="22.5" customHeight="1">
      <c r="A24" s="195"/>
      <c r="B24" s="196" t="s">
        <v>19</v>
      </c>
      <c r="C24" s="194"/>
      <c r="D24" s="198">
        <f t="shared" si="10"/>
        <v>0</v>
      </c>
      <c r="E24" s="199"/>
      <c r="F24" s="277" t="e">
        <f t="shared" si="1"/>
        <v>#DIV/0!</v>
      </c>
      <c r="G24" s="200"/>
      <c r="H24" s="282" t="e">
        <f t="shared" si="3"/>
        <v>#DIV/0!</v>
      </c>
      <c r="I24" s="259"/>
      <c r="J24" s="283" t="e">
        <f t="shared" si="4"/>
        <v>#DIV/0!</v>
      </c>
      <c r="K24" s="259"/>
      <c r="L24" s="283" t="e">
        <f t="shared" si="5"/>
        <v>#DIV/0!</v>
      </c>
      <c r="M24" s="227"/>
      <c r="N24" s="282" t="e">
        <f t="shared" si="6"/>
        <v>#DIV/0!</v>
      </c>
    </row>
    <row r="25" spans="1:14" ht="22.5" customHeight="1">
      <c r="A25" s="197"/>
      <c r="B25" s="210" t="s">
        <v>20</v>
      </c>
      <c r="C25" s="211"/>
      <c r="D25" s="217">
        <f>SUM(D26:D33)</f>
        <v>0</v>
      </c>
      <c r="E25" s="218">
        <f>SUM(E26:E33)</f>
        <v>0</v>
      </c>
      <c r="F25" s="276" t="e">
        <f t="shared" si="1"/>
        <v>#DIV/0!</v>
      </c>
      <c r="G25" s="218">
        <f aca="true" t="shared" si="11" ref="G25:M25">SUM(G26:G33)</f>
        <v>0</v>
      </c>
      <c r="H25" s="280" t="e">
        <f t="shared" si="3"/>
        <v>#DIV/0!</v>
      </c>
      <c r="I25" s="218">
        <f t="shared" si="11"/>
        <v>0</v>
      </c>
      <c r="J25" s="281" t="e">
        <f t="shared" si="4"/>
        <v>#DIV/0!</v>
      </c>
      <c r="K25" s="217">
        <f t="shared" si="11"/>
        <v>0</v>
      </c>
      <c r="L25" s="281" t="e">
        <f t="shared" si="5"/>
        <v>#DIV/0!</v>
      </c>
      <c r="M25" s="217">
        <f t="shared" si="11"/>
        <v>0</v>
      </c>
      <c r="N25" s="280" t="e">
        <f t="shared" si="6"/>
        <v>#DIV/0!</v>
      </c>
    </row>
    <row r="26" spans="1:14" ht="22.5" customHeight="1">
      <c r="A26" s="195"/>
      <c r="B26" s="196" t="s">
        <v>21</v>
      </c>
      <c r="C26" s="194"/>
      <c r="D26" s="198">
        <f>SUM(E26,G26,I26,K26,M26)</f>
        <v>0</v>
      </c>
      <c r="E26" s="199"/>
      <c r="F26" s="277" t="e">
        <f t="shared" si="1"/>
        <v>#DIV/0!</v>
      </c>
      <c r="G26" s="200"/>
      <c r="H26" s="282" t="e">
        <f t="shared" si="3"/>
        <v>#DIV/0!</v>
      </c>
      <c r="I26" s="259"/>
      <c r="J26" s="283" t="e">
        <f t="shared" si="4"/>
        <v>#DIV/0!</v>
      </c>
      <c r="K26" s="259"/>
      <c r="L26" s="283" t="e">
        <f t="shared" si="5"/>
        <v>#DIV/0!</v>
      </c>
      <c r="M26" s="227"/>
      <c r="N26" s="282" t="e">
        <f t="shared" si="6"/>
        <v>#DIV/0!</v>
      </c>
    </row>
    <row r="27" spans="1:14" ht="22.5" customHeight="1">
      <c r="A27" s="195"/>
      <c r="B27" s="196" t="s">
        <v>22</v>
      </c>
      <c r="C27" s="194"/>
      <c r="D27" s="198">
        <f aca="true" t="shared" si="12" ref="D27:D33">SUM(E27,G27,I27,K27,M27)</f>
        <v>0</v>
      </c>
      <c r="E27" s="199"/>
      <c r="F27" s="277" t="e">
        <f t="shared" si="1"/>
        <v>#DIV/0!</v>
      </c>
      <c r="G27" s="200"/>
      <c r="H27" s="282" t="e">
        <f t="shared" si="3"/>
        <v>#DIV/0!</v>
      </c>
      <c r="I27" s="259"/>
      <c r="J27" s="283" t="e">
        <f t="shared" si="4"/>
        <v>#DIV/0!</v>
      </c>
      <c r="K27" s="259"/>
      <c r="L27" s="283" t="e">
        <f t="shared" si="5"/>
        <v>#DIV/0!</v>
      </c>
      <c r="M27" s="227"/>
      <c r="N27" s="282" t="e">
        <f t="shared" si="6"/>
        <v>#DIV/0!</v>
      </c>
    </row>
    <row r="28" spans="1:14" ht="22.5" customHeight="1">
      <c r="A28" s="195"/>
      <c r="B28" s="196" t="s">
        <v>23</v>
      </c>
      <c r="C28" s="194"/>
      <c r="D28" s="198">
        <f t="shared" si="12"/>
        <v>0</v>
      </c>
      <c r="E28" s="199"/>
      <c r="F28" s="277" t="e">
        <f t="shared" si="1"/>
        <v>#DIV/0!</v>
      </c>
      <c r="G28" s="200"/>
      <c r="H28" s="282" t="e">
        <f t="shared" si="3"/>
        <v>#DIV/0!</v>
      </c>
      <c r="I28" s="259"/>
      <c r="J28" s="283" t="e">
        <f t="shared" si="4"/>
        <v>#DIV/0!</v>
      </c>
      <c r="K28" s="259"/>
      <c r="L28" s="283" t="e">
        <f t="shared" si="5"/>
        <v>#DIV/0!</v>
      </c>
      <c r="M28" s="227"/>
      <c r="N28" s="282" t="e">
        <f t="shared" si="6"/>
        <v>#DIV/0!</v>
      </c>
    </row>
    <row r="29" spans="1:14" ht="22.5" customHeight="1">
      <c r="A29" s="195"/>
      <c r="B29" s="196" t="s">
        <v>24</v>
      </c>
      <c r="C29" s="194"/>
      <c r="D29" s="198">
        <f t="shared" si="12"/>
        <v>0</v>
      </c>
      <c r="E29" s="199"/>
      <c r="F29" s="277" t="e">
        <f t="shared" si="1"/>
        <v>#DIV/0!</v>
      </c>
      <c r="G29" s="200"/>
      <c r="H29" s="282" t="e">
        <f t="shared" si="3"/>
        <v>#DIV/0!</v>
      </c>
      <c r="I29" s="259"/>
      <c r="J29" s="283" t="e">
        <f t="shared" si="4"/>
        <v>#DIV/0!</v>
      </c>
      <c r="K29" s="259"/>
      <c r="L29" s="283" t="e">
        <f t="shared" si="5"/>
        <v>#DIV/0!</v>
      </c>
      <c r="M29" s="227"/>
      <c r="N29" s="282" t="e">
        <f t="shared" si="6"/>
        <v>#DIV/0!</v>
      </c>
    </row>
    <row r="30" spans="1:14" ht="22.5" customHeight="1">
      <c r="A30" s="195"/>
      <c r="B30" s="196" t="s">
        <v>25</v>
      </c>
      <c r="C30" s="194"/>
      <c r="D30" s="198">
        <f t="shared" si="12"/>
        <v>0</v>
      </c>
      <c r="E30" s="199"/>
      <c r="F30" s="277" t="e">
        <f t="shared" si="1"/>
        <v>#DIV/0!</v>
      </c>
      <c r="G30" s="200"/>
      <c r="H30" s="282" t="e">
        <f t="shared" si="3"/>
        <v>#DIV/0!</v>
      </c>
      <c r="I30" s="259"/>
      <c r="J30" s="283" t="e">
        <f t="shared" si="4"/>
        <v>#DIV/0!</v>
      </c>
      <c r="K30" s="259"/>
      <c r="L30" s="283" t="e">
        <f t="shared" si="5"/>
        <v>#DIV/0!</v>
      </c>
      <c r="M30" s="227"/>
      <c r="N30" s="282" t="e">
        <f t="shared" si="6"/>
        <v>#DIV/0!</v>
      </c>
    </row>
    <row r="31" spans="1:14" ht="22.5" customHeight="1">
      <c r="A31" s="195"/>
      <c r="B31" s="196" t="s">
        <v>26</v>
      </c>
      <c r="C31" s="194"/>
      <c r="D31" s="198">
        <f t="shared" si="12"/>
        <v>0</v>
      </c>
      <c r="E31" s="199"/>
      <c r="F31" s="277" t="e">
        <f t="shared" si="1"/>
        <v>#DIV/0!</v>
      </c>
      <c r="G31" s="200"/>
      <c r="H31" s="282" t="e">
        <f t="shared" si="3"/>
        <v>#DIV/0!</v>
      </c>
      <c r="I31" s="259"/>
      <c r="J31" s="283" t="e">
        <f t="shared" si="4"/>
        <v>#DIV/0!</v>
      </c>
      <c r="K31" s="259"/>
      <c r="L31" s="283" t="e">
        <f t="shared" si="5"/>
        <v>#DIV/0!</v>
      </c>
      <c r="M31" s="227"/>
      <c r="N31" s="282" t="e">
        <f t="shared" si="6"/>
        <v>#DIV/0!</v>
      </c>
    </row>
    <row r="32" spans="1:14" ht="22.5" customHeight="1">
      <c r="A32" s="195"/>
      <c r="B32" s="196" t="s">
        <v>27</v>
      </c>
      <c r="C32" s="194"/>
      <c r="D32" s="198">
        <f t="shared" si="12"/>
        <v>0</v>
      </c>
      <c r="E32" s="199"/>
      <c r="F32" s="277" t="e">
        <f t="shared" si="1"/>
        <v>#DIV/0!</v>
      </c>
      <c r="G32" s="200"/>
      <c r="H32" s="282" t="e">
        <f t="shared" si="3"/>
        <v>#DIV/0!</v>
      </c>
      <c r="I32" s="259"/>
      <c r="J32" s="283" t="e">
        <f t="shared" si="4"/>
        <v>#DIV/0!</v>
      </c>
      <c r="K32" s="259"/>
      <c r="L32" s="283" t="e">
        <f t="shared" si="5"/>
        <v>#DIV/0!</v>
      </c>
      <c r="M32" s="227"/>
      <c r="N32" s="282" t="e">
        <f t="shared" si="6"/>
        <v>#DIV/0!</v>
      </c>
    </row>
    <row r="33" spans="1:14" ht="22.5" customHeight="1">
      <c r="A33" s="195"/>
      <c r="B33" s="196" t="s">
        <v>28</v>
      </c>
      <c r="C33" s="194"/>
      <c r="D33" s="198">
        <f t="shared" si="12"/>
        <v>0</v>
      </c>
      <c r="E33" s="199"/>
      <c r="F33" s="277" t="e">
        <f t="shared" si="1"/>
        <v>#DIV/0!</v>
      </c>
      <c r="G33" s="200"/>
      <c r="H33" s="282" t="e">
        <f t="shared" si="3"/>
        <v>#DIV/0!</v>
      </c>
      <c r="I33" s="259"/>
      <c r="J33" s="283" t="e">
        <f t="shared" si="4"/>
        <v>#DIV/0!</v>
      </c>
      <c r="K33" s="259"/>
      <c r="L33" s="283" t="e">
        <f t="shared" si="5"/>
        <v>#DIV/0!</v>
      </c>
      <c r="M33" s="227"/>
      <c r="N33" s="282" t="e">
        <f t="shared" si="6"/>
        <v>#DIV/0!</v>
      </c>
    </row>
    <row r="34" spans="1:14" ht="22.5" customHeight="1">
      <c r="A34" s="222"/>
      <c r="B34" s="210" t="s">
        <v>29</v>
      </c>
      <c r="C34" s="211"/>
      <c r="D34" s="217">
        <f>SUM(D35:D36)</f>
        <v>0</v>
      </c>
      <c r="E34" s="218">
        <f>SUM(E35:E36)</f>
        <v>0</v>
      </c>
      <c r="F34" s="276" t="e">
        <f t="shared" si="1"/>
        <v>#DIV/0!</v>
      </c>
      <c r="G34" s="218">
        <f aca="true" t="shared" si="13" ref="G34:M34">SUM(G35:G36)</f>
        <v>0</v>
      </c>
      <c r="H34" s="280" t="e">
        <f t="shared" si="3"/>
        <v>#DIV/0!</v>
      </c>
      <c r="I34" s="218">
        <f t="shared" si="13"/>
        <v>0</v>
      </c>
      <c r="J34" s="281" t="e">
        <f t="shared" si="4"/>
        <v>#DIV/0!</v>
      </c>
      <c r="K34" s="217">
        <f t="shared" si="13"/>
        <v>0</v>
      </c>
      <c r="L34" s="281" t="e">
        <f t="shared" si="5"/>
        <v>#DIV/0!</v>
      </c>
      <c r="M34" s="217">
        <f t="shared" si="13"/>
        <v>0</v>
      </c>
      <c r="N34" s="280" t="e">
        <f t="shared" si="6"/>
        <v>#DIV/0!</v>
      </c>
    </row>
    <row r="35" spans="1:14" ht="22.5" customHeight="1">
      <c r="A35" s="195"/>
      <c r="B35" s="196" t="s">
        <v>30</v>
      </c>
      <c r="C35" s="194"/>
      <c r="D35" s="198">
        <f>SUM(E35,G35,I35,K35,M35)</f>
        <v>0</v>
      </c>
      <c r="E35" s="199"/>
      <c r="F35" s="277" t="e">
        <f t="shared" si="1"/>
        <v>#DIV/0!</v>
      </c>
      <c r="G35" s="200"/>
      <c r="H35" s="282" t="e">
        <f t="shared" si="3"/>
        <v>#DIV/0!</v>
      </c>
      <c r="I35" s="259"/>
      <c r="J35" s="283" t="e">
        <f t="shared" si="4"/>
        <v>#DIV/0!</v>
      </c>
      <c r="K35" s="259"/>
      <c r="L35" s="283" t="e">
        <f t="shared" si="5"/>
        <v>#DIV/0!</v>
      </c>
      <c r="M35" s="227"/>
      <c r="N35" s="282" t="e">
        <f t="shared" si="6"/>
        <v>#DIV/0!</v>
      </c>
    </row>
    <row r="36" spans="1:14" ht="22.5" customHeight="1">
      <c r="A36" s="195"/>
      <c r="B36" s="196" t="s">
        <v>31</v>
      </c>
      <c r="C36" s="194"/>
      <c r="D36" s="198">
        <f>SUM(E36,G36,I36,K36,M36)</f>
        <v>0</v>
      </c>
      <c r="E36" s="199"/>
      <c r="F36" s="277" t="e">
        <f t="shared" si="1"/>
        <v>#DIV/0!</v>
      </c>
      <c r="G36" s="200"/>
      <c r="H36" s="282" t="e">
        <f t="shared" si="3"/>
        <v>#DIV/0!</v>
      </c>
      <c r="I36" s="259"/>
      <c r="J36" s="283" t="e">
        <f t="shared" si="4"/>
        <v>#DIV/0!</v>
      </c>
      <c r="K36" s="259"/>
      <c r="L36" s="283" t="e">
        <f t="shared" si="5"/>
        <v>#DIV/0!</v>
      </c>
      <c r="M36" s="227"/>
      <c r="N36" s="282" t="e">
        <f t="shared" si="6"/>
        <v>#DIV/0!</v>
      </c>
    </row>
    <row r="37" spans="1:14" ht="22.5" customHeight="1">
      <c r="A37" s="222"/>
      <c r="B37" s="210" t="s">
        <v>32</v>
      </c>
      <c r="C37" s="211"/>
      <c r="D37" s="217">
        <f>SUM(D38:D39)</f>
        <v>0</v>
      </c>
      <c r="E37" s="218">
        <f>SUM(E38:E39)</f>
        <v>0</v>
      </c>
      <c r="F37" s="276" t="e">
        <f t="shared" si="1"/>
        <v>#DIV/0!</v>
      </c>
      <c r="G37" s="218">
        <f aca="true" t="shared" si="14" ref="G37:M37">SUM(G38:G39)</f>
        <v>0</v>
      </c>
      <c r="H37" s="280" t="e">
        <f t="shared" si="3"/>
        <v>#DIV/0!</v>
      </c>
      <c r="I37" s="218">
        <f t="shared" si="14"/>
        <v>0</v>
      </c>
      <c r="J37" s="281" t="e">
        <f t="shared" si="4"/>
        <v>#DIV/0!</v>
      </c>
      <c r="K37" s="217">
        <f t="shared" si="14"/>
        <v>0</v>
      </c>
      <c r="L37" s="281" t="e">
        <f t="shared" si="5"/>
        <v>#DIV/0!</v>
      </c>
      <c r="M37" s="217">
        <f t="shared" si="14"/>
        <v>0</v>
      </c>
      <c r="N37" s="280" t="e">
        <f t="shared" si="6"/>
        <v>#DIV/0!</v>
      </c>
    </row>
    <row r="38" spans="1:14" ht="22.5" customHeight="1">
      <c r="A38" s="195"/>
      <c r="B38" s="196" t="s">
        <v>35</v>
      </c>
      <c r="C38" s="194"/>
      <c r="D38" s="198">
        <f>SUM(E38,G38,I38,K38,M38)</f>
        <v>0</v>
      </c>
      <c r="E38" s="199"/>
      <c r="F38" s="277" t="e">
        <f t="shared" si="1"/>
        <v>#DIV/0!</v>
      </c>
      <c r="G38" s="200"/>
      <c r="H38" s="282" t="e">
        <f t="shared" si="3"/>
        <v>#DIV/0!</v>
      </c>
      <c r="I38" s="259"/>
      <c r="J38" s="283" t="e">
        <f t="shared" si="4"/>
        <v>#DIV/0!</v>
      </c>
      <c r="K38" s="259"/>
      <c r="L38" s="283" t="e">
        <f t="shared" si="5"/>
        <v>#DIV/0!</v>
      </c>
      <c r="M38" s="227"/>
      <c r="N38" s="282" t="e">
        <f t="shared" si="6"/>
        <v>#DIV/0!</v>
      </c>
    </row>
    <row r="39" spans="1:14" ht="22.5" customHeight="1">
      <c r="A39" s="195"/>
      <c r="B39" s="196" t="s">
        <v>36</v>
      </c>
      <c r="C39" s="194"/>
      <c r="D39" s="198">
        <f>SUM(E39,G39,I39,K39,M39)</f>
        <v>0</v>
      </c>
      <c r="E39" s="199"/>
      <c r="F39" s="277" t="e">
        <f t="shared" si="1"/>
        <v>#DIV/0!</v>
      </c>
      <c r="G39" s="200"/>
      <c r="H39" s="282" t="e">
        <f t="shared" si="3"/>
        <v>#DIV/0!</v>
      </c>
      <c r="I39" s="259"/>
      <c r="J39" s="283" t="e">
        <f t="shared" si="4"/>
        <v>#DIV/0!</v>
      </c>
      <c r="K39" s="259"/>
      <c r="L39" s="283" t="e">
        <f t="shared" si="5"/>
        <v>#DIV/0!</v>
      </c>
      <c r="M39" s="227"/>
      <c r="N39" s="282" t="e">
        <f t="shared" si="6"/>
        <v>#DIV/0!</v>
      </c>
    </row>
    <row r="40" spans="1:14" ht="22.5" customHeight="1">
      <c r="A40" s="222"/>
      <c r="B40" s="210" t="s">
        <v>38</v>
      </c>
      <c r="C40" s="211"/>
      <c r="D40" s="217">
        <f>SUM(D41:D43)</f>
        <v>0</v>
      </c>
      <c r="E40" s="218">
        <f>SUM(E41:E43)</f>
        <v>0</v>
      </c>
      <c r="F40" s="276" t="e">
        <f t="shared" si="1"/>
        <v>#DIV/0!</v>
      </c>
      <c r="G40" s="218">
        <f aca="true" t="shared" si="15" ref="G40:M40">SUM(G41:G43)</f>
        <v>0</v>
      </c>
      <c r="H40" s="280" t="e">
        <f t="shared" si="3"/>
        <v>#DIV/0!</v>
      </c>
      <c r="I40" s="218">
        <f t="shared" si="15"/>
        <v>0</v>
      </c>
      <c r="J40" s="281" t="e">
        <f t="shared" si="4"/>
        <v>#DIV/0!</v>
      </c>
      <c r="K40" s="217">
        <f t="shared" si="15"/>
        <v>0</v>
      </c>
      <c r="L40" s="281" t="e">
        <f t="shared" si="5"/>
        <v>#DIV/0!</v>
      </c>
      <c r="M40" s="217">
        <f t="shared" si="15"/>
        <v>0</v>
      </c>
      <c r="N40" s="280" t="e">
        <f t="shared" si="6"/>
        <v>#DIV/0!</v>
      </c>
    </row>
    <row r="41" spans="1:14" ht="22.5" customHeight="1">
      <c r="A41" s="195"/>
      <c r="B41" s="196" t="s">
        <v>125</v>
      </c>
      <c r="C41" s="194"/>
      <c r="D41" s="205">
        <f>SUM(E41,G41,I41,K41,M41)</f>
        <v>0</v>
      </c>
      <c r="E41" s="206"/>
      <c r="F41" s="277" t="e">
        <f t="shared" si="1"/>
        <v>#DIV/0!</v>
      </c>
      <c r="G41" s="200"/>
      <c r="H41" s="282" t="e">
        <f t="shared" si="3"/>
        <v>#DIV/0!</v>
      </c>
      <c r="I41" s="259"/>
      <c r="J41" s="283" t="e">
        <f t="shared" si="4"/>
        <v>#DIV/0!</v>
      </c>
      <c r="K41" s="259"/>
      <c r="L41" s="283" t="e">
        <f t="shared" si="5"/>
        <v>#DIV/0!</v>
      </c>
      <c r="M41" s="227"/>
      <c r="N41" s="282" t="e">
        <f t="shared" si="6"/>
        <v>#DIV/0!</v>
      </c>
    </row>
    <row r="42" spans="1:14" ht="22.5" customHeight="1">
      <c r="A42" s="195"/>
      <c r="B42" s="196" t="s">
        <v>81</v>
      </c>
      <c r="C42" s="194"/>
      <c r="D42" s="205">
        <f>SUM(E42,G42,I42,K42,M42)</f>
        <v>0</v>
      </c>
      <c r="E42" s="201"/>
      <c r="F42" s="277" t="e">
        <f t="shared" si="1"/>
        <v>#DIV/0!</v>
      </c>
      <c r="G42" s="200"/>
      <c r="H42" s="282" t="e">
        <f t="shared" si="3"/>
        <v>#DIV/0!</v>
      </c>
      <c r="I42" s="259"/>
      <c r="J42" s="283" t="e">
        <f t="shared" si="4"/>
        <v>#DIV/0!</v>
      </c>
      <c r="K42" s="259"/>
      <c r="L42" s="283" t="e">
        <f t="shared" si="5"/>
        <v>#DIV/0!</v>
      </c>
      <c r="M42" s="227"/>
      <c r="N42" s="282" t="e">
        <f t="shared" si="6"/>
        <v>#DIV/0!</v>
      </c>
    </row>
    <row r="43" spans="1:14" ht="22.5" customHeight="1">
      <c r="A43" s="195"/>
      <c r="B43" s="196" t="s">
        <v>124</v>
      </c>
      <c r="C43" s="194"/>
      <c r="D43" s="205">
        <f>SUM(E43,G43,I43,K43,M43)</f>
        <v>0</v>
      </c>
      <c r="E43" s="208"/>
      <c r="F43" s="277" t="e">
        <f t="shared" si="1"/>
        <v>#DIV/0!</v>
      </c>
      <c r="G43" s="200"/>
      <c r="H43" s="282" t="e">
        <f t="shared" si="3"/>
        <v>#DIV/0!</v>
      </c>
      <c r="I43" s="259"/>
      <c r="J43" s="283" t="e">
        <f t="shared" si="4"/>
        <v>#DIV/0!</v>
      </c>
      <c r="K43" s="259"/>
      <c r="L43" s="283" t="e">
        <f t="shared" si="5"/>
        <v>#DIV/0!</v>
      </c>
      <c r="M43" s="227"/>
      <c r="N43" s="282" t="e">
        <f t="shared" si="6"/>
        <v>#DIV/0!</v>
      </c>
    </row>
    <row r="44" spans="1:14" s="5" customFormat="1" ht="22.5" customHeight="1">
      <c r="A44" s="222"/>
      <c r="B44" s="210" t="s">
        <v>44</v>
      </c>
      <c r="C44" s="211"/>
      <c r="D44" s="217">
        <f>SUM(D45:D52)</f>
        <v>0</v>
      </c>
      <c r="E44" s="218">
        <f>SUM(E45:E52)</f>
        <v>0</v>
      </c>
      <c r="F44" s="276" t="e">
        <f t="shared" si="1"/>
        <v>#DIV/0!</v>
      </c>
      <c r="G44" s="218">
        <f aca="true" t="shared" si="16" ref="G44:M44">SUM(G45:G52)</f>
        <v>0</v>
      </c>
      <c r="H44" s="280" t="e">
        <f t="shared" si="3"/>
        <v>#DIV/0!</v>
      </c>
      <c r="I44" s="218">
        <f t="shared" si="16"/>
        <v>0</v>
      </c>
      <c r="J44" s="281" t="e">
        <f t="shared" si="4"/>
        <v>#DIV/0!</v>
      </c>
      <c r="K44" s="217">
        <f t="shared" si="16"/>
        <v>0</v>
      </c>
      <c r="L44" s="281" t="e">
        <f t="shared" si="5"/>
        <v>#DIV/0!</v>
      </c>
      <c r="M44" s="217">
        <f t="shared" si="16"/>
        <v>0</v>
      </c>
      <c r="N44" s="280" t="e">
        <f t="shared" si="6"/>
        <v>#DIV/0!</v>
      </c>
    </row>
    <row r="45" spans="1:14" ht="22.5" customHeight="1">
      <c r="A45" s="195"/>
      <c r="B45" s="196" t="s">
        <v>45</v>
      </c>
      <c r="C45" s="194"/>
      <c r="D45" s="198">
        <f>SUM(E45,G45,I45,K45,M45)</f>
        <v>0</v>
      </c>
      <c r="E45" s="199"/>
      <c r="F45" s="277" t="e">
        <f t="shared" si="1"/>
        <v>#DIV/0!</v>
      </c>
      <c r="G45" s="200"/>
      <c r="H45" s="282" t="e">
        <f t="shared" si="3"/>
        <v>#DIV/0!</v>
      </c>
      <c r="I45" s="259"/>
      <c r="J45" s="283" t="e">
        <f t="shared" si="4"/>
        <v>#DIV/0!</v>
      </c>
      <c r="K45" s="259"/>
      <c r="L45" s="283" t="e">
        <f t="shared" si="5"/>
        <v>#DIV/0!</v>
      </c>
      <c r="M45" s="227"/>
      <c r="N45" s="282" t="e">
        <f t="shared" si="6"/>
        <v>#DIV/0!</v>
      </c>
    </row>
    <row r="46" spans="1:14" ht="22.5" customHeight="1">
      <c r="A46" s="195"/>
      <c r="B46" s="196" t="s">
        <v>46</v>
      </c>
      <c r="C46" s="194"/>
      <c r="D46" s="198">
        <f aca="true" t="shared" si="17" ref="D46:D52">SUM(E46,G46,I46,K46,M46)</f>
        <v>0</v>
      </c>
      <c r="E46" s="199"/>
      <c r="F46" s="277" t="e">
        <f t="shared" si="1"/>
        <v>#DIV/0!</v>
      </c>
      <c r="G46" s="200"/>
      <c r="H46" s="282" t="e">
        <f t="shared" si="3"/>
        <v>#DIV/0!</v>
      </c>
      <c r="I46" s="259"/>
      <c r="J46" s="283" t="e">
        <f t="shared" si="4"/>
        <v>#DIV/0!</v>
      </c>
      <c r="K46" s="259"/>
      <c r="L46" s="283" t="e">
        <f t="shared" si="5"/>
        <v>#DIV/0!</v>
      </c>
      <c r="M46" s="227"/>
      <c r="N46" s="282" t="e">
        <f t="shared" si="6"/>
        <v>#DIV/0!</v>
      </c>
    </row>
    <row r="47" spans="1:14" ht="22.5" customHeight="1">
      <c r="A47" s="195"/>
      <c r="B47" s="196" t="s">
        <v>47</v>
      </c>
      <c r="C47" s="194"/>
      <c r="D47" s="198">
        <f t="shared" si="17"/>
        <v>0</v>
      </c>
      <c r="E47" s="199"/>
      <c r="F47" s="277" t="e">
        <f t="shared" si="1"/>
        <v>#DIV/0!</v>
      </c>
      <c r="G47" s="200"/>
      <c r="H47" s="282" t="e">
        <f t="shared" si="3"/>
        <v>#DIV/0!</v>
      </c>
      <c r="I47" s="259"/>
      <c r="J47" s="283" t="e">
        <f t="shared" si="4"/>
        <v>#DIV/0!</v>
      </c>
      <c r="K47" s="259"/>
      <c r="L47" s="283" t="e">
        <f t="shared" si="5"/>
        <v>#DIV/0!</v>
      </c>
      <c r="M47" s="227"/>
      <c r="N47" s="282" t="e">
        <f t="shared" si="6"/>
        <v>#DIV/0!</v>
      </c>
    </row>
    <row r="48" spans="1:14" ht="22.5" customHeight="1">
      <c r="A48" s="195"/>
      <c r="B48" s="196" t="s">
        <v>48</v>
      </c>
      <c r="C48" s="194"/>
      <c r="D48" s="198">
        <f t="shared" si="17"/>
        <v>0</v>
      </c>
      <c r="E48" s="199"/>
      <c r="F48" s="277" t="e">
        <f t="shared" si="1"/>
        <v>#DIV/0!</v>
      </c>
      <c r="G48" s="200"/>
      <c r="H48" s="282" t="e">
        <f t="shared" si="3"/>
        <v>#DIV/0!</v>
      </c>
      <c r="I48" s="259"/>
      <c r="J48" s="283" t="e">
        <f t="shared" si="4"/>
        <v>#DIV/0!</v>
      </c>
      <c r="K48" s="259"/>
      <c r="L48" s="283" t="e">
        <f t="shared" si="5"/>
        <v>#DIV/0!</v>
      </c>
      <c r="M48" s="227"/>
      <c r="N48" s="282" t="e">
        <f t="shared" si="6"/>
        <v>#DIV/0!</v>
      </c>
    </row>
    <row r="49" spans="1:14" ht="22.5" customHeight="1">
      <c r="A49" s="195"/>
      <c r="B49" s="196" t="s">
        <v>49</v>
      </c>
      <c r="C49" s="194"/>
      <c r="D49" s="198">
        <f t="shared" si="17"/>
        <v>0</v>
      </c>
      <c r="E49" s="199"/>
      <c r="F49" s="277" t="e">
        <f t="shared" si="1"/>
        <v>#DIV/0!</v>
      </c>
      <c r="G49" s="200"/>
      <c r="H49" s="282" t="e">
        <f t="shared" si="3"/>
        <v>#DIV/0!</v>
      </c>
      <c r="I49" s="259"/>
      <c r="J49" s="283" t="e">
        <f t="shared" si="4"/>
        <v>#DIV/0!</v>
      </c>
      <c r="K49" s="259"/>
      <c r="L49" s="283" t="e">
        <f t="shared" si="5"/>
        <v>#DIV/0!</v>
      </c>
      <c r="M49" s="227"/>
      <c r="N49" s="282" t="e">
        <f t="shared" si="6"/>
        <v>#DIV/0!</v>
      </c>
    </row>
    <row r="50" spans="1:14" ht="22.5" customHeight="1">
      <c r="A50" s="195"/>
      <c r="B50" s="196" t="s">
        <v>50</v>
      </c>
      <c r="C50" s="194"/>
      <c r="D50" s="198">
        <f t="shared" si="17"/>
        <v>0</v>
      </c>
      <c r="E50" s="199"/>
      <c r="F50" s="277" t="e">
        <f t="shared" si="1"/>
        <v>#DIV/0!</v>
      </c>
      <c r="G50" s="200"/>
      <c r="H50" s="282" t="e">
        <f t="shared" si="3"/>
        <v>#DIV/0!</v>
      </c>
      <c r="I50" s="259"/>
      <c r="J50" s="283" t="e">
        <f t="shared" si="4"/>
        <v>#DIV/0!</v>
      </c>
      <c r="K50" s="259"/>
      <c r="L50" s="283" t="e">
        <f t="shared" si="5"/>
        <v>#DIV/0!</v>
      </c>
      <c r="M50" s="227"/>
      <c r="N50" s="282" t="e">
        <f t="shared" si="6"/>
        <v>#DIV/0!</v>
      </c>
    </row>
    <row r="51" spans="1:14" ht="22.5" customHeight="1">
      <c r="A51" s="195"/>
      <c r="B51" s="196" t="s">
        <v>54</v>
      </c>
      <c r="C51" s="194"/>
      <c r="D51" s="198">
        <f t="shared" si="17"/>
        <v>0</v>
      </c>
      <c r="E51" s="206"/>
      <c r="F51" s="277" t="e">
        <f t="shared" si="1"/>
        <v>#DIV/0!</v>
      </c>
      <c r="G51" s="200"/>
      <c r="H51" s="282" t="e">
        <f t="shared" si="3"/>
        <v>#DIV/0!</v>
      </c>
      <c r="I51" s="259"/>
      <c r="J51" s="283" t="e">
        <f t="shared" si="4"/>
        <v>#DIV/0!</v>
      </c>
      <c r="K51" s="259"/>
      <c r="L51" s="283" t="e">
        <f t="shared" si="5"/>
        <v>#DIV/0!</v>
      </c>
      <c r="M51" s="227"/>
      <c r="N51" s="282" t="e">
        <f t="shared" si="6"/>
        <v>#DIV/0!</v>
      </c>
    </row>
    <row r="52" spans="1:14" ht="22.5" customHeight="1">
      <c r="A52" s="195"/>
      <c r="B52" s="196" t="s">
        <v>87</v>
      </c>
      <c r="C52" s="194"/>
      <c r="D52" s="198">
        <f t="shared" si="17"/>
        <v>0</v>
      </c>
      <c r="E52" s="208"/>
      <c r="F52" s="277" t="e">
        <f t="shared" si="1"/>
        <v>#DIV/0!</v>
      </c>
      <c r="G52" s="200"/>
      <c r="H52" s="282" t="e">
        <f t="shared" si="3"/>
        <v>#DIV/0!</v>
      </c>
      <c r="I52" s="259"/>
      <c r="J52" s="283" t="e">
        <f t="shared" si="4"/>
        <v>#DIV/0!</v>
      </c>
      <c r="K52" s="259"/>
      <c r="L52" s="283" t="e">
        <f t="shared" si="5"/>
        <v>#DIV/0!</v>
      </c>
      <c r="M52" s="227"/>
      <c r="N52" s="282" t="e">
        <f t="shared" si="6"/>
        <v>#DIV/0!</v>
      </c>
    </row>
    <row r="53" spans="1:14" ht="22.5" customHeight="1">
      <c r="A53" s="222"/>
      <c r="B53" s="210" t="s">
        <v>55</v>
      </c>
      <c r="C53" s="211"/>
      <c r="D53" s="217">
        <f>SUM(D54:D59)</f>
        <v>0</v>
      </c>
      <c r="E53" s="218">
        <f>SUM(E54:E59)</f>
        <v>0</v>
      </c>
      <c r="F53" s="276" t="e">
        <f t="shared" si="1"/>
        <v>#DIV/0!</v>
      </c>
      <c r="G53" s="218">
        <f aca="true" t="shared" si="18" ref="G53:M53">SUM(G54:G59)</f>
        <v>0</v>
      </c>
      <c r="H53" s="280" t="e">
        <f t="shared" si="3"/>
        <v>#DIV/0!</v>
      </c>
      <c r="I53" s="218">
        <f t="shared" si="18"/>
        <v>0</v>
      </c>
      <c r="J53" s="281" t="e">
        <f t="shared" si="4"/>
        <v>#DIV/0!</v>
      </c>
      <c r="K53" s="217">
        <f t="shared" si="18"/>
        <v>0</v>
      </c>
      <c r="L53" s="281" t="e">
        <f t="shared" si="5"/>
        <v>#DIV/0!</v>
      </c>
      <c r="M53" s="217">
        <f t="shared" si="18"/>
        <v>0</v>
      </c>
      <c r="N53" s="280" t="e">
        <f t="shared" si="6"/>
        <v>#DIV/0!</v>
      </c>
    </row>
    <row r="54" spans="1:14" ht="22.5" customHeight="1">
      <c r="A54" s="195"/>
      <c r="B54" s="196" t="s">
        <v>56</v>
      </c>
      <c r="C54" s="194"/>
      <c r="D54" s="198">
        <f aca="true" t="shared" si="19" ref="D54:D59">SUM(E54,G54,I54,K54,M54)</f>
        <v>0</v>
      </c>
      <c r="E54" s="199"/>
      <c r="F54" s="277" t="e">
        <f t="shared" si="1"/>
        <v>#DIV/0!</v>
      </c>
      <c r="G54" s="200"/>
      <c r="H54" s="282" t="e">
        <f t="shared" si="3"/>
        <v>#DIV/0!</v>
      </c>
      <c r="I54" s="259"/>
      <c r="J54" s="283" t="e">
        <f t="shared" si="4"/>
        <v>#DIV/0!</v>
      </c>
      <c r="K54" s="259"/>
      <c r="L54" s="283" t="e">
        <f t="shared" si="5"/>
        <v>#DIV/0!</v>
      </c>
      <c r="M54" s="227"/>
      <c r="N54" s="282" t="e">
        <f t="shared" si="6"/>
        <v>#DIV/0!</v>
      </c>
    </row>
    <row r="55" spans="1:14" ht="22.5" customHeight="1">
      <c r="A55" s="195"/>
      <c r="B55" s="196" t="s">
        <v>57</v>
      </c>
      <c r="C55" s="194"/>
      <c r="D55" s="198">
        <f t="shared" si="19"/>
        <v>0</v>
      </c>
      <c r="E55" s="199"/>
      <c r="F55" s="277" t="e">
        <f t="shared" si="1"/>
        <v>#DIV/0!</v>
      </c>
      <c r="G55" s="200"/>
      <c r="H55" s="282" t="e">
        <f t="shared" si="3"/>
        <v>#DIV/0!</v>
      </c>
      <c r="I55" s="259"/>
      <c r="J55" s="283" t="e">
        <f t="shared" si="4"/>
        <v>#DIV/0!</v>
      </c>
      <c r="K55" s="259"/>
      <c r="L55" s="283" t="e">
        <f t="shared" si="5"/>
        <v>#DIV/0!</v>
      </c>
      <c r="M55" s="227"/>
      <c r="N55" s="282" t="e">
        <f t="shared" si="6"/>
        <v>#DIV/0!</v>
      </c>
    </row>
    <row r="56" spans="1:14" ht="22.5" customHeight="1">
      <c r="A56" s="195"/>
      <c r="B56" s="196" t="s">
        <v>58</v>
      </c>
      <c r="C56" s="194"/>
      <c r="D56" s="198">
        <f t="shared" si="19"/>
        <v>0</v>
      </c>
      <c r="E56" s="199"/>
      <c r="F56" s="277" t="e">
        <f t="shared" si="1"/>
        <v>#DIV/0!</v>
      </c>
      <c r="G56" s="200"/>
      <c r="H56" s="282" t="e">
        <f t="shared" si="3"/>
        <v>#DIV/0!</v>
      </c>
      <c r="I56" s="259"/>
      <c r="J56" s="283" t="e">
        <f t="shared" si="4"/>
        <v>#DIV/0!</v>
      </c>
      <c r="K56" s="259"/>
      <c r="L56" s="283" t="e">
        <f t="shared" si="5"/>
        <v>#DIV/0!</v>
      </c>
      <c r="M56" s="227"/>
      <c r="N56" s="282" t="e">
        <f t="shared" si="6"/>
        <v>#DIV/0!</v>
      </c>
    </row>
    <row r="57" spans="1:14" ht="22.5" customHeight="1">
      <c r="A57" s="195"/>
      <c r="B57" s="196" t="s">
        <v>59</v>
      </c>
      <c r="C57" s="194"/>
      <c r="D57" s="198">
        <f t="shared" si="19"/>
        <v>0</v>
      </c>
      <c r="E57" s="199"/>
      <c r="F57" s="277" t="e">
        <f t="shared" si="1"/>
        <v>#DIV/0!</v>
      </c>
      <c r="G57" s="200"/>
      <c r="H57" s="282" t="e">
        <f t="shared" si="3"/>
        <v>#DIV/0!</v>
      </c>
      <c r="I57" s="259"/>
      <c r="J57" s="283" t="e">
        <f t="shared" si="4"/>
        <v>#DIV/0!</v>
      </c>
      <c r="K57" s="259"/>
      <c r="L57" s="283" t="e">
        <f t="shared" si="5"/>
        <v>#DIV/0!</v>
      </c>
      <c r="M57" s="227"/>
      <c r="N57" s="282" t="e">
        <f t="shared" si="6"/>
        <v>#DIV/0!</v>
      </c>
    </row>
    <row r="58" spans="1:14" ht="22.5" customHeight="1">
      <c r="A58" s="195"/>
      <c r="B58" s="196" t="s">
        <v>60</v>
      </c>
      <c r="C58" s="194"/>
      <c r="D58" s="198">
        <f t="shared" si="19"/>
        <v>0</v>
      </c>
      <c r="E58" s="199"/>
      <c r="F58" s="277" t="e">
        <f t="shared" si="1"/>
        <v>#DIV/0!</v>
      </c>
      <c r="G58" s="200"/>
      <c r="H58" s="282" t="e">
        <f t="shared" si="3"/>
        <v>#DIV/0!</v>
      </c>
      <c r="I58" s="259"/>
      <c r="J58" s="283" t="e">
        <f t="shared" si="4"/>
        <v>#DIV/0!</v>
      </c>
      <c r="K58" s="259"/>
      <c r="L58" s="283" t="e">
        <f t="shared" si="5"/>
        <v>#DIV/0!</v>
      </c>
      <c r="M58" s="227"/>
      <c r="N58" s="282" t="e">
        <f t="shared" si="6"/>
        <v>#DIV/0!</v>
      </c>
    </row>
    <row r="59" spans="1:14" ht="22.5" customHeight="1">
      <c r="A59" s="195"/>
      <c r="B59" s="196" t="s">
        <v>62</v>
      </c>
      <c r="C59" s="194"/>
      <c r="D59" s="206">
        <f t="shared" si="19"/>
        <v>0</v>
      </c>
      <c r="E59" s="206"/>
      <c r="F59" s="277" t="e">
        <f t="shared" si="1"/>
        <v>#DIV/0!</v>
      </c>
      <c r="G59" s="200"/>
      <c r="H59" s="282" t="e">
        <f t="shared" si="3"/>
        <v>#DIV/0!</v>
      </c>
      <c r="I59" s="259"/>
      <c r="J59" s="283" t="e">
        <f t="shared" si="4"/>
        <v>#DIV/0!</v>
      </c>
      <c r="K59" s="259"/>
      <c r="L59" s="283" t="e">
        <f t="shared" si="5"/>
        <v>#DIV/0!</v>
      </c>
      <c r="M59" s="227"/>
      <c r="N59" s="282" t="e">
        <f t="shared" si="6"/>
        <v>#DIV/0!</v>
      </c>
    </row>
    <row r="60" spans="2:14" ht="18.75" customHeight="1">
      <c r="B60" s="181" t="s">
        <v>241</v>
      </c>
      <c r="C60" s="18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2:3" ht="15.75" customHeight="1">
      <c r="B61" s="226"/>
      <c r="C61" s="52"/>
    </row>
    <row r="62" spans="2:3" ht="13.5">
      <c r="B62" s="42"/>
      <c r="C62" s="42"/>
    </row>
  </sheetData>
  <mergeCells count="7">
    <mergeCell ref="M3:N3"/>
    <mergeCell ref="G3:H3"/>
    <mergeCell ref="B1:N1"/>
    <mergeCell ref="D3:D4"/>
    <mergeCell ref="E3:F3"/>
    <mergeCell ref="I3:J3"/>
    <mergeCell ref="K3:L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E6" sqref="E6"/>
    </sheetView>
  </sheetViews>
  <sheetFormatPr defaultColWidth="9.00390625" defaultRowHeight="13.5"/>
  <cols>
    <col min="1" max="8" width="11.25390625" style="0" customWidth="1"/>
    <col min="9" max="9" width="11.625" style="0" customWidth="1"/>
  </cols>
  <sheetData>
    <row r="1" spans="1:13" ht="22.5" customHeight="1">
      <c r="A1" s="445" t="s">
        <v>204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ht="22.5" customHeight="1">
      <c r="H2" s="228" t="s">
        <v>172</v>
      </c>
    </row>
    <row r="3" spans="1:9" ht="22.5" customHeight="1">
      <c r="A3" s="446" t="s">
        <v>178</v>
      </c>
      <c r="B3" s="446" t="s">
        <v>176</v>
      </c>
      <c r="C3" s="446"/>
      <c r="D3" s="446"/>
      <c r="E3" s="446"/>
      <c r="F3" s="446"/>
      <c r="G3" s="446"/>
      <c r="H3" s="442" t="s">
        <v>177</v>
      </c>
      <c r="I3" s="443"/>
    </row>
    <row r="4" spans="1:9" ht="22.5" customHeight="1">
      <c r="A4" s="446"/>
      <c r="B4" s="446" t="s">
        <v>174</v>
      </c>
      <c r="C4" s="446"/>
      <c r="D4" s="446"/>
      <c r="E4" s="446" t="s">
        <v>175</v>
      </c>
      <c r="F4" s="446"/>
      <c r="G4" s="446"/>
      <c r="H4" s="444" t="s">
        <v>203</v>
      </c>
      <c r="I4" s="444"/>
    </row>
    <row r="5" spans="1:9" ht="22.5" customHeight="1">
      <c r="A5" s="446"/>
      <c r="B5" s="230" t="s">
        <v>129</v>
      </c>
      <c r="C5" s="230" t="s">
        <v>130</v>
      </c>
      <c r="D5" s="230" t="s">
        <v>131</v>
      </c>
      <c r="E5" s="230" t="s">
        <v>129</v>
      </c>
      <c r="F5" s="230" t="s">
        <v>130</v>
      </c>
      <c r="G5" s="230" t="s">
        <v>131</v>
      </c>
      <c r="H5" s="230" t="s">
        <v>179</v>
      </c>
      <c r="I5" s="230" t="s">
        <v>202</v>
      </c>
    </row>
    <row r="6" spans="1:9" ht="22.5" customHeight="1">
      <c r="A6" s="230" t="s">
        <v>173</v>
      </c>
      <c r="B6" s="201">
        <f aca="true" t="shared" si="0" ref="B6:G6">SUM(B7:B28)</f>
        <v>0</v>
      </c>
      <c r="C6" s="201">
        <f t="shared" si="0"/>
        <v>0</v>
      </c>
      <c r="D6" s="201">
        <f t="shared" si="0"/>
        <v>0</v>
      </c>
      <c r="E6" s="201">
        <f t="shared" si="0"/>
        <v>813949</v>
      </c>
      <c r="F6" s="201">
        <f t="shared" si="0"/>
        <v>383859</v>
      </c>
      <c r="G6" s="201">
        <f t="shared" si="0"/>
        <v>430090</v>
      </c>
      <c r="H6" s="233">
        <f>B6-E6</f>
        <v>-813949</v>
      </c>
      <c r="I6" s="232">
        <f>H6/E6*100</f>
        <v>-100</v>
      </c>
    </row>
    <row r="7" spans="1:9" ht="22.5" customHeight="1">
      <c r="A7" s="230" t="s">
        <v>180</v>
      </c>
      <c r="B7" s="201">
        <f>SUM(C7:D7)</f>
        <v>0</v>
      </c>
      <c r="C7" s="201"/>
      <c r="D7" s="201"/>
      <c r="E7" s="201">
        <f>SUM(F7:G7)</f>
        <v>33910</v>
      </c>
      <c r="F7" s="201">
        <v>17362</v>
      </c>
      <c r="G7" s="201">
        <v>16548</v>
      </c>
      <c r="H7" s="233">
        <f aca="true" t="shared" si="1" ref="H7:H28">B7-E7</f>
        <v>-33910</v>
      </c>
      <c r="I7" s="232">
        <f aca="true" t="shared" si="2" ref="I7:I28">H7/E7*100</f>
        <v>-100</v>
      </c>
    </row>
    <row r="8" spans="1:9" ht="22.5" customHeight="1">
      <c r="A8" s="230" t="s">
        <v>181</v>
      </c>
      <c r="B8" s="201">
        <f aca="true" t="shared" si="3" ref="B8:B28">SUM(C8:D8)</f>
        <v>0</v>
      </c>
      <c r="C8" s="201"/>
      <c r="D8" s="201"/>
      <c r="E8" s="201">
        <f aca="true" t="shared" si="4" ref="E8:E28">SUM(F8:G8)</f>
        <v>36623</v>
      </c>
      <c r="F8" s="201">
        <v>18787</v>
      </c>
      <c r="G8" s="201">
        <v>17836</v>
      </c>
      <c r="H8" s="233">
        <f t="shared" si="1"/>
        <v>-36623</v>
      </c>
      <c r="I8" s="232">
        <f t="shared" si="2"/>
        <v>-100</v>
      </c>
    </row>
    <row r="9" spans="1:9" ht="22.5" customHeight="1">
      <c r="A9" s="230" t="s">
        <v>182</v>
      </c>
      <c r="B9" s="201">
        <f t="shared" si="3"/>
        <v>0</v>
      </c>
      <c r="C9" s="201"/>
      <c r="D9" s="201"/>
      <c r="E9" s="201">
        <f t="shared" si="4"/>
        <v>41207</v>
      </c>
      <c r="F9" s="201">
        <v>20904</v>
      </c>
      <c r="G9" s="201">
        <v>20303</v>
      </c>
      <c r="H9" s="233">
        <f t="shared" si="1"/>
        <v>-41207</v>
      </c>
      <c r="I9" s="232">
        <f t="shared" si="2"/>
        <v>-100</v>
      </c>
    </row>
    <row r="10" spans="1:9" ht="22.5" customHeight="1">
      <c r="A10" s="230" t="s">
        <v>183</v>
      </c>
      <c r="B10" s="201">
        <f t="shared" si="3"/>
        <v>0</v>
      </c>
      <c r="C10" s="201"/>
      <c r="D10" s="201"/>
      <c r="E10" s="201">
        <f t="shared" si="4"/>
        <v>45875</v>
      </c>
      <c r="F10" s="201">
        <v>23489</v>
      </c>
      <c r="G10" s="201">
        <v>22386</v>
      </c>
      <c r="H10" s="233">
        <f t="shared" si="1"/>
        <v>-45875</v>
      </c>
      <c r="I10" s="232">
        <f t="shared" si="2"/>
        <v>-100</v>
      </c>
    </row>
    <row r="11" spans="1:9" ht="22.5" customHeight="1">
      <c r="A11" s="230" t="s">
        <v>184</v>
      </c>
      <c r="B11" s="201">
        <f t="shared" si="3"/>
        <v>0</v>
      </c>
      <c r="C11" s="201"/>
      <c r="D11" s="201"/>
      <c r="E11" s="201">
        <f t="shared" si="4"/>
        <v>43265</v>
      </c>
      <c r="F11" s="201">
        <v>21676</v>
      </c>
      <c r="G11" s="201">
        <v>21589</v>
      </c>
      <c r="H11" s="233">
        <f t="shared" si="1"/>
        <v>-43265</v>
      </c>
      <c r="I11" s="232">
        <f t="shared" si="2"/>
        <v>-100</v>
      </c>
    </row>
    <row r="12" spans="1:9" ht="22.5" customHeight="1">
      <c r="A12" s="230" t="s">
        <v>185</v>
      </c>
      <c r="B12" s="201">
        <f t="shared" si="3"/>
        <v>0</v>
      </c>
      <c r="C12" s="201"/>
      <c r="D12" s="201"/>
      <c r="E12" s="201">
        <f t="shared" si="4"/>
        <v>50959</v>
      </c>
      <c r="F12" s="201">
        <v>25283</v>
      </c>
      <c r="G12" s="201">
        <v>25676</v>
      </c>
      <c r="H12" s="233">
        <f t="shared" si="1"/>
        <v>-50959</v>
      </c>
      <c r="I12" s="232">
        <f t="shared" si="2"/>
        <v>-100</v>
      </c>
    </row>
    <row r="13" spans="1:9" ht="22.5" customHeight="1">
      <c r="A13" s="230" t="s">
        <v>186</v>
      </c>
      <c r="B13" s="201">
        <f t="shared" si="3"/>
        <v>0</v>
      </c>
      <c r="C13" s="201"/>
      <c r="D13" s="201"/>
      <c r="E13" s="201">
        <f t="shared" si="4"/>
        <v>43298</v>
      </c>
      <c r="F13" s="201">
        <v>20807</v>
      </c>
      <c r="G13" s="201">
        <v>22491</v>
      </c>
      <c r="H13" s="233">
        <f t="shared" si="1"/>
        <v>-43298</v>
      </c>
      <c r="I13" s="232">
        <f t="shared" si="2"/>
        <v>-100</v>
      </c>
    </row>
    <row r="14" spans="1:9" ht="22.5" customHeight="1">
      <c r="A14" s="230" t="s">
        <v>187</v>
      </c>
      <c r="B14" s="201">
        <f t="shared" si="3"/>
        <v>0</v>
      </c>
      <c r="C14" s="201"/>
      <c r="D14" s="201"/>
      <c r="E14" s="201">
        <f t="shared" si="4"/>
        <v>45336</v>
      </c>
      <c r="F14" s="201">
        <v>22070</v>
      </c>
      <c r="G14" s="201">
        <v>23266</v>
      </c>
      <c r="H14" s="233">
        <f t="shared" si="1"/>
        <v>-45336</v>
      </c>
      <c r="I14" s="232">
        <f t="shared" si="2"/>
        <v>-100</v>
      </c>
    </row>
    <row r="15" spans="1:9" ht="22.5" customHeight="1">
      <c r="A15" s="230" t="s">
        <v>188</v>
      </c>
      <c r="B15" s="201">
        <f t="shared" si="3"/>
        <v>0</v>
      </c>
      <c r="C15" s="201"/>
      <c r="D15" s="201"/>
      <c r="E15" s="201">
        <f t="shared" si="4"/>
        <v>48646</v>
      </c>
      <c r="F15" s="201">
        <v>24005</v>
      </c>
      <c r="G15" s="201">
        <v>24641</v>
      </c>
      <c r="H15" s="233">
        <f t="shared" si="1"/>
        <v>-48646</v>
      </c>
      <c r="I15" s="232">
        <f t="shared" si="2"/>
        <v>-100</v>
      </c>
    </row>
    <row r="16" spans="1:9" ht="22.5" customHeight="1">
      <c r="A16" s="230" t="s">
        <v>189</v>
      </c>
      <c r="B16" s="201">
        <f t="shared" si="3"/>
        <v>0</v>
      </c>
      <c r="C16" s="201"/>
      <c r="D16" s="201"/>
      <c r="E16" s="201">
        <f t="shared" si="4"/>
        <v>57142</v>
      </c>
      <c r="F16" s="201">
        <v>28313</v>
      </c>
      <c r="G16" s="201">
        <v>28829</v>
      </c>
      <c r="H16" s="233">
        <f t="shared" si="1"/>
        <v>-57142</v>
      </c>
      <c r="I16" s="232">
        <f t="shared" si="2"/>
        <v>-100</v>
      </c>
    </row>
    <row r="17" spans="1:9" ht="22.5" customHeight="1">
      <c r="A17" s="230" t="s">
        <v>191</v>
      </c>
      <c r="B17" s="201">
        <f t="shared" si="3"/>
        <v>0</v>
      </c>
      <c r="C17" s="201"/>
      <c r="D17" s="201"/>
      <c r="E17" s="201">
        <f t="shared" si="4"/>
        <v>68799</v>
      </c>
      <c r="F17" s="201">
        <v>34225</v>
      </c>
      <c r="G17" s="201">
        <v>34574</v>
      </c>
      <c r="H17" s="233">
        <f t="shared" si="1"/>
        <v>-68799</v>
      </c>
      <c r="I17" s="232">
        <f t="shared" si="2"/>
        <v>-100</v>
      </c>
    </row>
    <row r="18" spans="1:9" ht="22.5" customHeight="1">
      <c r="A18" s="230" t="s">
        <v>192</v>
      </c>
      <c r="B18" s="201">
        <f t="shared" si="3"/>
        <v>0</v>
      </c>
      <c r="C18" s="201"/>
      <c r="D18" s="201"/>
      <c r="E18" s="201">
        <f t="shared" si="4"/>
        <v>55033</v>
      </c>
      <c r="F18" s="201">
        <v>26180</v>
      </c>
      <c r="G18" s="201">
        <v>28853</v>
      </c>
      <c r="H18" s="233">
        <f t="shared" si="1"/>
        <v>-55033</v>
      </c>
      <c r="I18" s="232">
        <f t="shared" si="2"/>
        <v>-100</v>
      </c>
    </row>
    <row r="19" spans="1:9" ht="22.5" customHeight="1">
      <c r="A19" s="230" t="s">
        <v>190</v>
      </c>
      <c r="B19" s="201">
        <f t="shared" si="3"/>
        <v>0</v>
      </c>
      <c r="C19" s="201"/>
      <c r="D19" s="201"/>
      <c r="E19" s="201">
        <f t="shared" si="4"/>
        <v>50697</v>
      </c>
      <c r="F19" s="201">
        <v>23446</v>
      </c>
      <c r="G19" s="201">
        <v>27251</v>
      </c>
      <c r="H19" s="233">
        <f t="shared" si="1"/>
        <v>-50697</v>
      </c>
      <c r="I19" s="232">
        <f t="shared" si="2"/>
        <v>-100</v>
      </c>
    </row>
    <row r="20" spans="1:9" ht="22.5" customHeight="1">
      <c r="A20" s="230" t="s">
        <v>193</v>
      </c>
      <c r="B20" s="201">
        <f t="shared" si="3"/>
        <v>0</v>
      </c>
      <c r="C20" s="201"/>
      <c r="D20" s="201"/>
      <c r="E20" s="201">
        <f t="shared" si="4"/>
        <v>54778</v>
      </c>
      <c r="F20" s="201">
        <v>24835</v>
      </c>
      <c r="G20" s="201">
        <v>29943</v>
      </c>
      <c r="H20" s="233">
        <f t="shared" si="1"/>
        <v>-54778</v>
      </c>
      <c r="I20" s="232">
        <f t="shared" si="2"/>
        <v>-100</v>
      </c>
    </row>
    <row r="21" spans="1:9" ht="22.5" customHeight="1">
      <c r="A21" s="230" t="s">
        <v>205</v>
      </c>
      <c r="B21" s="201">
        <f t="shared" si="3"/>
        <v>0</v>
      </c>
      <c r="C21" s="201"/>
      <c r="D21" s="201"/>
      <c r="E21" s="201">
        <f t="shared" si="4"/>
        <v>51500</v>
      </c>
      <c r="F21" s="201">
        <v>22397</v>
      </c>
      <c r="G21" s="201">
        <v>29103</v>
      </c>
      <c r="H21" s="233">
        <f t="shared" si="1"/>
        <v>-51500</v>
      </c>
      <c r="I21" s="232">
        <f t="shared" si="2"/>
        <v>-100</v>
      </c>
    </row>
    <row r="22" spans="1:9" ht="22.5" customHeight="1">
      <c r="A22" s="230" t="s">
        <v>206</v>
      </c>
      <c r="B22" s="201">
        <f t="shared" si="3"/>
        <v>0</v>
      </c>
      <c r="C22" s="201"/>
      <c r="D22" s="201"/>
      <c r="E22" s="201">
        <f t="shared" si="4"/>
        <v>38533</v>
      </c>
      <c r="F22" s="201">
        <v>14798</v>
      </c>
      <c r="G22" s="201">
        <v>23735</v>
      </c>
      <c r="H22" s="233">
        <f t="shared" si="1"/>
        <v>-38533</v>
      </c>
      <c r="I22" s="232">
        <f t="shared" si="2"/>
        <v>-100</v>
      </c>
    </row>
    <row r="23" spans="1:9" ht="22.5" customHeight="1">
      <c r="A23" s="230" t="s">
        <v>194</v>
      </c>
      <c r="B23" s="201">
        <f t="shared" si="3"/>
        <v>0</v>
      </c>
      <c r="C23" s="201"/>
      <c r="D23" s="201"/>
      <c r="E23" s="201">
        <f t="shared" si="4"/>
        <v>24456</v>
      </c>
      <c r="F23" s="201">
        <v>8366</v>
      </c>
      <c r="G23" s="201">
        <v>16090</v>
      </c>
      <c r="H23" s="233">
        <f t="shared" si="1"/>
        <v>-24456</v>
      </c>
      <c r="I23" s="232">
        <f t="shared" si="2"/>
        <v>-100</v>
      </c>
    </row>
    <row r="24" spans="1:9" ht="22.5" customHeight="1">
      <c r="A24" s="230" t="s">
        <v>195</v>
      </c>
      <c r="B24" s="201">
        <f t="shared" si="3"/>
        <v>0</v>
      </c>
      <c r="C24" s="201"/>
      <c r="D24" s="201"/>
      <c r="E24" s="201">
        <f t="shared" si="4"/>
        <v>14737</v>
      </c>
      <c r="F24" s="201">
        <v>4200</v>
      </c>
      <c r="G24" s="201">
        <v>10537</v>
      </c>
      <c r="H24" s="233">
        <f t="shared" si="1"/>
        <v>-14737</v>
      </c>
      <c r="I24" s="232">
        <f t="shared" si="2"/>
        <v>-100</v>
      </c>
    </row>
    <row r="25" spans="1:9" ht="22.5" customHeight="1">
      <c r="A25" s="230" t="s">
        <v>196</v>
      </c>
      <c r="B25" s="201">
        <f t="shared" si="3"/>
        <v>0</v>
      </c>
      <c r="C25" s="201"/>
      <c r="D25" s="201"/>
      <c r="E25" s="201">
        <f t="shared" si="4"/>
        <v>5938</v>
      </c>
      <c r="F25" s="201">
        <v>1517</v>
      </c>
      <c r="G25" s="201">
        <v>4421</v>
      </c>
      <c r="H25" s="233">
        <f t="shared" si="1"/>
        <v>-5938</v>
      </c>
      <c r="I25" s="232">
        <f t="shared" si="2"/>
        <v>-100</v>
      </c>
    </row>
    <row r="26" spans="1:9" ht="22.5" customHeight="1">
      <c r="A26" s="230" t="s">
        <v>197</v>
      </c>
      <c r="B26" s="201">
        <f t="shared" si="3"/>
        <v>0</v>
      </c>
      <c r="C26" s="201"/>
      <c r="D26" s="201"/>
      <c r="E26" s="201">
        <f t="shared" si="4"/>
        <v>1554</v>
      </c>
      <c r="F26" s="201">
        <v>328</v>
      </c>
      <c r="G26" s="201">
        <v>1226</v>
      </c>
      <c r="H26" s="233">
        <f t="shared" si="1"/>
        <v>-1554</v>
      </c>
      <c r="I26" s="232">
        <f t="shared" si="2"/>
        <v>-100</v>
      </c>
    </row>
    <row r="27" spans="1:9" ht="22.5" customHeight="1">
      <c r="A27" s="230" t="s">
        <v>198</v>
      </c>
      <c r="B27" s="201">
        <f t="shared" si="3"/>
        <v>0</v>
      </c>
      <c r="C27" s="201"/>
      <c r="D27" s="201"/>
      <c r="E27" s="201">
        <f t="shared" si="4"/>
        <v>233</v>
      </c>
      <c r="F27" s="201">
        <v>48</v>
      </c>
      <c r="G27" s="201">
        <v>185</v>
      </c>
      <c r="H27" s="233">
        <f t="shared" si="1"/>
        <v>-233</v>
      </c>
      <c r="I27" s="232">
        <f t="shared" si="2"/>
        <v>-100</v>
      </c>
    </row>
    <row r="28" spans="1:9" ht="22.5" customHeight="1">
      <c r="A28" s="230" t="s">
        <v>199</v>
      </c>
      <c r="B28" s="201">
        <f t="shared" si="3"/>
        <v>0</v>
      </c>
      <c r="C28" s="201"/>
      <c r="D28" s="201"/>
      <c r="E28" s="201">
        <f t="shared" si="4"/>
        <v>1430</v>
      </c>
      <c r="F28" s="201">
        <v>823</v>
      </c>
      <c r="G28" s="201">
        <v>607</v>
      </c>
      <c r="H28" s="233">
        <f t="shared" si="1"/>
        <v>-1430</v>
      </c>
      <c r="I28" s="232">
        <f t="shared" si="2"/>
        <v>-100</v>
      </c>
    </row>
    <row r="29" spans="1:9" ht="22.5" customHeight="1">
      <c r="A29" s="230"/>
      <c r="B29" s="231"/>
      <c r="C29" s="231"/>
      <c r="D29" s="231"/>
      <c r="E29" s="231"/>
      <c r="F29" s="231"/>
      <c r="G29" s="231"/>
      <c r="H29" s="231"/>
      <c r="I29" s="231"/>
    </row>
    <row r="30" spans="1:9" ht="22.5" customHeight="1">
      <c r="A30" s="230" t="s">
        <v>200</v>
      </c>
      <c r="B30" s="231"/>
      <c r="C30" s="231"/>
      <c r="D30" s="231"/>
      <c r="E30" s="231">
        <v>44.7</v>
      </c>
      <c r="F30" s="231">
        <v>42.7</v>
      </c>
      <c r="G30" s="231">
        <v>46.5</v>
      </c>
      <c r="H30" s="231"/>
      <c r="I30" s="231"/>
    </row>
    <row r="31" spans="1:9" ht="22.5" customHeight="1">
      <c r="A31" s="230" t="s">
        <v>201</v>
      </c>
      <c r="B31" s="231"/>
      <c r="C31" s="231"/>
      <c r="D31" s="231"/>
      <c r="E31" s="231">
        <v>46.6</v>
      </c>
      <c r="F31" s="231">
        <v>44.4</v>
      </c>
      <c r="G31" s="231">
        <v>48.6</v>
      </c>
      <c r="H31" s="231"/>
      <c r="I31" s="231"/>
    </row>
  </sheetData>
  <mergeCells count="7">
    <mergeCell ref="H3:I3"/>
    <mergeCell ref="H4:I4"/>
    <mergeCell ref="A1:M1"/>
    <mergeCell ref="A3:A5"/>
    <mergeCell ref="B4:D4"/>
    <mergeCell ref="E4:G4"/>
    <mergeCell ref="B3:G3"/>
  </mergeCells>
  <printOptions/>
  <pageMargins left="0.984251968503937" right="0.5905511811023623" top="0.98425196850393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3.00390625" style="0" customWidth="1"/>
    <col min="3" max="3" width="0.74609375" style="0" customWidth="1"/>
    <col min="4" max="8" width="14.75390625" style="0" customWidth="1"/>
    <col min="9" max="9" width="14.75390625" style="225" customWidth="1"/>
    <col min="10" max="11" width="14.75390625" style="0" customWidth="1"/>
  </cols>
  <sheetData>
    <row r="1" spans="2:11" ht="21.75" customHeight="1">
      <c r="B1" s="447" t="s">
        <v>331</v>
      </c>
      <c r="C1" s="447"/>
      <c r="D1" s="447"/>
      <c r="E1" s="447"/>
      <c r="F1" s="447"/>
      <c r="G1" s="447"/>
      <c r="H1" s="447"/>
      <c r="I1" s="447"/>
      <c r="J1" s="447"/>
      <c r="K1" s="447"/>
    </row>
    <row r="2" spans="2:10" ht="22.5" customHeight="1">
      <c r="B2" s="5"/>
      <c r="C2" s="5"/>
      <c r="I2" s="161"/>
      <c r="J2" s="228" t="s">
        <v>172</v>
      </c>
    </row>
    <row r="3" spans="1:11" ht="19.5" customHeight="1">
      <c r="A3" s="182"/>
      <c r="B3" s="184"/>
      <c r="C3" s="185"/>
      <c r="D3" s="417" t="s">
        <v>332</v>
      </c>
      <c r="E3" s="450" t="s">
        <v>267</v>
      </c>
      <c r="F3" s="451"/>
      <c r="G3" s="452"/>
      <c r="H3" s="371"/>
      <c r="I3" s="371" t="s">
        <v>269</v>
      </c>
      <c r="J3" s="371" t="s">
        <v>270</v>
      </c>
      <c r="K3" s="290" t="s">
        <v>271</v>
      </c>
    </row>
    <row r="4" spans="1:11" ht="19.5" customHeight="1">
      <c r="A4" s="183"/>
      <c r="B4" s="192"/>
      <c r="C4" s="193"/>
      <c r="D4" s="399" t="s">
        <v>272</v>
      </c>
      <c r="E4" s="371" t="s">
        <v>173</v>
      </c>
      <c r="F4" s="371" t="s">
        <v>265</v>
      </c>
      <c r="G4" s="371" t="s">
        <v>266</v>
      </c>
      <c r="H4" s="400" t="s">
        <v>268</v>
      </c>
      <c r="I4" s="401" t="s">
        <v>322</v>
      </c>
      <c r="J4" s="401" t="s">
        <v>323</v>
      </c>
      <c r="K4" s="260" t="s">
        <v>324</v>
      </c>
    </row>
    <row r="5" spans="1:11" ht="20.25" customHeight="1">
      <c r="A5" s="183"/>
      <c r="B5" s="192"/>
      <c r="C5" s="193"/>
      <c r="D5" s="375" t="s">
        <v>325</v>
      </c>
      <c r="E5" s="375" t="s">
        <v>326</v>
      </c>
      <c r="F5" s="375" t="s">
        <v>327</v>
      </c>
      <c r="G5" s="375" t="s">
        <v>328</v>
      </c>
      <c r="H5" s="374" t="s">
        <v>329</v>
      </c>
      <c r="I5" s="375" t="s">
        <v>330</v>
      </c>
      <c r="J5" s="375" t="s">
        <v>330</v>
      </c>
      <c r="K5" s="188" t="s">
        <v>330</v>
      </c>
    </row>
    <row r="6" spans="1:11" ht="20.25" customHeight="1">
      <c r="A6" s="285"/>
      <c r="B6" s="367" t="s">
        <v>0</v>
      </c>
      <c r="C6" s="392"/>
      <c r="D6" s="378">
        <f>SUM(D7:D8)</f>
        <v>678317</v>
      </c>
      <c r="E6" s="379">
        <f>SUM(E7:E8)</f>
        <v>402232</v>
      </c>
      <c r="F6" s="380">
        <f>SUM(F7:F8)</f>
        <v>370395</v>
      </c>
      <c r="G6" s="380">
        <f>SUM(G7:G8)</f>
        <v>31837</v>
      </c>
      <c r="H6" s="381">
        <f>SUM(H7:H8)</f>
        <v>276085</v>
      </c>
      <c r="I6" s="393">
        <f>E6/D6*100</f>
        <v>59.298528564078445</v>
      </c>
      <c r="J6" s="394">
        <f>H6/D6*100</f>
        <v>40.701471435921555</v>
      </c>
      <c r="K6" s="394">
        <f>G6/E6*100</f>
        <v>7.915083832216234</v>
      </c>
    </row>
    <row r="7" spans="1:11" ht="20.25" customHeight="1">
      <c r="A7" s="285"/>
      <c r="B7" s="367" t="s">
        <v>1</v>
      </c>
      <c r="C7" s="392"/>
      <c r="D7" s="382">
        <f>SUM(D9:D17)</f>
        <v>468519</v>
      </c>
      <c r="E7" s="381">
        <f>SUM(E9:E17)</f>
        <v>279899</v>
      </c>
      <c r="F7" s="383">
        <f>SUM(F9:F17)</f>
        <v>256427</v>
      </c>
      <c r="G7" s="383">
        <f>SUM(G9:G17)</f>
        <v>23472</v>
      </c>
      <c r="H7" s="381">
        <f>SUM(H9:H17)</f>
        <v>188620</v>
      </c>
      <c r="I7" s="393">
        <f aca="true" t="shared" si="0" ref="I7:I60">E7/D7*100</f>
        <v>59.74122714340293</v>
      </c>
      <c r="J7" s="394">
        <f aca="true" t="shared" si="1" ref="J7:J60">H7/D7*100</f>
        <v>40.25877285659706</v>
      </c>
      <c r="K7" s="394">
        <f aca="true" t="shared" si="2" ref="K7:K60">G7/E7*100</f>
        <v>8.385882050311006</v>
      </c>
    </row>
    <row r="8" spans="1:11" ht="20.25" customHeight="1">
      <c r="A8" s="285"/>
      <c r="B8" s="367" t="s">
        <v>2</v>
      </c>
      <c r="C8" s="392"/>
      <c r="D8" s="382">
        <f>SUM(D18,D26,D35,D38,D41,D45,D54)</f>
        <v>209798</v>
      </c>
      <c r="E8" s="381">
        <f>SUM(E18,E26,E35,E38,E41,E45,E54)</f>
        <v>122333</v>
      </c>
      <c r="F8" s="383">
        <f>SUM(F18,F26,F35,F38,F41,F45,F54)</f>
        <v>113968</v>
      </c>
      <c r="G8" s="383">
        <f>SUM(G18,G26,G35,G38,G41,G45,G54)</f>
        <v>8365</v>
      </c>
      <c r="H8" s="381">
        <f>SUM(H18,H26,H35,H38,H41,H45,H54)</f>
        <v>87465</v>
      </c>
      <c r="I8" s="393">
        <f t="shared" si="0"/>
        <v>58.30989809245083</v>
      </c>
      <c r="J8" s="394">
        <f t="shared" si="1"/>
        <v>41.69010190754916</v>
      </c>
      <c r="K8" s="394">
        <f t="shared" si="2"/>
        <v>6.837893291262374</v>
      </c>
    </row>
    <row r="9" spans="1:11" ht="20.25" customHeight="1">
      <c r="A9" s="195"/>
      <c r="B9" s="368" t="s">
        <v>3</v>
      </c>
      <c r="C9" s="395"/>
      <c r="D9" s="384">
        <f>SUM(E9,H9)</f>
        <v>273558</v>
      </c>
      <c r="E9" s="385">
        <f>SUM(F9:G9)</f>
        <v>165542</v>
      </c>
      <c r="F9" s="386">
        <v>151711</v>
      </c>
      <c r="G9" s="386">
        <v>13831</v>
      </c>
      <c r="H9" s="387">
        <v>108016</v>
      </c>
      <c r="I9" s="396">
        <f t="shared" si="0"/>
        <v>60.514406451282724</v>
      </c>
      <c r="J9" s="397">
        <f t="shared" si="1"/>
        <v>39.485593548717276</v>
      </c>
      <c r="K9" s="397">
        <f t="shared" si="2"/>
        <v>8.354979400997935</v>
      </c>
    </row>
    <row r="10" spans="1:11" ht="20.25" customHeight="1">
      <c r="A10" s="195"/>
      <c r="B10" s="368" t="s">
        <v>4</v>
      </c>
      <c r="C10" s="395"/>
      <c r="D10" s="384">
        <f aca="true" t="shared" si="3" ref="D10:D17">SUM(E10,H10)</f>
        <v>15705</v>
      </c>
      <c r="E10" s="385">
        <f aca="true" t="shared" si="4" ref="E10:E60">SUM(F10:G10)</f>
        <v>8029</v>
      </c>
      <c r="F10" s="386">
        <v>7071</v>
      </c>
      <c r="G10" s="386">
        <v>958</v>
      </c>
      <c r="H10" s="387">
        <v>7676</v>
      </c>
      <c r="I10" s="396">
        <f t="shared" si="0"/>
        <v>51.123845908946194</v>
      </c>
      <c r="J10" s="397">
        <f t="shared" si="1"/>
        <v>48.876154091053806</v>
      </c>
      <c r="K10" s="397">
        <f t="shared" si="2"/>
        <v>11.931747415618384</v>
      </c>
    </row>
    <row r="11" spans="1:11" ht="20.25" customHeight="1">
      <c r="A11" s="195"/>
      <c r="B11" s="368" t="s">
        <v>5</v>
      </c>
      <c r="C11" s="395"/>
      <c r="D11" s="384">
        <f t="shared" si="3"/>
        <v>17896</v>
      </c>
      <c r="E11" s="385">
        <f t="shared" si="4"/>
        <v>10921</v>
      </c>
      <c r="F11" s="386">
        <v>10166</v>
      </c>
      <c r="G11" s="386">
        <v>755</v>
      </c>
      <c r="H11" s="387">
        <v>6975</v>
      </c>
      <c r="I11" s="396">
        <f t="shared" si="0"/>
        <v>61.024810013410814</v>
      </c>
      <c r="J11" s="397">
        <f t="shared" si="1"/>
        <v>38.97518998658918</v>
      </c>
      <c r="K11" s="397">
        <f t="shared" si="2"/>
        <v>6.9132863290907425</v>
      </c>
    </row>
    <row r="12" spans="1:11" ht="20.25" customHeight="1">
      <c r="A12" s="195"/>
      <c r="B12" s="368" t="s">
        <v>6</v>
      </c>
      <c r="C12" s="395"/>
      <c r="D12" s="384">
        <f t="shared" si="3"/>
        <v>43423</v>
      </c>
      <c r="E12" s="385">
        <f t="shared" si="4"/>
        <v>25927</v>
      </c>
      <c r="F12" s="386">
        <v>24118</v>
      </c>
      <c r="G12" s="386">
        <v>1809</v>
      </c>
      <c r="H12" s="387">
        <v>17496</v>
      </c>
      <c r="I12" s="396">
        <f t="shared" si="0"/>
        <v>59.70798885383323</v>
      </c>
      <c r="J12" s="397">
        <f t="shared" si="1"/>
        <v>40.29201114616678</v>
      </c>
      <c r="K12" s="397">
        <f t="shared" si="2"/>
        <v>6.977282369730396</v>
      </c>
    </row>
    <row r="13" spans="1:14" ht="20.25" customHeight="1">
      <c r="A13" s="195"/>
      <c r="B13" s="368" t="s">
        <v>7</v>
      </c>
      <c r="C13" s="395"/>
      <c r="D13" s="384">
        <f t="shared" si="3"/>
        <v>26332</v>
      </c>
      <c r="E13" s="385">
        <f t="shared" si="4"/>
        <v>15829</v>
      </c>
      <c r="F13" s="386">
        <v>14412</v>
      </c>
      <c r="G13" s="386">
        <v>1417</v>
      </c>
      <c r="H13" s="387">
        <v>10503</v>
      </c>
      <c r="I13" s="396">
        <f t="shared" si="0"/>
        <v>60.113170287103145</v>
      </c>
      <c r="J13" s="397">
        <f t="shared" si="1"/>
        <v>39.886829712896855</v>
      </c>
      <c r="K13" s="397">
        <f t="shared" si="2"/>
        <v>8.951923684376776</v>
      </c>
      <c r="N13" s="181"/>
    </row>
    <row r="14" spans="1:11" ht="20.25" customHeight="1">
      <c r="A14" s="195"/>
      <c r="B14" s="368" t="s">
        <v>8</v>
      </c>
      <c r="C14" s="395"/>
      <c r="D14" s="384">
        <f t="shared" si="3"/>
        <v>22788</v>
      </c>
      <c r="E14" s="385">
        <f t="shared" si="4"/>
        <v>13419</v>
      </c>
      <c r="F14" s="386">
        <v>12240</v>
      </c>
      <c r="G14" s="386">
        <v>1179</v>
      </c>
      <c r="H14" s="387">
        <v>9369</v>
      </c>
      <c r="I14" s="396">
        <f t="shared" si="0"/>
        <v>58.88625592417062</v>
      </c>
      <c r="J14" s="397">
        <f t="shared" si="1"/>
        <v>41.11374407582938</v>
      </c>
      <c r="K14" s="397">
        <f t="shared" si="2"/>
        <v>8.786049631120054</v>
      </c>
    </row>
    <row r="15" spans="1:11" ht="20.25" customHeight="1">
      <c r="A15" s="195"/>
      <c r="B15" s="368" t="s">
        <v>10</v>
      </c>
      <c r="C15" s="395"/>
      <c r="D15" s="384">
        <f t="shared" si="3"/>
        <v>21036</v>
      </c>
      <c r="E15" s="385">
        <f t="shared" si="4"/>
        <v>12388</v>
      </c>
      <c r="F15" s="386">
        <v>11122</v>
      </c>
      <c r="G15" s="386">
        <v>1266</v>
      </c>
      <c r="H15" s="387">
        <v>8648</v>
      </c>
      <c r="I15" s="396">
        <f t="shared" si="0"/>
        <v>58.88952272295113</v>
      </c>
      <c r="J15" s="397">
        <f t="shared" si="1"/>
        <v>41.110477277048865</v>
      </c>
      <c r="K15" s="397">
        <f t="shared" si="2"/>
        <v>10.219567323216015</v>
      </c>
    </row>
    <row r="16" spans="1:11" ht="20.25" customHeight="1">
      <c r="A16" s="195"/>
      <c r="B16" s="368" t="s">
        <v>11</v>
      </c>
      <c r="C16" s="395"/>
      <c r="D16" s="384">
        <f t="shared" si="3"/>
        <v>15335</v>
      </c>
      <c r="E16" s="385">
        <f t="shared" si="4"/>
        <v>8160</v>
      </c>
      <c r="F16" s="386">
        <v>7408</v>
      </c>
      <c r="G16" s="386">
        <v>752</v>
      </c>
      <c r="H16" s="387">
        <v>7175</v>
      </c>
      <c r="I16" s="396">
        <f t="shared" si="0"/>
        <v>53.21160743397457</v>
      </c>
      <c r="J16" s="397">
        <f t="shared" si="1"/>
        <v>46.788392566025436</v>
      </c>
      <c r="K16" s="397">
        <f t="shared" si="2"/>
        <v>9.215686274509805</v>
      </c>
    </row>
    <row r="17" spans="1:11" ht="20.25" customHeight="1">
      <c r="A17" s="195"/>
      <c r="B17" s="368" t="s">
        <v>102</v>
      </c>
      <c r="C17" s="395"/>
      <c r="D17" s="384">
        <f t="shared" si="3"/>
        <v>32446</v>
      </c>
      <c r="E17" s="385">
        <f t="shared" si="4"/>
        <v>19684</v>
      </c>
      <c r="F17" s="386">
        <v>18179</v>
      </c>
      <c r="G17" s="386">
        <v>1505</v>
      </c>
      <c r="H17" s="387">
        <v>12762</v>
      </c>
      <c r="I17" s="396">
        <f t="shared" si="0"/>
        <v>60.66695432410775</v>
      </c>
      <c r="J17" s="397">
        <f t="shared" si="1"/>
        <v>39.33304567589225</v>
      </c>
      <c r="K17" s="397">
        <f t="shared" si="2"/>
        <v>7.6458036984352775</v>
      </c>
    </row>
    <row r="18" spans="1:11" ht="20.25" customHeight="1">
      <c r="A18" s="285"/>
      <c r="B18" s="369" t="s">
        <v>12</v>
      </c>
      <c r="C18" s="398"/>
      <c r="D18" s="382">
        <f>SUM(D19:D25)</f>
        <v>18131</v>
      </c>
      <c r="E18" s="383">
        <f>SUM(E19:E25)</f>
        <v>10434</v>
      </c>
      <c r="F18" s="383">
        <f>SUM(F19:F25)</f>
        <v>9571</v>
      </c>
      <c r="G18" s="383">
        <f>SUM(G19:G25)</f>
        <v>863</v>
      </c>
      <c r="H18" s="381">
        <f>SUM(H19:H25)</f>
        <v>7697</v>
      </c>
      <c r="I18" s="393">
        <f t="shared" si="0"/>
        <v>57.54784623021345</v>
      </c>
      <c r="J18" s="394">
        <f t="shared" si="1"/>
        <v>42.452153769786555</v>
      </c>
      <c r="K18" s="394">
        <f t="shared" si="2"/>
        <v>8.27103699444125</v>
      </c>
    </row>
    <row r="19" spans="1:11" ht="20.25" customHeight="1">
      <c r="A19" s="195"/>
      <c r="B19" s="368" t="s">
        <v>13</v>
      </c>
      <c r="C19" s="395"/>
      <c r="D19" s="384">
        <f>SUM(E19,H19)</f>
        <v>3011</v>
      </c>
      <c r="E19" s="385">
        <f t="shared" si="4"/>
        <v>1557</v>
      </c>
      <c r="F19" s="386">
        <v>1325</v>
      </c>
      <c r="G19" s="386">
        <v>232</v>
      </c>
      <c r="H19" s="387">
        <v>1454</v>
      </c>
      <c r="I19" s="396">
        <f t="shared" si="0"/>
        <v>51.7103952175357</v>
      </c>
      <c r="J19" s="397">
        <f t="shared" si="1"/>
        <v>48.289604782464295</v>
      </c>
      <c r="K19" s="397">
        <f t="shared" si="2"/>
        <v>14.900449582530506</v>
      </c>
    </row>
    <row r="20" spans="1:11" ht="20.25" customHeight="1">
      <c r="A20" s="195"/>
      <c r="B20" s="368" t="s">
        <v>14</v>
      </c>
      <c r="C20" s="395"/>
      <c r="D20" s="384">
        <f aca="true" t="shared" si="5" ref="D20:D25">SUM(E20,H20)</f>
        <v>3333</v>
      </c>
      <c r="E20" s="385">
        <f t="shared" si="4"/>
        <v>1760</v>
      </c>
      <c r="F20" s="386">
        <v>1554</v>
      </c>
      <c r="G20" s="386">
        <v>206</v>
      </c>
      <c r="H20" s="387">
        <v>1573</v>
      </c>
      <c r="I20" s="396">
        <f t="shared" si="0"/>
        <v>52.8052805280528</v>
      </c>
      <c r="J20" s="397">
        <f t="shared" si="1"/>
        <v>47.194719471947195</v>
      </c>
      <c r="K20" s="397">
        <f t="shared" si="2"/>
        <v>11.704545454545455</v>
      </c>
    </row>
    <row r="21" spans="1:11" ht="20.25" customHeight="1">
      <c r="A21" s="195"/>
      <c r="B21" s="368" t="s">
        <v>15</v>
      </c>
      <c r="C21" s="395"/>
      <c r="D21" s="384">
        <f t="shared" si="5"/>
        <v>2832</v>
      </c>
      <c r="E21" s="385">
        <f t="shared" si="4"/>
        <v>1670</v>
      </c>
      <c r="F21" s="386">
        <v>1528</v>
      </c>
      <c r="G21" s="386">
        <v>142</v>
      </c>
      <c r="H21" s="387">
        <v>1162</v>
      </c>
      <c r="I21" s="396">
        <f t="shared" si="0"/>
        <v>58.96892655367232</v>
      </c>
      <c r="J21" s="397">
        <f t="shared" si="1"/>
        <v>41.03107344632768</v>
      </c>
      <c r="K21" s="397">
        <f t="shared" si="2"/>
        <v>8.502994011976048</v>
      </c>
    </row>
    <row r="22" spans="1:11" ht="20.25" customHeight="1">
      <c r="A22" s="195"/>
      <c r="B22" s="368" t="s">
        <v>16</v>
      </c>
      <c r="C22" s="395"/>
      <c r="D22" s="384">
        <f t="shared" si="5"/>
        <v>2931</v>
      </c>
      <c r="E22" s="385">
        <f t="shared" si="4"/>
        <v>1751</v>
      </c>
      <c r="F22" s="386">
        <v>1624</v>
      </c>
      <c r="G22" s="386">
        <v>127</v>
      </c>
      <c r="H22" s="387">
        <v>1180</v>
      </c>
      <c r="I22" s="396">
        <f t="shared" si="0"/>
        <v>59.74070283179802</v>
      </c>
      <c r="J22" s="397">
        <f t="shared" si="1"/>
        <v>40.25929716820198</v>
      </c>
      <c r="K22" s="397">
        <f t="shared" si="2"/>
        <v>7.252998286693319</v>
      </c>
    </row>
    <row r="23" spans="1:11" ht="20.25" customHeight="1">
      <c r="A23" s="195"/>
      <c r="B23" s="368" t="s">
        <v>17</v>
      </c>
      <c r="C23" s="395"/>
      <c r="D23" s="384">
        <f t="shared" si="5"/>
        <v>1313</v>
      </c>
      <c r="E23" s="385">
        <f t="shared" si="4"/>
        <v>824</v>
      </c>
      <c r="F23" s="386">
        <v>789</v>
      </c>
      <c r="G23" s="386">
        <v>35</v>
      </c>
      <c r="H23" s="387">
        <v>489</v>
      </c>
      <c r="I23" s="396">
        <f t="shared" si="0"/>
        <v>62.75704493526276</v>
      </c>
      <c r="J23" s="397">
        <f t="shared" si="1"/>
        <v>37.242955064737245</v>
      </c>
      <c r="K23" s="397">
        <f t="shared" si="2"/>
        <v>4.247572815533981</v>
      </c>
    </row>
    <row r="24" spans="1:11" ht="20.25" customHeight="1">
      <c r="A24" s="195"/>
      <c r="B24" s="368" t="s">
        <v>18</v>
      </c>
      <c r="C24" s="395"/>
      <c r="D24" s="384">
        <f t="shared" si="5"/>
        <v>1013</v>
      </c>
      <c r="E24" s="385">
        <f t="shared" si="4"/>
        <v>616</v>
      </c>
      <c r="F24" s="386">
        <v>595</v>
      </c>
      <c r="G24" s="386">
        <v>21</v>
      </c>
      <c r="H24" s="387">
        <v>397</v>
      </c>
      <c r="I24" s="396">
        <f t="shared" si="0"/>
        <v>60.809476801579464</v>
      </c>
      <c r="J24" s="397">
        <f t="shared" si="1"/>
        <v>39.190523198420536</v>
      </c>
      <c r="K24" s="397">
        <f t="shared" si="2"/>
        <v>3.4090909090909087</v>
      </c>
    </row>
    <row r="25" spans="1:11" ht="20.25" customHeight="1">
      <c r="A25" s="195"/>
      <c r="B25" s="368" t="s">
        <v>19</v>
      </c>
      <c r="C25" s="395"/>
      <c r="D25" s="384">
        <f t="shared" si="5"/>
        <v>3698</v>
      </c>
      <c r="E25" s="385">
        <f t="shared" si="4"/>
        <v>2256</v>
      </c>
      <c r="F25" s="386">
        <v>2156</v>
      </c>
      <c r="G25" s="386">
        <v>100</v>
      </c>
      <c r="H25" s="387">
        <v>1442</v>
      </c>
      <c r="I25" s="396">
        <f t="shared" si="0"/>
        <v>61.005949161709026</v>
      </c>
      <c r="J25" s="397">
        <f t="shared" si="1"/>
        <v>38.99405083829097</v>
      </c>
      <c r="K25" s="397">
        <f t="shared" si="2"/>
        <v>4.432624113475177</v>
      </c>
    </row>
    <row r="26" spans="1:11" ht="20.25" customHeight="1">
      <c r="A26" s="285"/>
      <c r="B26" s="367" t="s">
        <v>20</v>
      </c>
      <c r="C26" s="392"/>
      <c r="D26" s="382">
        <f>SUM(D27:D34)</f>
        <v>55547</v>
      </c>
      <c r="E26" s="383">
        <f>SUM(E27:E34)</f>
        <v>33438</v>
      </c>
      <c r="F26" s="383">
        <f>SUM(F27:F34)</f>
        <v>31188</v>
      </c>
      <c r="G26" s="383">
        <f>SUM(G27:G34)</f>
        <v>2250</v>
      </c>
      <c r="H26" s="381">
        <f>SUM(H27:H34)</f>
        <v>22109</v>
      </c>
      <c r="I26" s="393">
        <f t="shared" si="0"/>
        <v>60.19767044124795</v>
      </c>
      <c r="J26" s="394">
        <f t="shared" si="1"/>
        <v>39.80232955875205</v>
      </c>
      <c r="K26" s="394">
        <f t="shared" si="2"/>
        <v>6.728871343979903</v>
      </c>
    </row>
    <row r="27" spans="1:11" ht="20.25" customHeight="1">
      <c r="A27" s="195"/>
      <c r="B27" s="368" t="s">
        <v>21</v>
      </c>
      <c r="C27" s="395"/>
      <c r="D27" s="384">
        <f>SUM(E27,H27)</f>
        <v>2928</v>
      </c>
      <c r="E27" s="385">
        <f t="shared" si="4"/>
        <v>1558</v>
      </c>
      <c r="F27" s="386">
        <v>1357</v>
      </c>
      <c r="G27" s="386">
        <v>201</v>
      </c>
      <c r="H27" s="387">
        <v>1370</v>
      </c>
      <c r="I27" s="396">
        <f t="shared" si="0"/>
        <v>53.2103825136612</v>
      </c>
      <c r="J27" s="397">
        <f t="shared" si="1"/>
        <v>46.7896174863388</v>
      </c>
      <c r="K27" s="397">
        <f t="shared" si="2"/>
        <v>12.901155327342748</v>
      </c>
    </row>
    <row r="28" spans="1:11" ht="20.25" customHeight="1">
      <c r="A28" s="195"/>
      <c r="B28" s="368" t="s">
        <v>22</v>
      </c>
      <c r="C28" s="395"/>
      <c r="D28" s="384">
        <f aca="true" t="shared" si="6" ref="D28:D34">SUM(E28,H28)</f>
        <v>5416</v>
      </c>
      <c r="E28" s="385">
        <f t="shared" si="4"/>
        <v>3615</v>
      </c>
      <c r="F28" s="386">
        <v>3454</v>
      </c>
      <c r="G28" s="386">
        <v>161</v>
      </c>
      <c r="H28" s="387">
        <v>1801</v>
      </c>
      <c r="I28" s="396">
        <f t="shared" si="0"/>
        <v>66.7466765140325</v>
      </c>
      <c r="J28" s="397">
        <f t="shared" si="1"/>
        <v>33.253323485967506</v>
      </c>
      <c r="K28" s="397">
        <f t="shared" si="2"/>
        <v>4.453665283540802</v>
      </c>
    </row>
    <row r="29" spans="1:11" ht="20.25" customHeight="1">
      <c r="A29" s="195"/>
      <c r="B29" s="368" t="s">
        <v>23</v>
      </c>
      <c r="C29" s="395"/>
      <c r="D29" s="384">
        <f t="shared" si="6"/>
        <v>19517</v>
      </c>
      <c r="E29" s="385">
        <f t="shared" si="4"/>
        <v>11342</v>
      </c>
      <c r="F29" s="386">
        <v>10515</v>
      </c>
      <c r="G29" s="386">
        <v>827</v>
      </c>
      <c r="H29" s="387">
        <v>8175</v>
      </c>
      <c r="I29" s="396">
        <f t="shared" si="0"/>
        <v>58.113439565506994</v>
      </c>
      <c r="J29" s="397">
        <f t="shared" si="1"/>
        <v>41.886560434493006</v>
      </c>
      <c r="K29" s="397">
        <f t="shared" si="2"/>
        <v>7.291482983600776</v>
      </c>
    </row>
    <row r="30" spans="1:11" ht="20.25" customHeight="1">
      <c r="A30" s="195"/>
      <c r="B30" s="368" t="s">
        <v>24</v>
      </c>
      <c r="C30" s="395"/>
      <c r="D30" s="384">
        <f t="shared" si="6"/>
        <v>14957</v>
      </c>
      <c r="E30" s="385">
        <f t="shared" si="4"/>
        <v>9519</v>
      </c>
      <c r="F30" s="386">
        <v>8930</v>
      </c>
      <c r="G30" s="386">
        <v>589</v>
      </c>
      <c r="H30" s="387">
        <v>5438</v>
      </c>
      <c r="I30" s="396">
        <f t="shared" si="0"/>
        <v>63.64244166610952</v>
      </c>
      <c r="J30" s="397">
        <f t="shared" si="1"/>
        <v>36.35755833389049</v>
      </c>
      <c r="K30" s="397">
        <f t="shared" si="2"/>
        <v>6.187624750499002</v>
      </c>
    </row>
    <row r="31" spans="1:11" ht="20.25" customHeight="1">
      <c r="A31" s="195"/>
      <c r="B31" s="368" t="s">
        <v>25</v>
      </c>
      <c r="C31" s="395"/>
      <c r="D31" s="384">
        <f t="shared" si="6"/>
        <v>3649</v>
      </c>
      <c r="E31" s="385">
        <f t="shared" si="4"/>
        <v>2274</v>
      </c>
      <c r="F31" s="386">
        <v>2171</v>
      </c>
      <c r="G31" s="386">
        <v>103</v>
      </c>
      <c r="H31" s="387">
        <v>1375</v>
      </c>
      <c r="I31" s="396">
        <f t="shared" si="0"/>
        <v>62.31844340915319</v>
      </c>
      <c r="J31" s="397">
        <f t="shared" si="1"/>
        <v>37.68155659084681</v>
      </c>
      <c r="K31" s="397">
        <f t="shared" si="2"/>
        <v>4.529463500439753</v>
      </c>
    </row>
    <row r="32" spans="1:11" ht="20.25" customHeight="1">
      <c r="A32" s="195"/>
      <c r="B32" s="368" t="s">
        <v>26</v>
      </c>
      <c r="C32" s="395"/>
      <c r="D32" s="384">
        <f t="shared" si="6"/>
        <v>4799</v>
      </c>
      <c r="E32" s="385">
        <f t="shared" si="4"/>
        <v>2876</v>
      </c>
      <c r="F32" s="386">
        <v>2719</v>
      </c>
      <c r="G32" s="386">
        <v>157</v>
      </c>
      <c r="H32" s="387">
        <v>1923</v>
      </c>
      <c r="I32" s="396">
        <f t="shared" si="0"/>
        <v>59.92915190664721</v>
      </c>
      <c r="J32" s="397">
        <f t="shared" si="1"/>
        <v>40.07084809335279</v>
      </c>
      <c r="K32" s="397">
        <f t="shared" si="2"/>
        <v>5.458970792767733</v>
      </c>
    </row>
    <row r="33" spans="1:11" ht="20.25" customHeight="1">
      <c r="A33" s="195"/>
      <c r="B33" s="368" t="s">
        <v>27</v>
      </c>
      <c r="C33" s="395"/>
      <c r="D33" s="384">
        <f t="shared" si="6"/>
        <v>1753</v>
      </c>
      <c r="E33" s="385">
        <f t="shared" si="4"/>
        <v>1031</v>
      </c>
      <c r="F33" s="386">
        <v>882</v>
      </c>
      <c r="G33" s="386">
        <v>149</v>
      </c>
      <c r="H33" s="387">
        <v>722</v>
      </c>
      <c r="I33" s="396">
        <f t="shared" si="0"/>
        <v>58.813462635482026</v>
      </c>
      <c r="J33" s="397">
        <f t="shared" si="1"/>
        <v>41.18653736451797</v>
      </c>
      <c r="K33" s="397">
        <f t="shared" si="2"/>
        <v>14.451988360814743</v>
      </c>
    </row>
    <row r="34" spans="1:11" ht="20.25" customHeight="1">
      <c r="A34" s="195"/>
      <c r="B34" s="368" t="s">
        <v>28</v>
      </c>
      <c r="C34" s="395"/>
      <c r="D34" s="384">
        <f t="shared" si="6"/>
        <v>2528</v>
      </c>
      <c r="E34" s="385">
        <f t="shared" si="4"/>
        <v>1223</v>
      </c>
      <c r="F34" s="386">
        <v>1160</v>
      </c>
      <c r="G34" s="386">
        <v>63</v>
      </c>
      <c r="H34" s="387">
        <v>1305</v>
      </c>
      <c r="I34" s="396">
        <f t="shared" si="0"/>
        <v>48.37816455696203</v>
      </c>
      <c r="J34" s="397">
        <f t="shared" si="1"/>
        <v>51.62183544303798</v>
      </c>
      <c r="K34" s="397">
        <f t="shared" si="2"/>
        <v>5.151267375306623</v>
      </c>
    </row>
    <row r="35" spans="1:11" ht="20.25" customHeight="1">
      <c r="A35" s="289"/>
      <c r="B35" s="367" t="s">
        <v>29</v>
      </c>
      <c r="C35" s="392"/>
      <c r="D35" s="382">
        <f>SUM(D36:D37)</f>
        <v>9073</v>
      </c>
      <c r="E35" s="383">
        <f>SUM(E36:E37)</f>
        <v>4725</v>
      </c>
      <c r="F35" s="383">
        <f>SUM(F36:F37)</f>
        <v>4419</v>
      </c>
      <c r="G35" s="383">
        <f>SUM(G36:G37)</f>
        <v>306</v>
      </c>
      <c r="H35" s="381">
        <f>SUM(H36:H37)</f>
        <v>4348</v>
      </c>
      <c r="I35" s="393">
        <f t="shared" si="0"/>
        <v>52.07759285793012</v>
      </c>
      <c r="J35" s="394">
        <f t="shared" si="1"/>
        <v>47.92240714206988</v>
      </c>
      <c r="K35" s="394">
        <f t="shared" si="2"/>
        <v>6.476190476190475</v>
      </c>
    </row>
    <row r="36" spans="1:11" ht="20.25" customHeight="1">
      <c r="A36" s="195"/>
      <c r="B36" s="368" t="s">
        <v>30</v>
      </c>
      <c r="C36" s="395"/>
      <c r="D36" s="384">
        <f>SUM(E36,H36)</f>
        <v>3955</v>
      </c>
      <c r="E36" s="385">
        <f t="shared" si="4"/>
        <v>2263</v>
      </c>
      <c r="F36" s="386">
        <v>2095</v>
      </c>
      <c r="G36" s="386">
        <v>168</v>
      </c>
      <c r="H36" s="387">
        <v>1692</v>
      </c>
      <c r="I36" s="396">
        <f t="shared" si="0"/>
        <v>57.21871049304678</v>
      </c>
      <c r="J36" s="397">
        <f t="shared" si="1"/>
        <v>42.78128950695322</v>
      </c>
      <c r="K36" s="397">
        <f t="shared" si="2"/>
        <v>7.423773751657093</v>
      </c>
    </row>
    <row r="37" spans="1:11" ht="20.25" customHeight="1">
      <c r="A37" s="195"/>
      <c r="B37" s="368" t="s">
        <v>31</v>
      </c>
      <c r="C37" s="395"/>
      <c r="D37" s="384">
        <f>SUM(E37,H37)</f>
        <v>5118</v>
      </c>
      <c r="E37" s="385">
        <f t="shared" si="4"/>
        <v>2462</v>
      </c>
      <c r="F37" s="386">
        <v>2324</v>
      </c>
      <c r="G37" s="386">
        <v>138</v>
      </c>
      <c r="H37" s="387">
        <v>2656</v>
      </c>
      <c r="I37" s="396">
        <f t="shared" si="0"/>
        <v>48.10472840953498</v>
      </c>
      <c r="J37" s="397">
        <f t="shared" si="1"/>
        <v>51.89527159046503</v>
      </c>
      <c r="K37" s="397">
        <f t="shared" si="2"/>
        <v>5.605199025182778</v>
      </c>
    </row>
    <row r="38" spans="1:11" ht="20.25" customHeight="1">
      <c r="A38" s="289"/>
      <c r="B38" s="367" t="s">
        <v>32</v>
      </c>
      <c r="C38" s="392"/>
      <c r="D38" s="382">
        <f>SUM(D39:D40)</f>
        <v>4653</v>
      </c>
      <c r="E38" s="383">
        <f>SUM(E39:E40)</f>
        <v>2638</v>
      </c>
      <c r="F38" s="383">
        <f>SUM(F39:F40)</f>
        <v>2541</v>
      </c>
      <c r="G38" s="383">
        <f>SUM(G39:G40)</f>
        <v>97</v>
      </c>
      <c r="H38" s="381">
        <f>SUM(H39:H40)</f>
        <v>2015</v>
      </c>
      <c r="I38" s="393">
        <f t="shared" si="0"/>
        <v>56.69460563077584</v>
      </c>
      <c r="J38" s="394">
        <f t="shared" si="1"/>
        <v>43.30539436922415</v>
      </c>
      <c r="K38" s="394">
        <f t="shared" si="2"/>
        <v>3.6770280515542075</v>
      </c>
    </row>
    <row r="39" spans="1:11" ht="20.25" customHeight="1">
      <c r="A39" s="195"/>
      <c r="B39" s="368" t="s">
        <v>35</v>
      </c>
      <c r="C39" s="395"/>
      <c r="D39" s="384">
        <f>SUM(E39,H39)</f>
        <v>4161</v>
      </c>
      <c r="E39" s="385">
        <f t="shared" si="4"/>
        <v>2344</v>
      </c>
      <c r="F39" s="386">
        <v>2264</v>
      </c>
      <c r="G39" s="386">
        <v>80</v>
      </c>
      <c r="H39" s="387">
        <v>1817</v>
      </c>
      <c r="I39" s="396">
        <f t="shared" si="0"/>
        <v>56.332612352799806</v>
      </c>
      <c r="J39" s="397">
        <f t="shared" si="1"/>
        <v>43.66738764720019</v>
      </c>
      <c r="K39" s="397">
        <f t="shared" si="2"/>
        <v>3.4129692832764507</v>
      </c>
    </row>
    <row r="40" spans="1:11" ht="20.25" customHeight="1">
      <c r="A40" s="195"/>
      <c r="B40" s="368" t="s">
        <v>36</v>
      </c>
      <c r="C40" s="395"/>
      <c r="D40" s="384">
        <f>SUM(E40,H40)</f>
        <v>492</v>
      </c>
      <c r="E40" s="385">
        <f t="shared" si="4"/>
        <v>294</v>
      </c>
      <c r="F40" s="386">
        <v>277</v>
      </c>
      <c r="G40" s="386">
        <v>17</v>
      </c>
      <c r="H40" s="387">
        <v>198</v>
      </c>
      <c r="I40" s="396">
        <f t="shared" si="0"/>
        <v>59.756097560975604</v>
      </c>
      <c r="J40" s="397">
        <f t="shared" si="1"/>
        <v>40.243902439024396</v>
      </c>
      <c r="K40" s="397">
        <f t="shared" si="2"/>
        <v>5.782312925170068</v>
      </c>
    </row>
    <row r="41" spans="1:11" ht="20.25" customHeight="1">
      <c r="A41" s="289"/>
      <c r="B41" s="367" t="s">
        <v>38</v>
      </c>
      <c r="C41" s="392"/>
      <c r="D41" s="382">
        <f>SUM(D42:D44)</f>
        <v>43534</v>
      </c>
      <c r="E41" s="383">
        <f>SUM(E42:E44)</f>
        <v>25032</v>
      </c>
      <c r="F41" s="383">
        <f>SUM(F42:F44)</f>
        <v>23313</v>
      </c>
      <c r="G41" s="383">
        <f>SUM(G42:G44)</f>
        <v>1719</v>
      </c>
      <c r="H41" s="381">
        <f>SUM(H42:H44)</f>
        <v>18502</v>
      </c>
      <c r="I41" s="393">
        <f t="shared" si="0"/>
        <v>57.49988514724124</v>
      </c>
      <c r="J41" s="394">
        <f t="shared" si="1"/>
        <v>42.50011485275876</v>
      </c>
      <c r="K41" s="394">
        <f t="shared" si="2"/>
        <v>6.867209971236816</v>
      </c>
    </row>
    <row r="42" spans="1:11" ht="20.25" customHeight="1">
      <c r="A42" s="195"/>
      <c r="B42" s="368" t="s">
        <v>125</v>
      </c>
      <c r="C42" s="395"/>
      <c r="D42" s="390">
        <f>SUM(E42,H42)</f>
        <v>13352</v>
      </c>
      <c r="E42" s="385">
        <f t="shared" si="4"/>
        <v>8256</v>
      </c>
      <c r="F42" s="386">
        <v>7643</v>
      </c>
      <c r="G42" s="386">
        <v>613</v>
      </c>
      <c r="H42" s="387">
        <v>5096</v>
      </c>
      <c r="I42" s="396">
        <f t="shared" si="0"/>
        <v>61.83343319352906</v>
      </c>
      <c r="J42" s="397">
        <f t="shared" si="1"/>
        <v>38.16656680647094</v>
      </c>
      <c r="K42" s="397">
        <f t="shared" si="2"/>
        <v>7.424903100775193</v>
      </c>
    </row>
    <row r="43" spans="1:11" ht="20.25" customHeight="1">
      <c r="A43" s="195"/>
      <c r="B43" s="368" t="s">
        <v>81</v>
      </c>
      <c r="C43" s="395"/>
      <c r="D43" s="390">
        <f>SUM(E43,H43)</f>
        <v>23528</v>
      </c>
      <c r="E43" s="385">
        <f t="shared" si="4"/>
        <v>13780</v>
      </c>
      <c r="F43" s="386">
        <v>12851</v>
      </c>
      <c r="G43" s="386">
        <v>929</v>
      </c>
      <c r="H43" s="387">
        <v>9748</v>
      </c>
      <c r="I43" s="396">
        <f t="shared" si="0"/>
        <v>58.56851411084665</v>
      </c>
      <c r="J43" s="397">
        <f t="shared" si="1"/>
        <v>41.43148588915334</v>
      </c>
      <c r="K43" s="397">
        <f t="shared" si="2"/>
        <v>6.7416545718432515</v>
      </c>
    </row>
    <row r="44" spans="1:11" ht="20.25" customHeight="1">
      <c r="A44" s="195"/>
      <c r="B44" s="368" t="s">
        <v>124</v>
      </c>
      <c r="C44" s="395"/>
      <c r="D44" s="390">
        <f>SUM(E44,H44)</f>
        <v>6654</v>
      </c>
      <c r="E44" s="385">
        <f t="shared" si="4"/>
        <v>2996</v>
      </c>
      <c r="F44" s="386">
        <v>2819</v>
      </c>
      <c r="G44" s="386">
        <v>177</v>
      </c>
      <c r="H44" s="387">
        <v>3658</v>
      </c>
      <c r="I44" s="396">
        <f t="shared" si="0"/>
        <v>45.02554854223024</v>
      </c>
      <c r="J44" s="397">
        <f t="shared" si="1"/>
        <v>54.97445145776976</v>
      </c>
      <c r="K44" s="397">
        <f t="shared" si="2"/>
        <v>5.907877169559413</v>
      </c>
    </row>
    <row r="45" spans="1:11" s="5" customFormat="1" ht="20.25" customHeight="1">
      <c r="A45" s="289"/>
      <c r="B45" s="367" t="s">
        <v>44</v>
      </c>
      <c r="C45" s="392"/>
      <c r="D45" s="382">
        <f>SUM(D46:D53)</f>
        <v>53961</v>
      </c>
      <c r="E45" s="383">
        <f>SUM(E46:E53)</f>
        <v>31757</v>
      </c>
      <c r="F45" s="383">
        <f>SUM(F46:F53)</f>
        <v>29669</v>
      </c>
      <c r="G45" s="383">
        <f>SUM(G46:G53)</f>
        <v>2088</v>
      </c>
      <c r="H45" s="381">
        <f>SUM(H46:H53)</f>
        <v>22204</v>
      </c>
      <c r="I45" s="393">
        <f t="shared" si="0"/>
        <v>58.8517633105391</v>
      </c>
      <c r="J45" s="394">
        <f t="shared" si="1"/>
        <v>41.1482366894609</v>
      </c>
      <c r="K45" s="394">
        <f t="shared" si="2"/>
        <v>6.5749283622508425</v>
      </c>
    </row>
    <row r="46" spans="1:11" ht="20.25" customHeight="1">
      <c r="A46" s="195"/>
      <c r="B46" s="368" t="s">
        <v>45</v>
      </c>
      <c r="C46" s="395"/>
      <c r="D46" s="384">
        <f>SUM(E46,H46)</f>
        <v>5985</v>
      </c>
      <c r="E46" s="385">
        <f t="shared" si="4"/>
        <v>3488</v>
      </c>
      <c r="F46" s="386">
        <v>3235</v>
      </c>
      <c r="G46" s="386">
        <v>253</v>
      </c>
      <c r="H46" s="387">
        <v>2497</v>
      </c>
      <c r="I46" s="396">
        <f t="shared" si="0"/>
        <v>58.279030910609855</v>
      </c>
      <c r="J46" s="397">
        <f t="shared" si="1"/>
        <v>41.720969089390145</v>
      </c>
      <c r="K46" s="397">
        <f t="shared" si="2"/>
        <v>7.253440366972478</v>
      </c>
    </row>
    <row r="47" spans="1:11" ht="20.25" customHeight="1">
      <c r="A47" s="195"/>
      <c r="B47" s="368" t="s">
        <v>46</v>
      </c>
      <c r="C47" s="395"/>
      <c r="D47" s="384">
        <f aca="true" t="shared" si="7" ref="D47:D53">SUM(E47,H47)</f>
        <v>12623</v>
      </c>
      <c r="E47" s="385">
        <f t="shared" si="4"/>
        <v>7396</v>
      </c>
      <c r="F47" s="386">
        <v>6914</v>
      </c>
      <c r="G47" s="386">
        <v>482</v>
      </c>
      <c r="H47" s="387">
        <v>5227</v>
      </c>
      <c r="I47" s="396">
        <f t="shared" si="0"/>
        <v>58.591460033272604</v>
      </c>
      <c r="J47" s="397">
        <f t="shared" si="1"/>
        <v>41.4085399667274</v>
      </c>
      <c r="K47" s="397">
        <f t="shared" si="2"/>
        <v>6.517036235803136</v>
      </c>
    </row>
    <row r="48" spans="1:11" ht="20.25" customHeight="1">
      <c r="A48" s="195"/>
      <c r="B48" s="368" t="s">
        <v>47</v>
      </c>
      <c r="C48" s="395"/>
      <c r="D48" s="384">
        <f t="shared" si="7"/>
        <v>6252</v>
      </c>
      <c r="E48" s="385">
        <f t="shared" si="4"/>
        <v>3370</v>
      </c>
      <c r="F48" s="386">
        <v>3119</v>
      </c>
      <c r="G48" s="386">
        <v>251</v>
      </c>
      <c r="H48" s="387">
        <v>2882</v>
      </c>
      <c r="I48" s="396">
        <f t="shared" si="0"/>
        <v>53.902751119641714</v>
      </c>
      <c r="J48" s="397">
        <f t="shared" si="1"/>
        <v>46.097248880358286</v>
      </c>
      <c r="K48" s="397">
        <f t="shared" si="2"/>
        <v>7.448071216617211</v>
      </c>
    </row>
    <row r="49" spans="1:11" ht="20.25" customHeight="1">
      <c r="A49" s="195"/>
      <c r="B49" s="368" t="s">
        <v>48</v>
      </c>
      <c r="C49" s="395"/>
      <c r="D49" s="384">
        <f t="shared" si="7"/>
        <v>12391</v>
      </c>
      <c r="E49" s="385">
        <f t="shared" si="4"/>
        <v>7356</v>
      </c>
      <c r="F49" s="386">
        <v>6900</v>
      </c>
      <c r="G49" s="386">
        <v>456</v>
      </c>
      <c r="H49" s="387">
        <v>5035</v>
      </c>
      <c r="I49" s="396">
        <f t="shared" si="0"/>
        <v>59.36566863045759</v>
      </c>
      <c r="J49" s="397">
        <f t="shared" si="1"/>
        <v>40.63433136954241</v>
      </c>
      <c r="K49" s="397">
        <f t="shared" si="2"/>
        <v>6.199021207177815</v>
      </c>
    </row>
    <row r="50" spans="1:11" ht="20.25" customHeight="1">
      <c r="A50" s="195"/>
      <c r="B50" s="368" t="s">
        <v>49</v>
      </c>
      <c r="C50" s="395"/>
      <c r="D50" s="384">
        <f t="shared" si="7"/>
        <v>4122</v>
      </c>
      <c r="E50" s="385">
        <f t="shared" si="4"/>
        <v>2829</v>
      </c>
      <c r="F50" s="386">
        <v>2672</v>
      </c>
      <c r="G50" s="386">
        <v>157</v>
      </c>
      <c r="H50" s="387">
        <v>1293</v>
      </c>
      <c r="I50" s="396">
        <f t="shared" si="0"/>
        <v>68.63173216885006</v>
      </c>
      <c r="J50" s="397">
        <f t="shared" si="1"/>
        <v>31.368267831149925</v>
      </c>
      <c r="K50" s="397">
        <f t="shared" si="2"/>
        <v>5.549664192294097</v>
      </c>
    </row>
    <row r="51" spans="1:11" ht="20.25" customHeight="1">
      <c r="A51" s="195"/>
      <c r="B51" s="368" t="s">
        <v>50</v>
      </c>
      <c r="C51" s="395"/>
      <c r="D51" s="384">
        <f t="shared" si="7"/>
        <v>1379</v>
      </c>
      <c r="E51" s="385">
        <f t="shared" si="4"/>
        <v>833</v>
      </c>
      <c r="F51" s="386">
        <v>811</v>
      </c>
      <c r="G51" s="386">
        <v>22</v>
      </c>
      <c r="H51" s="387">
        <v>546</v>
      </c>
      <c r="I51" s="396">
        <f t="shared" si="0"/>
        <v>60.40609137055838</v>
      </c>
      <c r="J51" s="397">
        <f t="shared" si="1"/>
        <v>39.59390862944163</v>
      </c>
      <c r="K51" s="397">
        <f t="shared" si="2"/>
        <v>2.6410564225690276</v>
      </c>
    </row>
    <row r="52" spans="1:11" ht="20.25" customHeight="1">
      <c r="A52" s="195"/>
      <c r="B52" s="368" t="s">
        <v>54</v>
      </c>
      <c r="C52" s="395"/>
      <c r="D52" s="384">
        <f t="shared" si="7"/>
        <v>5192</v>
      </c>
      <c r="E52" s="385">
        <f t="shared" si="4"/>
        <v>3027</v>
      </c>
      <c r="F52" s="386">
        <v>2718</v>
      </c>
      <c r="G52" s="386">
        <v>309</v>
      </c>
      <c r="H52" s="387">
        <v>2165</v>
      </c>
      <c r="I52" s="396">
        <f t="shared" si="0"/>
        <v>58.301232665639446</v>
      </c>
      <c r="J52" s="397">
        <f t="shared" si="1"/>
        <v>41.698767334360554</v>
      </c>
      <c r="K52" s="397">
        <f t="shared" si="2"/>
        <v>10.20812685827552</v>
      </c>
    </row>
    <row r="53" spans="1:11" ht="20.25" customHeight="1">
      <c r="A53" s="195"/>
      <c r="B53" s="368" t="s">
        <v>87</v>
      </c>
      <c r="C53" s="395"/>
      <c r="D53" s="384">
        <f t="shared" si="7"/>
        <v>6017</v>
      </c>
      <c r="E53" s="385">
        <f t="shared" si="4"/>
        <v>3458</v>
      </c>
      <c r="F53" s="386">
        <v>3300</v>
      </c>
      <c r="G53" s="386">
        <v>158</v>
      </c>
      <c r="H53" s="387">
        <v>2559</v>
      </c>
      <c r="I53" s="396">
        <f t="shared" si="0"/>
        <v>57.470500249293664</v>
      </c>
      <c r="J53" s="397">
        <f t="shared" si="1"/>
        <v>42.529499750706336</v>
      </c>
      <c r="K53" s="397">
        <f t="shared" si="2"/>
        <v>4.569115095430885</v>
      </c>
    </row>
    <row r="54" spans="1:11" ht="20.25" customHeight="1">
      <c r="A54" s="289"/>
      <c r="B54" s="367" t="s">
        <v>55</v>
      </c>
      <c r="C54" s="392"/>
      <c r="D54" s="382">
        <f>SUM(D55:D60)</f>
        <v>24899</v>
      </c>
      <c r="E54" s="383">
        <f>SUM(E55:E60)</f>
        <v>14309</v>
      </c>
      <c r="F54" s="383">
        <f>SUM(F55:F60)</f>
        <v>13267</v>
      </c>
      <c r="G54" s="383">
        <f>SUM(G55:G60)</f>
        <v>1042</v>
      </c>
      <c r="H54" s="381">
        <f>SUM(H55:H60)</f>
        <v>10590</v>
      </c>
      <c r="I54" s="393">
        <f t="shared" si="0"/>
        <v>57.46817141250653</v>
      </c>
      <c r="J54" s="394">
        <f t="shared" si="1"/>
        <v>42.53182858749348</v>
      </c>
      <c r="K54" s="394">
        <f t="shared" si="2"/>
        <v>7.282130127891537</v>
      </c>
    </row>
    <row r="55" spans="1:11" ht="20.25" customHeight="1">
      <c r="A55" s="195"/>
      <c r="B55" s="368" t="s">
        <v>56</v>
      </c>
      <c r="C55" s="395"/>
      <c r="D55" s="384">
        <f aca="true" t="shared" si="8" ref="D55:D60">SUM(E55,H55)</f>
        <v>3480</v>
      </c>
      <c r="E55" s="385">
        <f t="shared" si="4"/>
        <v>2082</v>
      </c>
      <c r="F55" s="386">
        <v>1925</v>
      </c>
      <c r="G55" s="386">
        <v>157</v>
      </c>
      <c r="H55" s="387">
        <v>1398</v>
      </c>
      <c r="I55" s="396">
        <f t="shared" si="0"/>
        <v>59.827586206896555</v>
      </c>
      <c r="J55" s="397">
        <f t="shared" si="1"/>
        <v>40.17241379310345</v>
      </c>
      <c r="K55" s="397">
        <f t="shared" si="2"/>
        <v>7.540826128722382</v>
      </c>
    </row>
    <row r="56" spans="1:11" ht="20.25" customHeight="1">
      <c r="A56" s="195"/>
      <c r="B56" s="368" t="s">
        <v>57</v>
      </c>
      <c r="C56" s="395"/>
      <c r="D56" s="384">
        <f t="shared" si="8"/>
        <v>2674</v>
      </c>
      <c r="E56" s="385">
        <f t="shared" si="4"/>
        <v>1442</v>
      </c>
      <c r="F56" s="386">
        <v>1372</v>
      </c>
      <c r="G56" s="386">
        <v>70</v>
      </c>
      <c r="H56" s="387">
        <v>1232</v>
      </c>
      <c r="I56" s="396">
        <f t="shared" si="0"/>
        <v>53.92670157068062</v>
      </c>
      <c r="J56" s="397">
        <f t="shared" si="1"/>
        <v>46.07329842931937</v>
      </c>
      <c r="K56" s="397">
        <f t="shared" si="2"/>
        <v>4.854368932038835</v>
      </c>
    </row>
    <row r="57" spans="1:11" ht="20.25" customHeight="1">
      <c r="A57" s="195"/>
      <c r="B57" s="368" t="s">
        <v>58</v>
      </c>
      <c r="C57" s="395"/>
      <c r="D57" s="384">
        <f t="shared" si="8"/>
        <v>8416</v>
      </c>
      <c r="E57" s="385">
        <f t="shared" si="4"/>
        <v>4945</v>
      </c>
      <c r="F57" s="386">
        <v>4564</v>
      </c>
      <c r="G57" s="386">
        <v>381</v>
      </c>
      <c r="H57" s="387">
        <v>3471</v>
      </c>
      <c r="I57" s="396">
        <f t="shared" si="0"/>
        <v>58.75712927756654</v>
      </c>
      <c r="J57" s="397">
        <f t="shared" si="1"/>
        <v>41.24287072243346</v>
      </c>
      <c r="K57" s="397">
        <f t="shared" si="2"/>
        <v>7.704752275025278</v>
      </c>
    </row>
    <row r="58" spans="1:11" ht="20.25" customHeight="1">
      <c r="A58" s="195"/>
      <c r="B58" s="368" t="s">
        <v>59</v>
      </c>
      <c r="C58" s="395"/>
      <c r="D58" s="384">
        <f t="shared" si="8"/>
        <v>5713</v>
      </c>
      <c r="E58" s="385">
        <f t="shared" si="4"/>
        <v>2989</v>
      </c>
      <c r="F58" s="386">
        <v>2676</v>
      </c>
      <c r="G58" s="386">
        <v>313</v>
      </c>
      <c r="H58" s="387">
        <v>2724</v>
      </c>
      <c r="I58" s="396">
        <f t="shared" si="0"/>
        <v>52.31927183616314</v>
      </c>
      <c r="J58" s="397">
        <f t="shared" si="1"/>
        <v>47.68072816383686</v>
      </c>
      <c r="K58" s="397">
        <f t="shared" si="2"/>
        <v>10.471729675476748</v>
      </c>
    </row>
    <row r="59" spans="1:11" ht="20.25" customHeight="1">
      <c r="A59" s="195"/>
      <c r="B59" s="368" t="s">
        <v>60</v>
      </c>
      <c r="C59" s="395"/>
      <c r="D59" s="384">
        <f t="shared" si="8"/>
        <v>3005</v>
      </c>
      <c r="E59" s="385">
        <f t="shared" si="4"/>
        <v>1933</v>
      </c>
      <c r="F59" s="386">
        <v>1879</v>
      </c>
      <c r="G59" s="386">
        <v>54</v>
      </c>
      <c r="H59" s="387">
        <v>1072</v>
      </c>
      <c r="I59" s="396">
        <f t="shared" si="0"/>
        <v>64.3261231281198</v>
      </c>
      <c r="J59" s="397">
        <f t="shared" si="1"/>
        <v>35.6738768718802</v>
      </c>
      <c r="K59" s="397">
        <f t="shared" si="2"/>
        <v>2.793585100879462</v>
      </c>
    </row>
    <row r="60" spans="1:11" ht="20.25" customHeight="1">
      <c r="A60" s="195"/>
      <c r="B60" s="368" t="s">
        <v>62</v>
      </c>
      <c r="C60" s="395"/>
      <c r="D60" s="406">
        <f t="shared" si="8"/>
        <v>1611</v>
      </c>
      <c r="E60" s="391">
        <f t="shared" si="4"/>
        <v>918</v>
      </c>
      <c r="F60" s="386">
        <v>851</v>
      </c>
      <c r="G60" s="386">
        <v>67</v>
      </c>
      <c r="H60" s="387">
        <v>693</v>
      </c>
      <c r="I60" s="396">
        <f t="shared" si="0"/>
        <v>56.98324022346368</v>
      </c>
      <c r="J60" s="397">
        <f t="shared" si="1"/>
        <v>43.01675977653631</v>
      </c>
      <c r="K60" s="397">
        <f t="shared" si="2"/>
        <v>7.298474945533768</v>
      </c>
    </row>
    <row r="61" spans="2:11" ht="16.5" customHeight="1">
      <c r="B61" s="181" t="s">
        <v>241</v>
      </c>
      <c r="C61" s="180"/>
      <c r="D61" s="42"/>
      <c r="E61" s="42"/>
      <c r="F61" s="42"/>
      <c r="G61" s="42"/>
      <c r="H61" s="42"/>
      <c r="I61" s="42"/>
      <c r="J61" s="42"/>
      <c r="K61" s="42"/>
    </row>
    <row r="62" spans="2:3" ht="16.5" customHeight="1">
      <c r="B62" s="164" t="s">
        <v>333</v>
      </c>
      <c r="C62" s="52"/>
    </row>
    <row r="63" spans="2:3" ht="16.5" customHeight="1">
      <c r="B63" s="161"/>
      <c r="C63" s="42"/>
    </row>
  </sheetData>
  <mergeCells count="2">
    <mergeCell ref="B1:K1"/>
    <mergeCell ref="E3:G3"/>
  </mergeCells>
  <printOptions/>
  <pageMargins left="0.984251968503937" right="0.5905511811023623" top="0.7874015748031497" bottom="0.3937007874015748" header="0.5118110236220472" footer="0.31496062992125984"/>
  <pageSetup fitToHeight="1" fitToWidth="1" horizontalDpi="600" verticalDpi="600" orientation="portrait" paperSize="9" scale="65" r:id="rId1"/>
  <headerFooter alignWithMargins="0">
    <oddFooter>&amp;C&amp;"ＭＳ ゴシック,標準"&amp;14 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6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625" style="0" customWidth="1"/>
    <col min="3" max="3" width="0.74609375" style="0" customWidth="1"/>
    <col min="4" max="20" width="13.625" style="0" customWidth="1"/>
    <col min="21" max="21" width="13.625" style="225" customWidth="1"/>
    <col min="22" max="23" width="13.625" style="0" customWidth="1"/>
  </cols>
  <sheetData>
    <row r="1" spans="2:23" ht="21.75" customHeight="1">
      <c r="B1" s="293" t="s">
        <v>285</v>
      </c>
      <c r="D1" s="453" t="s">
        <v>284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292"/>
      <c r="W1" s="292"/>
    </row>
    <row r="2" spans="2:22" ht="22.5" customHeight="1">
      <c r="B2" s="5"/>
      <c r="C2" s="5"/>
      <c r="U2" s="161"/>
      <c r="V2" s="291" t="s">
        <v>283</v>
      </c>
    </row>
    <row r="3" spans="1:23" ht="19.5" customHeight="1">
      <c r="A3" s="182"/>
      <c r="B3" s="365"/>
      <c r="C3" s="185"/>
      <c r="D3" s="465" t="s">
        <v>298</v>
      </c>
      <c r="E3" s="462" t="s">
        <v>286</v>
      </c>
      <c r="F3" s="462" t="s">
        <v>273</v>
      </c>
      <c r="G3" s="462" t="s">
        <v>274</v>
      </c>
      <c r="H3" s="462" t="s">
        <v>275</v>
      </c>
      <c r="I3" s="462" t="s">
        <v>276</v>
      </c>
      <c r="J3" s="462" t="s">
        <v>277</v>
      </c>
      <c r="K3" s="468" t="s">
        <v>278</v>
      </c>
      <c r="L3" s="439" t="s">
        <v>279</v>
      </c>
      <c r="M3" s="462" t="s">
        <v>280</v>
      </c>
      <c r="N3" s="186" t="s">
        <v>287</v>
      </c>
      <c r="O3" s="186" t="s">
        <v>289</v>
      </c>
      <c r="P3" s="462" t="s">
        <v>281</v>
      </c>
      <c r="Q3" s="439" t="s">
        <v>291</v>
      </c>
      <c r="R3" s="462" t="s">
        <v>282</v>
      </c>
      <c r="S3" s="439" t="s">
        <v>292</v>
      </c>
      <c r="T3" s="439" t="s">
        <v>293</v>
      </c>
      <c r="U3" s="439" t="s">
        <v>294</v>
      </c>
      <c r="V3" s="439" t="s">
        <v>295</v>
      </c>
      <c r="W3" s="462" t="s">
        <v>296</v>
      </c>
    </row>
    <row r="4" spans="1:23" ht="20.25" customHeight="1">
      <c r="A4" s="183"/>
      <c r="B4" s="366"/>
      <c r="C4" s="193"/>
      <c r="D4" s="466"/>
      <c r="E4" s="467"/>
      <c r="F4" s="467"/>
      <c r="G4" s="467"/>
      <c r="H4" s="467"/>
      <c r="I4" s="467"/>
      <c r="J4" s="467"/>
      <c r="K4" s="469"/>
      <c r="L4" s="440"/>
      <c r="M4" s="467"/>
      <c r="N4" s="190" t="s">
        <v>288</v>
      </c>
      <c r="O4" s="190" t="s">
        <v>290</v>
      </c>
      <c r="P4" s="463"/>
      <c r="Q4" s="464"/>
      <c r="R4" s="463"/>
      <c r="S4" s="464"/>
      <c r="T4" s="464"/>
      <c r="U4" s="440"/>
      <c r="V4" s="464"/>
      <c r="W4" s="467"/>
    </row>
    <row r="5" spans="1:91" ht="20.25" customHeight="1">
      <c r="A5" s="285"/>
      <c r="B5" s="367" t="s">
        <v>0</v>
      </c>
      <c r="C5" s="288"/>
      <c r="D5" s="351">
        <f>SUM(D6:D7)</f>
        <v>370395</v>
      </c>
      <c r="E5" s="351">
        <f>SUM(E6:E7)</f>
        <v>39766</v>
      </c>
      <c r="F5" s="352">
        <f>SUM(F6:F7)</f>
        <v>2239</v>
      </c>
      <c r="G5" s="353">
        <f>SUM(G6:G7)</f>
        <v>5193</v>
      </c>
      <c r="H5" s="353">
        <f aca="true" t="shared" si="0" ref="H5:P5">SUM(H6:H7)</f>
        <v>575</v>
      </c>
      <c r="I5" s="353">
        <f t="shared" si="0"/>
        <v>38073</v>
      </c>
      <c r="J5" s="353">
        <f t="shared" si="0"/>
        <v>32496</v>
      </c>
      <c r="K5" s="353">
        <f t="shared" si="0"/>
        <v>1395</v>
      </c>
      <c r="L5" s="353">
        <f t="shared" si="0"/>
        <v>4017</v>
      </c>
      <c r="M5" s="353">
        <f t="shared" si="0"/>
        <v>13567</v>
      </c>
      <c r="N5" s="353">
        <f t="shared" si="0"/>
        <v>67738</v>
      </c>
      <c r="O5" s="353">
        <f t="shared" si="0"/>
        <v>8415</v>
      </c>
      <c r="P5" s="353">
        <f t="shared" si="0"/>
        <v>2752</v>
      </c>
      <c r="Q5" s="353">
        <f aca="true" t="shared" si="1" ref="Q5:W5">SUM(Q6:Q7)</f>
        <v>19886</v>
      </c>
      <c r="R5" s="354">
        <f t="shared" si="1"/>
        <v>46822</v>
      </c>
      <c r="S5" s="354">
        <f t="shared" si="1"/>
        <v>17991</v>
      </c>
      <c r="T5" s="354">
        <f t="shared" si="1"/>
        <v>7551</v>
      </c>
      <c r="U5" s="355">
        <f t="shared" si="1"/>
        <v>41986</v>
      </c>
      <c r="V5" s="354">
        <f t="shared" si="1"/>
        <v>15528</v>
      </c>
      <c r="W5" s="354">
        <f t="shared" si="1"/>
        <v>4405</v>
      </c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</row>
    <row r="6" spans="1:91" ht="20.25" customHeight="1">
      <c r="A6" s="285"/>
      <c r="B6" s="367" t="s">
        <v>1</v>
      </c>
      <c r="C6" s="288"/>
      <c r="D6" s="355">
        <f>SUM(D8:D16)</f>
        <v>256427</v>
      </c>
      <c r="E6" s="355">
        <f>SUM(E8:E16)</f>
        <v>18157</v>
      </c>
      <c r="F6" s="354">
        <f>SUM(F8:F16)</f>
        <v>674</v>
      </c>
      <c r="G6" s="356">
        <f>SUM(G8:G16)</f>
        <v>3366</v>
      </c>
      <c r="H6" s="356">
        <f aca="true" t="shared" si="2" ref="H6:P6">SUM(H8:H16)</f>
        <v>283</v>
      </c>
      <c r="I6" s="356">
        <f t="shared" si="2"/>
        <v>25221</v>
      </c>
      <c r="J6" s="356">
        <f t="shared" si="2"/>
        <v>20858</v>
      </c>
      <c r="K6" s="356">
        <f t="shared" si="2"/>
        <v>995</v>
      </c>
      <c r="L6" s="356">
        <f t="shared" si="2"/>
        <v>3394</v>
      </c>
      <c r="M6" s="356">
        <f t="shared" si="2"/>
        <v>10040</v>
      </c>
      <c r="N6" s="356">
        <f t="shared" si="2"/>
        <v>51054</v>
      </c>
      <c r="O6" s="356">
        <f t="shared" si="2"/>
        <v>6910</v>
      </c>
      <c r="P6" s="356">
        <f t="shared" si="2"/>
        <v>2449</v>
      </c>
      <c r="Q6" s="356">
        <f aca="true" t="shared" si="3" ref="Q6:W6">SUM(Q8:Q16)</f>
        <v>15539</v>
      </c>
      <c r="R6" s="354">
        <f t="shared" si="3"/>
        <v>33649</v>
      </c>
      <c r="S6" s="354">
        <f t="shared" si="3"/>
        <v>13328</v>
      </c>
      <c r="T6" s="354">
        <f t="shared" si="3"/>
        <v>4202</v>
      </c>
      <c r="U6" s="355">
        <f t="shared" si="3"/>
        <v>31846</v>
      </c>
      <c r="V6" s="354">
        <f t="shared" si="3"/>
        <v>10319</v>
      </c>
      <c r="W6" s="354">
        <f t="shared" si="3"/>
        <v>4143</v>
      </c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</row>
    <row r="7" spans="1:91" ht="20.25" customHeight="1">
      <c r="A7" s="285"/>
      <c r="B7" s="367" t="s">
        <v>2</v>
      </c>
      <c r="C7" s="288"/>
      <c r="D7" s="355">
        <f>SUM(D17,D25,D34,D37,D40,D44,D53)</f>
        <v>113968</v>
      </c>
      <c r="E7" s="355">
        <f>SUM(E17,E25,E34,E37,E40,E44,E53)</f>
        <v>21609</v>
      </c>
      <c r="F7" s="354">
        <f>SUM(F17,F25,F34,F37,F40,F44,F53)</f>
        <v>1565</v>
      </c>
      <c r="G7" s="356">
        <f>SUM(G17,G25,G34,G37,G40,G44,G53)</f>
        <v>1827</v>
      </c>
      <c r="H7" s="356">
        <f aca="true" t="shared" si="4" ref="H7:P7">SUM(H17,H25,H34,H37,H40,H44,H53)</f>
        <v>292</v>
      </c>
      <c r="I7" s="356">
        <f t="shared" si="4"/>
        <v>12852</v>
      </c>
      <c r="J7" s="356">
        <f t="shared" si="4"/>
        <v>11638</v>
      </c>
      <c r="K7" s="356">
        <f t="shared" si="4"/>
        <v>400</v>
      </c>
      <c r="L7" s="356">
        <f t="shared" si="4"/>
        <v>623</v>
      </c>
      <c r="M7" s="356">
        <f t="shared" si="4"/>
        <v>3527</v>
      </c>
      <c r="N7" s="356">
        <f t="shared" si="4"/>
        <v>16684</v>
      </c>
      <c r="O7" s="356">
        <f t="shared" si="4"/>
        <v>1505</v>
      </c>
      <c r="P7" s="356">
        <f t="shared" si="4"/>
        <v>303</v>
      </c>
      <c r="Q7" s="356">
        <f aca="true" t="shared" si="5" ref="Q7:W7">SUM(Q17,Q25,Q34,Q37,Q40,Q44,Q53)</f>
        <v>4347</v>
      </c>
      <c r="R7" s="354">
        <f t="shared" si="5"/>
        <v>13173</v>
      </c>
      <c r="S7" s="354">
        <f t="shared" si="5"/>
        <v>4663</v>
      </c>
      <c r="T7" s="354">
        <f t="shared" si="5"/>
        <v>3349</v>
      </c>
      <c r="U7" s="355">
        <f t="shared" si="5"/>
        <v>10140</v>
      </c>
      <c r="V7" s="354">
        <f t="shared" si="5"/>
        <v>5209</v>
      </c>
      <c r="W7" s="354">
        <f t="shared" si="5"/>
        <v>262</v>
      </c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</row>
    <row r="8" spans="1:91" ht="20.25" customHeight="1">
      <c r="A8" s="195"/>
      <c r="B8" s="368" t="s">
        <v>3</v>
      </c>
      <c r="C8" s="194"/>
      <c r="D8" s="357">
        <f aca="true" t="shared" si="6" ref="D8:D59">SUM(E8:W8)</f>
        <v>151711</v>
      </c>
      <c r="E8" s="358">
        <v>3453</v>
      </c>
      <c r="F8" s="359">
        <v>210</v>
      </c>
      <c r="G8" s="360">
        <v>287</v>
      </c>
      <c r="H8" s="360">
        <v>111</v>
      </c>
      <c r="I8" s="360">
        <v>14989</v>
      </c>
      <c r="J8" s="360">
        <v>10998</v>
      </c>
      <c r="K8" s="361">
        <v>622</v>
      </c>
      <c r="L8" s="360">
        <v>2819</v>
      </c>
      <c r="M8" s="360">
        <v>6224</v>
      </c>
      <c r="N8" s="360">
        <v>32555</v>
      </c>
      <c r="O8" s="360">
        <v>5019</v>
      </c>
      <c r="P8" s="360">
        <v>2023</v>
      </c>
      <c r="Q8" s="360">
        <v>9915</v>
      </c>
      <c r="R8" s="361">
        <v>21047</v>
      </c>
      <c r="S8" s="362">
        <v>8179</v>
      </c>
      <c r="T8" s="362">
        <v>1647</v>
      </c>
      <c r="U8" s="363">
        <v>21404</v>
      </c>
      <c r="V8" s="362">
        <v>6471</v>
      </c>
      <c r="W8" s="362">
        <v>3738</v>
      </c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</row>
    <row r="9" spans="1:91" ht="20.25" customHeight="1">
      <c r="A9" s="195"/>
      <c r="B9" s="368" t="s">
        <v>4</v>
      </c>
      <c r="C9" s="194"/>
      <c r="D9" s="357">
        <f t="shared" si="6"/>
        <v>7071</v>
      </c>
      <c r="E9" s="358">
        <v>655</v>
      </c>
      <c r="F9" s="359">
        <v>63</v>
      </c>
      <c r="G9" s="360">
        <v>694</v>
      </c>
      <c r="H9" s="360">
        <v>5</v>
      </c>
      <c r="I9" s="360">
        <v>729</v>
      </c>
      <c r="J9" s="360">
        <v>682</v>
      </c>
      <c r="K9" s="361">
        <v>28</v>
      </c>
      <c r="L9" s="360">
        <v>13</v>
      </c>
      <c r="M9" s="360">
        <v>238</v>
      </c>
      <c r="N9" s="360">
        <v>1226</v>
      </c>
      <c r="O9" s="360">
        <v>96</v>
      </c>
      <c r="P9" s="360">
        <v>5</v>
      </c>
      <c r="Q9" s="360">
        <v>400</v>
      </c>
      <c r="R9" s="361">
        <v>798</v>
      </c>
      <c r="S9" s="362">
        <v>277</v>
      </c>
      <c r="T9" s="362">
        <v>243</v>
      </c>
      <c r="U9" s="363">
        <v>567</v>
      </c>
      <c r="V9" s="362">
        <v>334</v>
      </c>
      <c r="W9" s="362">
        <v>18</v>
      </c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</row>
    <row r="10" spans="1:91" ht="20.25" customHeight="1">
      <c r="A10" s="195"/>
      <c r="B10" s="368" t="s">
        <v>5</v>
      </c>
      <c r="C10" s="194"/>
      <c r="D10" s="357">
        <f t="shared" si="6"/>
        <v>10166</v>
      </c>
      <c r="E10" s="358">
        <v>2505</v>
      </c>
      <c r="F10" s="359">
        <v>111</v>
      </c>
      <c r="G10" s="360">
        <v>94</v>
      </c>
      <c r="H10" s="360">
        <v>5</v>
      </c>
      <c r="I10" s="360">
        <v>944</v>
      </c>
      <c r="J10" s="360">
        <v>655</v>
      </c>
      <c r="K10" s="361">
        <v>41</v>
      </c>
      <c r="L10" s="360">
        <v>46</v>
      </c>
      <c r="M10" s="360">
        <v>311</v>
      </c>
      <c r="N10" s="360">
        <v>1586</v>
      </c>
      <c r="O10" s="360">
        <v>119</v>
      </c>
      <c r="P10" s="360">
        <v>28</v>
      </c>
      <c r="Q10" s="360">
        <v>452</v>
      </c>
      <c r="R10" s="361">
        <v>1108</v>
      </c>
      <c r="S10" s="362">
        <v>469</v>
      </c>
      <c r="T10" s="362">
        <v>295</v>
      </c>
      <c r="U10" s="363">
        <v>1004</v>
      </c>
      <c r="V10" s="362">
        <v>387</v>
      </c>
      <c r="W10" s="362">
        <v>6</v>
      </c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</row>
    <row r="11" spans="1:91" ht="20.25" customHeight="1">
      <c r="A11" s="195"/>
      <c r="B11" s="368" t="s">
        <v>6</v>
      </c>
      <c r="C11" s="194"/>
      <c r="D11" s="357">
        <f t="shared" si="6"/>
        <v>24118</v>
      </c>
      <c r="E11" s="358">
        <v>3340</v>
      </c>
      <c r="F11" s="359">
        <v>48</v>
      </c>
      <c r="G11" s="360">
        <v>43</v>
      </c>
      <c r="H11" s="360">
        <v>34</v>
      </c>
      <c r="I11" s="360">
        <v>1906</v>
      </c>
      <c r="J11" s="360">
        <v>2989</v>
      </c>
      <c r="K11" s="361">
        <v>66</v>
      </c>
      <c r="L11" s="360">
        <v>254</v>
      </c>
      <c r="M11" s="360">
        <v>933</v>
      </c>
      <c r="N11" s="360">
        <v>4312</v>
      </c>
      <c r="O11" s="360">
        <v>445</v>
      </c>
      <c r="P11" s="360">
        <v>163</v>
      </c>
      <c r="Q11" s="360">
        <v>948</v>
      </c>
      <c r="R11" s="361">
        <v>3084</v>
      </c>
      <c r="S11" s="362">
        <v>1385</v>
      </c>
      <c r="T11" s="362">
        <v>444</v>
      </c>
      <c r="U11" s="363">
        <v>2516</v>
      </c>
      <c r="V11" s="362">
        <v>949</v>
      </c>
      <c r="W11" s="362">
        <v>259</v>
      </c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</row>
    <row r="12" spans="1:91" ht="20.25" customHeight="1">
      <c r="A12" s="195"/>
      <c r="B12" s="368" t="s">
        <v>7</v>
      </c>
      <c r="C12" s="194"/>
      <c r="D12" s="357">
        <f t="shared" si="6"/>
        <v>14412</v>
      </c>
      <c r="E12" s="358">
        <v>2881</v>
      </c>
      <c r="F12" s="359">
        <v>6</v>
      </c>
      <c r="G12" s="360">
        <v>312</v>
      </c>
      <c r="H12" s="360">
        <v>7</v>
      </c>
      <c r="I12" s="360">
        <v>1198</v>
      </c>
      <c r="J12" s="360">
        <v>1674</v>
      </c>
      <c r="K12" s="361">
        <v>35</v>
      </c>
      <c r="L12" s="360">
        <v>109</v>
      </c>
      <c r="M12" s="360">
        <v>540</v>
      </c>
      <c r="N12" s="360">
        <v>2702</v>
      </c>
      <c r="O12" s="360">
        <v>251</v>
      </c>
      <c r="P12" s="360">
        <v>60</v>
      </c>
      <c r="Q12" s="360">
        <v>492</v>
      </c>
      <c r="R12" s="361">
        <v>1539</v>
      </c>
      <c r="S12" s="362">
        <v>615</v>
      </c>
      <c r="T12" s="362">
        <v>256</v>
      </c>
      <c r="U12" s="363">
        <v>1309</v>
      </c>
      <c r="V12" s="362">
        <v>363</v>
      </c>
      <c r="W12" s="362">
        <v>63</v>
      </c>
      <c r="X12" s="294"/>
      <c r="Y12" s="294"/>
      <c r="Z12" s="295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</row>
    <row r="13" spans="1:91" ht="20.25" customHeight="1">
      <c r="A13" s="195"/>
      <c r="B13" s="368" t="s">
        <v>8</v>
      </c>
      <c r="C13" s="194"/>
      <c r="D13" s="357">
        <f t="shared" si="6"/>
        <v>12240</v>
      </c>
      <c r="E13" s="358">
        <v>2017</v>
      </c>
      <c r="F13" s="359">
        <v>23</v>
      </c>
      <c r="G13" s="360">
        <v>526</v>
      </c>
      <c r="H13" s="360">
        <v>95</v>
      </c>
      <c r="I13" s="360">
        <v>1247</v>
      </c>
      <c r="J13" s="360">
        <v>1076</v>
      </c>
      <c r="K13" s="361">
        <v>53</v>
      </c>
      <c r="L13" s="360">
        <v>47</v>
      </c>
      <c r="M13" s="360">
        <v>546</v>
      </c>
      <c r="N13" s="360">
        <v>2135</v>
      </c>
      <c r="O13" s="360">
        <v>162</v>
      </c>
      <c r="P13" s="360">
        <v>36</v>
      </c>
      <c r="Q13" s="360">
        <v>595</v>
      </c>
      <c r="R13" s="361">
        <v>1318</v>
      </c>
      <c r="S13" s="362">
        <v>510</v>
      </c>
      <c r="T13" s="362">
        <v>361</v>
      </c>
      <c r="U13" s="363">
        <v>1090</v>
      </c>
      <c r="V13" s="362">
        <v>394</v>
      </c>
      <c r="W13" s="362">
        <v>9</v>
      </c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</row>
    <row r="14" spans="1:91" ht="20.25" customHeight="1">
      <c r="A14" s="195"/>
      <c r="B14" s="368" t="s">
        <v>10</v>
      </c>
      <c r="C14" s="194"/>
      <c r="D14" s="357">
        <f t="shared" si="6"/>
        <v>11122</v>
      </c>
      <c r="E14" s="358">
        <v>1070</v>
      </c>
      <c r="F14" s="359">
        <v>60</v>
      </c>
      <c r="G14" s="360">
        <v>551</v>
      </c>
      <c r="H14" s="360">
        <v>10</v>
      </c>
      <c r="I14" s="360">
        <v>1281</v>
      </c>
      <c r="J14" s="360">
        <v>1027</v>
      </c>
      <c r="K14" s="361">
        <v>19</v>
      </c>
      <c r="L14" s="360">
        <v>48</v>
      </c>
      <c r="M14" s="360">
        <v>386</v>
      </c>
      <c r="N14" s="360">
        <v>2063</v>
      </c>
      <c r="O14" s="360">
        <v>264</v>
      </c>
      <c r="P14" s="360">
        <v>26</v>
      </c>
      <c r="Q14" s="360">
        <v>752</v>
      </c>
      <c r="R14" s="361">
        <v>1374</v>
      </c>
      <c r="S14" s="362">
        <v>461</v>
      </c>
      <c r="T14" s="362">
        <v>265</v>
      </c>
      <c r="U14" s="363">
        <v>1131</v>
      </c>
      <c r="V14" s="362">
        <v>320</v>
      </c>
      <c r="W14" s="362">
        <v>14</v>
      </c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</row>
    <row r="15" spans="1:91" ht="20.25" customHeight="1">
      <c r="A15" s="195"/>
      <c r="B15" s="368" t="s">
        <v>11</v>
      </c>
      <c r="C15" s="194"/>
      <c r="D15" s="357">
        <f t="shared" si="6"/>
        <v>7408</v>
      </c>
      <c r="E15" s="358">
        <v>380</v>
      </c>
      <c r="F15" s="359">
        <v>22</v>
      </c>
      <c r="G15" s="360">
        <v>784</v>
      </c>
      <c r="H15" s="402" t="s">
        <v>85</v>
      </c>
      <c r="I15" s="360">
        <v>712</v>
      </c>
      <c r="J15" s="360">
        <v>715</v>
      </c>
      <c r="K15" s="361">
        <v>21</v>
      </c>
      <c r="L15" s="360">
        <v>20</v>
      </c>
      <c r="M15" s="360">
        <v>314</v>
      </c>
      <c r="N15" s="360">
        <v>1035</v>
      </c>
      <c r="O15" s="360">
        <v>100</v>
      </c>
      <c r="P15" s="360">
        <v>10</v>
      </c>
      <c r="Q15" s="360">
        <v>694</v>
      </c>
      <c r="R15" s="361">
        <v>961</v>
      </c>
      <c r="S15" s="362">
        <v>294</v>
      </c>
      <c r="T15" s="362">
        <v>247</v>
      </c>
      <c r="U15" s="363">
        <v>698</v>
      </c>
      <c r="V15" s="362">
        <v>395</v>
      </c>
      <c r="W15" s="362">
        <v>6</v>
      </c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</row>
    <row r="16" spans="1:91" ht="20.25" customHeight="1">
      <c r="A16" s="195"/>
      <c r="B16" s="368" t="s">
        <v>102</v>
      </c>
      <c r="C16" s="194"/>
      <c r="D16" s="357">
        <f t="shared" si="6"/>
        <v>18179</v>
      </c>
      <c r="E16" s="358">
        <v>1856</v>
      </c>
      <c r="F16" s="359">
        <v>131</v>
      </c>
      <c r="G16" s="360">
        <v>75</v>
      </c>
      <c r="H16" s="360">
        <v>16</v>
      </c>
      <c r="I16" s="360">
        <v>2215</v>
      </c>
      <c r="J16" s="360">
        <v>1042</v>
      </c>
      <c r="K16" s="361">
        <v>110</v>
      </c>
      <c r="L16" s="360">
        <v>38</v>
      </c>
      <c r="M16" s="360">
        <v>548</v>
      </c>
      <c r="N16" s="360">
        <v>3440</v>
      </c>
      <c r="O16" s="360">
        <v>454</v>
      </c>
      <c r="P16" s="360">
        <v>98</v>
      </c>
      <c r="Q16" s="360">
        <v>1291</v>
      </c>
      <c r="R16" s="361">
        <v>2420</v>
      </c>
      <c r="S16" s="362">
        <v>1138</v>
      </c>
      <c r="T16" s="362">
        <v>444</v>
      </c>
      <c r="U16" s="363">
        <v>2127</v>
      </c>
      <c r="V16" s="362">
        <v>706</v>
      </c>
      <c r="W16" s="362">
        <v>30</v>
      </c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</row>
    <row r="17" spans="1:91" ht="20.25" customHeight="1">
      <c r="A17" s="285"/>
      <c r="B17" s="369" t="s">
        <v>12</v>
      </c>
      <c r="C17" s="287"/>
      <c r="D17" s="355">
        <f>SUM(D18:D24)</f>
        <v>9571</v>
      </c>
      <c r="E17" s="355">
        <f>SUM(E18:E24)</f>
        <v>2493</v>
      </c>
      <c r="F17" s="356">
        <f>SUM(F18:F24)</f>
        <v>144</v>
      </c>
      <c r="G17" s="356">
        <f>SUM(G18:G24)</f>
        <v>345</v>
      </c>
      <c r="H17" s="356">
        <f aca="true" t="shared" si="7" ref="H17:P17">SUM(H18:H24)</f>
        <v>11</v>
      </c>
      <c r="I17" s="356">
        <f t="shared" si="7"/>
        <v>925</v>
      </c>
      <c r="J17" s="356">
        <f t="shared" si="7"/>
        <v>874</v>
      </c>
      <c r="K17" s="356">
        <f t="shared" si="7"/>
        <v>16</v>
      </c>
      <c r="L17" s="356">
        <f t="shared" si="7"/>
        <v>28</v>
      </c>
      <c r="M17" s="356">
        <f t="shared" si="7"/>
        <v>267</v>
      </c>
      <c r="N17" s="356">
        <f t="shared" si="7"/>
        <v>1224</v>
      </c>
      <c r="O17" s="356">
        <f t="shared" si="7"/>
        <v>91</v>
      </c>
      <c r="P17" s="356">
        <f t="shared" si="7"/>
        <v>9</v>
      </c>
      <c r="Q17" s="356">
        <f aca="true" t="shared" si="8" ref="Q17:W17">SUM(Q18:Q24)</f>
        <v>391</v>
      </c>
      <c r="R17" s="354">
        <f t="shared" si="8"/>
        <v>911</v>
      </c>
      <c r="S17" s="354">
        <f t="shared" si="8"/>
        <v>318</v>
      </c>
      <c r="T17" s="354">
        <f t="shared" si="8"/>
        <v>376</v>
      </c>
      <c r="U17" s="355">
        <f t="shared" si="8"/>
        <v>696</v>
      </c>
      <c r="V17" s="354">
        <f t="shared" si="8"/>
        <v>445</v>
      </c>
      <c r="W17" s="354">
        <f t="shared" si="8"/>
        <v>7</v>
      </c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</row>
    <row r="18" spans="1:91" ht="20.25" customHeight="1">
      <c r="A18" s="195"/>
      <c r="B18" s="368" t="s">
        <v>13</v>
      </c>
      <c r="C18" s="194"/>
      <c r="D18" s="357">
        <f t="shared" si="6"/>
        <v>1325</v>
      </c>
      <c r="E18" s="358">
        <v>132</v>
      </c>
      <c r="F18" s="359">
        <v>9</v>
      </c>
      <c r="G18" s="360">
        <v>228</v>
      </c>
      <c r="H18" s="360">
        <v>8</v>
      </c>
      <c r="I18" s="360">
        <v>145</v>
      </c>
      <c r="J18" s="360">
        <v>188</v>
      </c>
      <c r="K18" s="361">
        <v>1</v>
      </c>
      <c r="L18" s="360">
        <v>2</v>
      </c>
      <c r="M18" s="360">
        <v>27</v>
      </c>
      <c r="N18" s="360">
        <v>159</v>
      </c>
      <c r="O18" s="360">
        <v>5</v>
      </c>
      <c r="P18" s="360">
        <v>1</v>
      </c>
      <c r="Q18" s="360">
        <v>56</v>
      </c>
      <c r="R18" s="361">
        <v>88</v>
      </c>
      <c r="S18" s="362">
        <v>46</v>
      </c>
      <c r="T18" s="362">
        <v>59</v>
      </c>
      <c r="U18" s="363">
        <v>88</v>
      </c>
      <c r="V18" s="362">
        <v>82</v>
      </c>
      <c r="W18" s="362">
        <v>1</v>
      </c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</row>
    <row r="19" spans="1:91" ht="20.25" customHeight="1">
      <c r="A19" s="195"/>
      <c r="B19" s="368" t="s">
        <v>14</v>
      </c>
      <c r="C19" s="194"/>
      <c r="D19" s="357">
        <f t="shared" si="6"/>
        <v>1554</v>
      </c>
      <c r="E19" s="358">
        <v>209</v>
      </c>
      <c r="F19" s="359">
        <v>11</v>
      </c>
      <c r="G19" s="360">
        <v>56</v>
      </c>
      <c r="H19" s="360">
        <v>1</v>
      </c>
      <c r="I19" s="360">
        <v>186</v>
      </c>
      <c r="J19" s="360">
        <v>141</v>
      </c>
      <c r="K19" s="361">
        <v>2</v>
      </c>
      <c r="L19" s="402" t="s">
        <v>83</v>
      </c>
      <c r="M19" s="360">
        <v>51</v>
      </c>
      <c r="N19" s="360">
        <v>257</v>
      </c>
      <c r="O19" s="360">
        <v>24</v>
      </c>
      <c r="P19" s="360">
        <v>3</v>
      </c>
      <c r="Q19" s="360">
        <v>101</v>
      </c>
      <c r="R19" s="361">
        <v>199</v>
      </c>
      <c r="S19" s="362">
        <v>48</v>
      </c>
      <c r="T19" s="362">
        <v>57</v>
      </c>
      <c r="U19" s="363">
        <v>142</v>
      </c>
      <c r="V19" s="362">
        <v>66</v>
      </c>
      <c r="W19" s="403" t="s">
        <v>83</v>
      </c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</row>
    <row r="20" spans="1:91" ht="20.25" customHeight="1">
      <c r="A20" s="195"/>
      <c r="B20" s="368" t="s">
        <v>15</v>
      </c>
      <c r="C20" s="194"/>
      <c r="D20" s="357">
        <f t="shared" si="6"/>
        <v>1528</v>
      </c>
      <c r="E20" s="358">
        <v>294</v>
      </c>
      <c r="F20" s="359">
        <v>23</v>
      </c>
      <c r="G20" s="360">
        <v>20</v>
      </c>
      <c r="H20" s="360">
        <v>1</v>
      </c>
      <c r="I20" s="360">
        <v>142</v>
      </c>
      <c r="J20" s="360">
        <v>165</v>
      </c>
      <c r="K20" s="361">
        <v>9</v>
      </c>
      <c r="L20" s="360">
        <v>17</v>
      </c>
      <c r="M20" s="360">
        <v>45</v>
      </c>
      <c r="N20" s="360">
        <v>258</v>
      </c>
      <c r="O20" s="360">
        <v>34</v>
      </c>
      <c r="P20" s="360">
        <v>1</v>
      </c>
      <c r="Q20" s="360">
        <v>62</v>
      </c>
      <c r="R20" s="361">
        <v>183</v>
      </c>
      <c r="S20" s="362">
        <v>64</v>
      </c>
      <c r="T20" s="362">
        <v>40</v>
      </c>
      <c r="U20" s="363">
        <v>97</v>
      </c>
      <c r="V20" s="362">
        <v>72</v>
      </c>
      <c r="W20" s="362">
        <v>1</v>
      </c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</row>
    <row r="21" spans="1:91" ht="20.25" customHeight="1">
      <c r="A21" s="195"/>
      <c r="B21" s="368" t="s">
        <v>16</v>
      </c>
      <c r="C21" s="194"/>
      <c r="D21" s="357">
        <f t="shared" si="6"/>
        <v>1624</v>
      </c>
      <c r="E21" s="358">
        <v>574</v>
      </c>
      <c r="F21" s="359">
        <v>7</v>
      </c>
      <c r="G21" s="360">
        <v>29</v>
      </c>
      <c r="H21" s="402" t="s">
        <v>83</v>
      </c>
      <c r="I21" s="360">
        <v>139</v>
      </c>
      <c r="J21" s="360">
        <v>123</v>
      </c>
      <c r="K21" s="404" t="s">
        <v>83</v>
      </c>
      <c r="L21" s="360">
        <v>6</v>
      </c>
      <c r="M21" s="360">
        <v>59</v>
      </c>
      <c r="N21" s="360">
        <v>193</v>
      </c>
      <c r="O21" s="360">
        <v>5</v>
      </c>
      <c r="P21" s="360">
        <v>2</v>
      </c>
      <c r="Q21" s="360">
        <v>49</v>
      </c>
      <c r="R21" s="361">
        <v>147</v>
      </c>
      <c r="S21" s="362">
        <v>49</v>
      </c>
      <c r="T21" s="362">
        <v>61</v>
      </c>
      <c r="U21" s="363">
        <v>106</v>
      </c>
      <c r="V21" s="362">
        <v>74</v>
      </c>
      <c r="W21" s="362">
        <v>1</v>
      </c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</row>
    <row r="22" spans="1:91" ht="20.25" customHeight="1">
      <c r="A22" s="195"/>
      <c r="B22" s="368" t="s">
        <v>17</v>
      </c>
      <c r="C22" s="194"/>
      <c r="D22" s="357">
        <f t="shared" si="6"/>
        <v>789</v>
      </c>
      <c r="E22" s="358">
        <v>306</v>
      </c>
      <c r="F22" s="359">
        <v>11</v>
      </c>
      <c r="G22" s="360">
        <v>1</v>
      </c>
      <c r="H22" s="360">
        <v>1</v>
      </c>
      <c r="I22" s="360">
        <v>99</v>
      </c>
      <c r="J22" s="360">
        <v>41</v>
      </c>
      <c r="K22" s="361">
        <v>3</v>
      </c>
      <c r="L22" s="360">
        <v>1</v>
      </c>
      <c r="M22" s="360">
        <v>29</v>
      </c>
      <c r="N22" s="360">
        <v>39</v>
      </c>
      <c r="O22" s="360">
        <v>1</v>
      </c>
      <c r="P22" s="402" t="s">
        <v>83</v>
      </c>
      <c r="Q22" s="360">
        <v>18</v>
      </c>
      <c r="R22" s="361">
        <v>66</v>
      </c>
      <c r="S22" s="362">
        <v>23</v>
      </c>
      <c r="T22" s="362">
        <v>51</v>
      </c>
      <c r="U22" s="363">
        <v>52</v>
      </c>
      <c r="V22" s="362">
        <v>47</v>
      </c>
      <c r="W22" s="403" t="s">
        <v>83</v>
      </c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</row>
    <row r="23" spans="1:91" ht="20.25" customHeight="1">
      <c r="A23" s="195"/>
      <c r="B23" s="368" t="s">
        <v>18</v>
      </c>
      <c r="C23" s="194"/>
      <c r="D23" s="357">
        <f t="shared" si="6"/>
        <v>595</v>
      </c>
      <c r="E23" s="358">
        <v>87</v>
      </c>
      <c r="F23" s="359">
        <v>77</v>
      </c>
      <c r="G23" s="402" t="s">
        <v>83</v>
      </c>
      <c r="H23" s="402" t="s">
        <v>83</v>
      </c>
      <c r="I23" s="360">
        <v>71</v>
      </c>
      <c r="J23" s="360">
        <v>87</v>
      </c>
      <c r="K23" s="404" t="s">
        <v>83</v>
      </c>
      <c r="L23" s="402" t="s">
        <v>83</v>
      </c>
      <c r="M23" s="360">
        <v>7</v>
      </c>
      <c r="N23" s="360">
        <v>46</v>
      </c>
      <c r="O23" s="360">
        <v>2</v>
      </c>
      <c r="P23" s="402" t="s">
        <v>83</v>
      </c>
      <c r="Q23" s="360">
        <v>24</v>
      </c>
      <c r="R23" s="361">
        <v>37</v>
      </c>
      <c r="S23" s="362">
        <v>25</v>
      </c>
      <c r="T23" s="362">
        <v>59</v>
      </c>
      <c r="U23" s="363">
        <v>31</v>
      </c>
      <c r="V23" s="362">
        <v>42</v>
      </c>
      <c r="W23" s="403" t="s">
        <v>83</v>
      </c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</row>
    <row r="24" spans="1:91" ht="20.25" customHeight="1">
      <c r="A24" s="195"/>
      <c r="B24" s="368" t="s">
        <v>19</v>
      </c>
      <c r="C24" s="194"/>
      <c r="D24" s="357">
        <f t="shared" si="6"/>
        <v>2156</v>
      </c>
      <c r="E24" s="358">
        <v>891</v>
      </c>
      <c r="F24" s="359">
        <v>6</v>
      </c>
      <c r="G24" s="402">
        <v>11</v>
      </c>
      <c r="H24" s="402" t="s">
        <v>83</v>
      </c>
      <c r="I24" s="360">
        <v>143</v>
      </c>
      <c r="J24" s="360">
        <v>129</v>
      </c>
      <c r="K24" s="361">
        <v>1</v>
      </c>
      <c r="L24" s="360">
        <v>2</v>
      </c>
      <c r="M24" s="360">
        <v>49</v>
      </c>
      <c r="N24" s="360">
        <v>272</v>
      </c>
      <c r="O24" s="360">
        <v>20</v>
      </c>
      <c r="P24" s="360">
        <v>2</v>
      </c>
      <c r="Q24" s="360">
        <v>81</v>
      </c>
      <c r="R24" s="361">
        <v>191</v>
      </c>
      <c r="S24" s="362">
        <v>63</v>
      </c>
      <c r="T24" s="362">
        <v>49</v>
      </c>
      <c r="U24" s="363">
        <v>180</v>
      </c>
      <c r="V24" s="362">
        <v>62</v>
      </c>
      <c r="W24" s="362">
        <v>4</v>
      </c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</row>
    <row r="25" spans="1:91" ht="20.25" customHeight="1">
      <c r="A25" s="285"/>
      <c r="B25" s="367" t="s">
        <v>20</v>
      </c>
      <c r="C25" s="288"/>
      <c r="D25" s="355">
        <f>SUM(D26:D33)</f>
        <v>31188</v>
      </c>
      <c r="E25" s="355">
        <f>SUM(E26:E33)</f>
        <v>6332</v>
      </c>
      <c r="F25" s="356">
        <f>SUM(F26:F33)</f>
        <v>110</v>
      </c>
      <c r="G25" s="356">
        <f>SUM(G26:G33)</f>
        <v>112</v>
      </c>
      <c r="H25" s="356">
        <f aca="true" t="shared" si="9" ref="H25:Q25">SUM(H26:H33)</f>
        <v>37</v>
      </c>
      <c r="I25" s="356">
        <f t="shared" si="9"/>
        <v>2417</v>
      </c>
      <c r="J25" s="356">
        <f t="shared" si="9"/>
        <v>3700</v>
      </c>
      <c r="K25" s="356">
        <f t="shared" si="9"/>
        <v>118</v>
      </c>
      <c r="L25" s="356">
        <f t="shared" si="9"/>
        <v>234</v>
      </c>
      <c r="M25" s="356">
        <f t="shared" si="9"/>
        <v>985</v>
      </c>
      <c r="N25" s="356">
        <f t="shared" si="9"/>
        <v>5019</v>
      </c>
      <c r="O25" s="356">
        <f t="shared" si="9"/>
        <v>417</v>
      </c>
      <c r="P25" s="356">
        <f t="shared" si="9"/>
        <v>148</v>
      </c>
      <c r="Q25" s="356">
        <f t="shared" si="9"/>
        <v>1235</v>
      </c>
      <c r="R25" s="354">
        <f aca="true" t="shared" si="10" ref="R25:W25">SUM(R26:R33)</f>
        <v>3601</v>
      </c>
      <c r="S25" s="354">
        <f t="shared" si="10"/>
        <v>1477</v>
      </c>
      <c r="T25" s="354">
        <f t="shared" si="10"/>
        <v>672</v>
      </c>
      <c r="U25" s="355">
        <f t="shared" si="10"/>
        <v>3136</v>
      </c>
      <c r="V25" s="354">
        <f t="shared" si="10"/>
        <v>1373</v>
      </c>
      <c r="W25" s="354">
        <f t="shared" si="10"/>
        <v>65</v>
      </c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</row>
    <row r="26" spans="1:91" ht="20.25" customHeight="1">
      <c r="A26" s="195"/>
      <c r="B26" s="368" t="s">
        <v>21</v>
      </c>
      <c r="C26" s="194"/>
      <c r="D26" s="357">
        <f t="shared" si="6"/>
        <v>1357</v>
      </c>
      <c r="E26" s="358">
        <v>58</v>
      </c>
      <c r="F26" s="405" t="s">
        <v>83</v>
      </c>
      <c r="G26" s="360">
        <v>24</v>
      </c>
      <c r="H26" s="360">
        <v>1</v>
      </c>
      <c r="I26" s="360">
        <v>113</v>
      </c>
      <c r="J26" s="360">
        <v>203</v>
      </c>
      <c r="K26" s="404" t="s">
        <v>83</v>
      </c>
      <c r="L26" s="360">
        <v>8</v>
      </c>
      <c r="M26" s="360">
        <v>35</v>
      </c>
      <c r="N26" s="360">
        <v>289</v>
      </c>
      <c r="O26" s="360">
        <v>20</v>
      </c>
      <c r="P26" s="360">
        <v>11</v>
      </c>
      <c r="Q26" s="360">
        <v>72</v>
      </c>
      <c r="R26" s="361">
        <v>177</v>
      </c>
      <c r="S26" s="362">
        <v>30</v>
      </c>
      <c r="T26" s="362">
        <v>27</v>
      </c>
      <c r="U26" s="363">
        <v>173</v>
      </c>
      <c r="V26" s="403">
        <v>116</v>
      </c>
      <c r="W26" s="403" t="s">
        <v>83</v>
      </c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</row>
    <row r="27" spans="1:91" ht="20.25" customHeight="1">
      <c r="A27" s="195"/>
      <c r="B27" s="368" t="s">
        <v>22</v>
      </c>
      <c r="C27" s="194"/>
      <c r="D27" s="357">
        <f t="shared" si="6"/>
        <v>3454</v>
      </c>
      <c r="E27" s="358">
        <v>1180</v>
      </c>
      <c r="F27" s="359">
        <v>6</v>
      </c>
      <c r="G27" s="360">
        <v>1</v>
      </c>
      <c r="H27" s="360">
        <v>1</v>
      </c>
      <c r="I27" s="360">
        <v>207</v>
      </c>
      <c r="J27" s="360">
        <v>479</v>
      </c>
      <c r="K27" s="361">
        <v>6</v>
      </c>
      <c r="L27" s="360">
        <v>12</v>
      </c>
      <c r="M27" s="360">
        <v>119</v>
      </c>
      <c r="N27" s="360">
        <v>425</v>
      </c>
      <c r="O27" s="360">
        <v>34</v>
      </c>
      <c r="P27" s="360">
        <v>7</v>
      </c>
      <c r="Q27" s="360">
        <v>96</v>
      </c>
      <c r="R27" s="361">
        <v>309</v>
      </c>
      <c r="S27" s="362">
        <v>85</v>
      </c>
      <c r="T27" s="362">
        <v>57</v>
      </c>
      <c r="U27" s="363">
        <v>287</v>
      </c>
      <c r="V27" s="362">
        <v>140</v>
      </c>
      <c r="W27" s="362">
        <v>3</v>
      </c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</row>
    <row r="28" spans="1:91" ht="20.25" customHeight="1">
      <c r="A28" s="195"/>
      <c r="B28" s="368" t="s">
        <v>23</v>
      </c>
      <c r="C28" s="194"/>
      <c r="D28" s="357">
        <f t="shared" si="6"/>
        <v>10515</v>
      </c>
      <c r="E28" s="358">
        <v>1784</v>
      </c>
      <c r="F28" s="359">
        <v>25</v>
      </c>
      <c r="G28" s="360">
        <v>6</v>
      </c>
      <c r="H28" s="360">
        <v>11</v>
      </c>
      <c r="I28" s="360">
        <v>858</v>
      </c>
      <c r="J28" s="360">
        <v>1211</v>
      </c>
      <c r="K28" s="361">
        <v>75</v>
      </c>
      <c r="L28" s="360">
        <v>97</v>
      </c>
      <c r="M28" s="360">
        <v>324</v>
      </c>
      <c r="N28" s="360">
        <v>1725</v>
      </c>
      <c r="O28" s="360">
        <v>165</v>
      </c>
      <c r="P28" s="360">
        <v>61</v>
      </c>
      <c r="Q28" s="360">
        <v>430</v>
      </c>
      <c r="R28" s="361">
        <v>1313</v>
      </c>
      <c r="S28" s="362">
        <v>623</v>
      </c>
      <c r="T28" s="362">
        <v>213</v>
      </c>
      <c r="U28" s="363">
        <v>1166</v>
      </c>
      <c r="V28" s="362">
        <v>397</v>
      </c>
      <c r="W28" s="362">
        <v>31</v>
      </c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</row>
    <row r="29" spans="1:91" ht="20.25" customHeight="1">
      <c r="A29" s="195"/>
      <c r="B29" s="368" t="s">
        <v>24</v>
      </c>
      <c r="C29" s="194"/>
      <c r="D29" s="357">
        <f t="shared" si="6"/>
        <v>8930</v>
      </c>
      <c r="E29" s="358">
        <v>1350</v>
      </c>
      <c r="F29" s="359">
        <v>10</v>
      </c>
      <c r="G29" s="360">
        <v>7</v>
      </c>
      <c r="H29" s="360">
        <v>15</v>
      </c>
      <c r="I29" s="360">
        <v>687</v>
      </c>
      <c r="J29" s="360">
        <v>1096</v>
      </c>
      <c r="K29" s="361">
        <v>21</v>
      </c>
      <c r="L29" s="360">
        <v>91</v>
      </c>
      <c r="M29" s="360">
        <v>309</v>
      </c>
      <c r="N29" s="360">
        <v>1591</v>
      </c>
      <c r="O29" s="360">
        <v>143</v>
      </c>
      <c r="P29" s="360">
        <v>52</v>
      </c>
      <c r="Q29" s="360">
        <v>387</v>
      </c>
      <c r="R29" s="361">
        <v>1104</v>
      </c>
      <c r="S29" s="362">
        <v>539</v>
      </c>
      <c r="T29" s="362">
        <v>180</v>
      </c>
      <c r="U29" s="363">
        <v>964</v>
      </c>
      <c r="V29" s="362">
        <v>364</v>
      </c>
      <c r="W29" s="362">
        <v>20</v>
      </c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</row>
    <row r="30" spans="1:91" ht="20.25" customHeight="1">
      <c r="A30" s="195"/>
      <c r="B30" s="368" t="s">
        <v>25</v>
      </c>
      <c r="C30" s="194"/>
      <c r="D30" s="357">
        <f t="shared" si="6"/>
        <v>2171</v>
      </c>
      <c r="E30" s="358">
        <v>611</v>
      </c>
      <c r="F30" s="359">
        <v>2</v>
      </c>
      <c r="G30" s="360">
        <v>36</v>
      </c>
      <c r="H30" s="360">
        <v>1</v>
      </c>
      <c r="I30" s="360">
        <v>143</v>
      </c>
      <c r="J30" s="360">
        <v>178</v>
      </c>
      <c r="K30" s="361">
        <v>4</v>
      </c>
      <c r="L30" s="360">
        <v>14</v>
      </c>
      <c r="M30" s="360">
        <v>63</v>
      </c>
      <c r="N30" s="360">
        <v>397</v>
      </c>
      <c r="O30" s="360">
        <v>19</v>
      </c>
      <c r="P30" s="360">
        <v>6</v>
      </c>
      <c r="Q30" s="360">
        <v>87</v>
      </c>
      <c r="R30" s="361">
        <v>209</v>
      </c>
      <c r="S30" s="362">
        <v>63</v>
      </c>
      <c r="T30" s="362">
        <v>36</v>
      </c>
      <c r="U30" s="363">
        <v>201</v>
      </c>
      <c r="V30" s="362">
        <v>93</v>
      </c>
      <c r="W30" s="362">
        <v>8</v>
      </c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</row>
    <row r="31" spans="1:91" ht="20.25" customHeight="1">
      <c r="A31" s="195"/>
      <c r="B31" s="368" t="s">
        <v>26</v>
      </c>
      <c r="C31" s="194"/>
      <c r="D31" s="357">
        <f t="shared" si="6"/>
        <v>2719</v>
      </c>
      <c r="E31" s="358">
        <v>815</v>
      </c>
      <c r="F31" s="359">
        <v>17</v>
      </c>
      <c r="G31" s="360">
        <v>3</v>
      </c>
      <c r="H31" s="402" t="s">
        <v>83</v>
      </c>
      <c r="I31" s="360">
        <v>239</v>
      </c>
      <c r="J31" s="360">
        <v>308</v>
      </c>
      <c r="K31" s="361">
        <v>5</v>
      </c>
      <c r="L31" s="360">
        <v>10</v>
      </c>
      <c r="M31" s="360">
        <v>76</v>
      </c>
      <c r="N31" s="360">
        <v>322</v>
      </c>
      <c r="O31" s="360">
        <v>24</v>
      </c>
      <c r="P31" s="360">
        <v>4</v>
      </c>
      <c r="Q31" s="360">
        <v>80</v>
      </c>
      <c r="R31" s="361">
        <v>302</v>
      </c>
      <c r="S31" s="362">
        <v>88</v>
      </c>
      <c r="T31" s="362">
        <v>83</v>
      </c>
      <c r="U31" s="363">
        <v>203</v>
      </c>
      <c r="V31" s="362">
        <v>138</v>
      </c>
      <c r="W31" s="362">
        <v>2</v>
      </c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</row>
    <row r="32" spans="1:91" ht="20.25" customHeight="1">
      <c r="A32" s="195"/>
      <c r="B32" s="368" t="s">
        <v>27</v>
      </c>
      <c r="C32" s="194"/>
      <c r="D32" s="357">
        <f t="shared" si="6"/>
        <v>882</v>
      </c>
      <c r="E32" s="358">
        <v>212</v>
      </c>
      <c r="F32" s="405" t="s">
        <v>83</v>
      </c>
      <c r="G32" s="360">
        <v>35</v>
      </c>
      <c r="H32" s="360">
        <v>1</v>
      </c>
      <c r="I32" s="360">
        <v>59</v>
      </c>
      <c r="J32" s="360">
        <v>87</v>
      </c>
      <c r="K32" s="361">
        <v>2</v>
      </c>
      <c r="L32" s="360">
        <v>1</v>
      </c>
      <c r="M32" s="360">
        <v>28</v>
      </c>
      <c r="N32" s="360">
        <v>127</v>
      </c>
      <c r="O32" s="360">
        <v>7</v>
      </c>
      <c r="P32" s="360">
        <v>6</v>
      </c>
      <c r="Q32" s="360">
        <v>37</v>
      </c>
      <c r="R32" s="361">
        <v>106</v>
      </c>
      <c r="S32" s="362">
        <v>27</v>
      </c>
      <c r="T32" s="362">
        <v>21</v>
      </c>
      <c r="U32" s="363">
        <v>72</v>
      </c>
      <c r="V32" s="362">
        <v>54</v>
      </c>
      <c r="W32" s="403" t="s">
        <v>83</v>
      </c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</row>
    <row r="33" spans="1:91" ht="20.25" customHeight="1">
      <c r="A33" s="195"/>
      <c r="B33" s="368" t="s">
        <v>28</v>
      </c>
      <c r="C33" s="194"/>
      <c r="D33" s="357">
        <f t="shared" si="6"/>
        <v>1160</v>
      </c>
      <c r="E33" s="358">
        <v>322</v>
      </c>
      <c r="F33" s="359">
        <v>50</v>
      </c>
      <c r="G33" s="402" t="s">
        <v>83</v>
      </c>
      <c r="H33" s="360">
        <v>7</v>
      </c>
      <c r="I33" s="360">
        <v>111</v>
      </c>
      <c r="J33" s="360">
        <v>138</v>
      </c>
      <c r="K33" s="361">
        <v>5</v>
      </c>
      <c r="L33" s="360">
        <v>1</v>
      </c>
      <c r="M33" s="360">
        <v>31</v>
      </c>
      <c r="N33" s="360">
        <v>143</v>
      </c>
      <c r="O33" s="360">
        <v>5</v>
      </c>
      <c r="P33" s="360">
        <v>1</v>
      </c>
      <c r="Q33" s="360">
        <v>46</v>
      </c>
      <c r="R33" s="361">
        <v>81</v>
      </c>
      <c r="S33" s="362">
        <v>22</v>
      </c>
      <c r="T33" s="362">
        <v>55</v>
      </c>
      <c r="U33" s="363">
        <v>70</v>
      </c>
      <c r="V33" s="362">
        <v>71</v>
      </c>
      <c r="W33" s="362">
        <v>1</v>
      </c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</row>
    <row r="34" spans="1:91" ht="20.25" customHeight="1">
      <c r="A34" s="289"/>
      <c r="B34" s="367" t="s">
        <v>29</v>
      </c>
      <c r="C34" s="288"/>
      <c r="D34" s="355">
        <f>SUM(D35:D36)</f>
        <v>4419</v>
      </c>
      <c r="E34" s="355">
        <f>SUM(E35:E36)</f>
        <v>961</v>
      </c>
      <c r="F34" s="356">
        <f>SUM(F35:F36)</f>
        <v>156</v>
      </c>
      <c r="G34" s="356">
        <f>SUM(G35:G36)</f>
        <v>1</v>
      </c>
      <c r="H34" s="356">
        <f aca="true" t="shared" si="11" ref="H34:P34">SUM(H35:H36)</f>
        <v>1</v>
      </c>
      <c r="I34" s="356">
        <f t="shared" si="11"/>
        <v>590</v>
      </c>
      <c r="J34" s="356">
        <f t="shared" si="11"/>
        <v>464</v>
      </c>
      <c r="K34" s="356">
        <f t="shared" si="11"/>
        <v>8</v>
      </c>
      <c r="L34" s="356">
        <f t="shared" si="11"/>
        <v>13</v>
      </c>
      <c r="M34" s="356">
        <f t="shared" si="11"/>
        <v>140</v>
      </c>
      <c r="N34" s="356">
        <f t="shared" si="11"/>
        <v>517</v>
      </c>
      <c r="O34" s="356">
        <f t="shared" si="11"/>
        <v>49</v>
      </c>
      <c r="P34" s="356">
        <f t="shared" si="11"/>
        <v>3</v>
      </c>
      <c r="Q34" s="356">
        <f aca="true" t="shared" si="12" ref="Q34:W34">SUM(Q35:Q36)</f>
        <v>117</v>
      </c>
      <c r="R34" s="354">
        <f t="shared" si="12"/>
        <v>515</v>
      </c>
      <c r="S34" s="354">
        <f t="shared" si="12"/>
        <v>96</v>
      </c>
      <c r="T34" s="354">
        <f t="shared" si="12"/>
        <v>178</v>
      </c>
      <c r="U34" s="355">
        <f t="shared" si="12"/>
        <v>390</v>
      </c>
      <c r="V34" s="354">
        <f t="shared" si="12"/>
        <v>219</v>
      </c>
      <c r="W34" s="354">
        <f t="shared" si="12"/>
        <v>1</v>
      </c>
      <c r="X34" s="296"/>
      <c r="Y34" s="296"/>
      <c r="Z34" s="296"/>
      <c r="AA34" s="296"/>
      <c r="AB34" s="296"/>
      <c r="AC34" s="296"/>
      <c r="AD34" s="296"/>
      <c r="AE34" s="296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</row>
    <row r="35" spans="1:185" ht="20.25" customHeight="1">
      <c r="A35" s="195"/>
      <c r="B35" s="368" t="s">
        <v>30</v>
      </c>
      <c r="C35" s="194"/>
      <c r="D35" s="357">
        <f t="shared" si="6"/>
        <v>2095</v>
      </c>
      <c r="E35" s="358">
        <v>415</v>
      </c>
      <c r="F35" s="359">
        <v>117</v>
      </c>
      <c r="G35" s="402" t="s">
        <v>83</v>
      </c>
      <c r="H35" s="360">
        <v>1</v>
      </c>
      <c r="I35" s="360">
        <v>238</v>
      </c>
      <c r="J35" s="360">
        <v>156</v>
      </c>
      <c r="K35" s="361">
        <v>7</v>
      </c>
      <c r="L35" s="360">
        <v>6</v>
      </c>
      <c r="M35" s="360">
        <v>60</v>
      </c>
      <c r="N35" s="360">
        <v>257</v>
      </c>
      <c r="O35" s="360">
        <v>29</v>
      </c>
      <c r="P35" s="360">
        <v>2</v>
      </c>
      <c r="Q35" s="360">
        <v>54</v>
      </c>
      <c r="R35" s="361">
        <v>305</v>
      </c>
      <c r="S35" s="362">
        <v>62</v>
      </c>
      <c r="T35" s="362">
        <v>71</v>
      </c>
      <c r="U35" s="363">
        <v>198</v>
      </c>
      <c r="V35" s="362">
        <v>117</v>
      </c>
      <c r="W35" s="403" t="s">
        <v>83</v>
      </c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</row>
    <row r="36" spans="1:185" ht="20.25" customHeight="1">
      <c r="A36" s="195"/>
      <c r="B36" s="368" t="s">
        <v>31</v>
      </c>
      <c r="C36" s="194"/>
      <c r="D36" s="357">
        <f t="shared" si="6"/>
        <v>2324</v>
      </c>
      <c r="E36" s="358">
        <v>546</v>
      </c>
      <c r="F36" s="359">
        <v>39</v>
      </c>
      <c r="G36" s="360">
        <v>1</v>
      </c>
      <c r="H36" s="402" t="s">
        <v>83</v>
      </c>
      <c r="I36" s="360">
        <v>352</v>
      </c>
      <c r="J36" s="360">
        <v>308</v>
      </c>
      <c r="K36" s="361">
        <v>1</v>
      </c>
      <c r="L36" s="360">
        <v>7</v>
      </c>
      <c r="M36" s="360">
        <v>80</v>
      </c>
      <c r="N36" s="360">
        <v>260</v>
      </c>
      <c r="O36" s="360">
        <v>20</v>
      </c>
      <c r="P36" s="360">
        <v>1</v>
      </c>
      <c r="Q36" s="360">
        <v>63</v>
      </c>
      <c r="R36" s="361">
        <v>210</v>
      </c>
      <c r="S36" s="362">
        <v>34</v>
      </c>
      <c r="T36" s="362">
        <v>107</v>
      </c>
      <c r="U36" s="363">
        <v>192</v>
      </c>
      <c r="V36" s="362">
        <v>102</v>
      </c>
      <c r="W36" s="362">
        <v>1</v>
      </c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</row>
    <row r="37" spans="1:170" ht="20.25" customHeight="1">
      <c r="A37" s="289"/>
      <c r="B37" s="367" t="s">
        <v>32</v>
      </c>
      <c r="C37" s="288"/>
      <c r="D37" s="355">
        <f>SUM(D38:D39)</f>
        <v>2541</v>
      </c>
      <c r="E37" s="355">
        <f>SUM(E38:E39)</f>
        <v>541</v>
      </c>
      <c r="F37" s="356">
        <f>SUM(F38:F39)</f>
        <v>106</v>
      </c>
      <c r="G37" s="356">
        <f>SUM(G38:G39)</f>
        <v>5</v>
      </c>
      <c r="H37" s="356">
        <f aca="true" t="shared" si="13" ref="H37:P37">SUM(H38:H39)</f>
        <v>4</v>
      </c>
      <c r="I37" s="356">
        <f t="shared" si="13"/>
        <v>381</v>
      </c>
      <c r="J37" s="356">
        <f t="shared" si="13"/>
        <v>182</v>
      </c>
      <c r="K37" s="356">
        <f t="shared" si="13"/>
        <v>18</v>
      </c>
      <c r="L37" s="356">
        <f t="shared" si="13"/>
        <v>2</v>
      </c>
      <c r="M37" s="356">
        <f t="shared" si="13"/>
        <v>62</v>
      </c>
      <c r="N37" s="356">
        <f t="shared" si="13"/>
        <v>316</v>
      </c>
      <c r="O37" s="356">
        <f t="shared" si="13"/>
        <v>22</v>
      </c>
      <c r="P37" s="356">
        <f t="shared" si="13"/>
        <v>1</v>
      </c>
      <c r="Q37" s="356">
        <f aca="true" t="shared" si="14" ref="Q37:W37">SUM(Q38:Q39)</f>
        <v>71</v>
      </c>
      <c r="R37" s="354">
        <f t="shared" si="14"/>
        <v>267</v>
      </c>
      <c r="S37" s="354">
        <f t="shared" si="14"/>
        <v>63</v>
      </c>
      <c r="T37" s="354">
        <f t="shared" si="14"/>
        <v>138</v>
      </c>
      <c r="U37" s="355">
        <f t="shared" si="14"/>
        <v>209</v>
      </c>
      <c r="V37" s="354">
        <f t="shared" si="14"/>
        <v>150</v>
      </c>
      <c r="W37" s="354">
        <f t="shared" si="14"/>
        <v>3</v>
      </c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</row>
    <row r="38" spans="1:91" ht="20.25" customHeight="1">
      <c r="A38" s="195"/>
      <c r="B38" s="368" t="s">
        <v>35</v>
      </c>
      <c r="C38" s="194"/>
      <c r="D38" s="357">
        <f t="shared" si="6"/>
        <v>2264</v>
      </c>
      <c r="E38" s="358">
        <v>488</v>
      </c>
      <c r="F38" s="359">
        <v>92</v>
      </c>
      <c r="G38" s="360">
        <v>5</v>
      </c>
      <c r="H38" s="360">
        <v>4</v>
      </c>
      <c r="I38" s="360">
        <v>307</v>
      </c>
      <c r="J38" s="360">
        <v>179</v>
      </c>
      <c r="K38" s="361">
        <v>12</v>
      </c>
      <c r="L38" s="360">
        <v>2</v>
      </c>
      <c r="M38" s="360">
        <v>60</v>
      </c>
      <c r="N38" s="360">
        <v>303</v>
      </c>
      <c r="O38" s="360">
        <v>20</v>
      </c>
      <c r="P38" s="360">
        <v>1</v>
      </c>
      <c r="Q38" s="360">
        <v>55</v>
      </c>
      <c r="R38" s="361">
        <v>252</v>
      </c>
      <c r="S38" s="362">
        <v>50</v>
      </c>
      <c r="T38" s="362">
        <v>106</v>
      </c>
      <c r="U38" s="363">
        <v>206</v>
      </c>
      <c r="V38" s="362">
        <v>120</v>
      </c>
      <c r="W38" s="362">
        <v>2</v>
      </c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</row>
    <row r="39" spans="1:91" ht="20.25" customHeight="1">
      <c r="A39" s="195"/>
      <c r="B39" s="368" t="s">
        <v>36</v>
      </c>
      <c r="C39" s="194"/>
      <c r="D39" s="357">
        <f t="shared" si="6"/>
        <v>277</v>
      </c>
      <c r="E39" s="358">
        <v>53</v>
      </c>
      <c r="F39" s="359">
        <v>14</v>
      </c>
      <c r="G39" s="402" t="s">
        <v>83</v>
      </c>
      <c r="H39" s="402" t="s">
        <v>83</v>
      </c>
      <c r="I39" s="360">
        <v>74</v>
      </c>
      <c r="J39" s="360">
        <v>3</v>
      </c>
      <c r="K39" s="361">
        <v>6</v>
      </c>
      <c r="L39" s="402" t="s">
        <v>83</v>
      </c>
      <c r="M39" s="360">
        <v>2</v>
      </c>
      <c r="N39" s="360">
        <v>13</v>
      </c>
      <c r="O39" s="402">
        <v>2</v>
      </c>
      <c r="P39" s="402" t="s">
        <v>83</v>
      </c>
      <c r="Q39" s="360">
        <v>16</v>
      </c>
      <c r="R39" s="361">
        <v>15</v>
      </c>
      <c r="S39" s="362">
        <v>13</v>
      </c>
      <c r="T39" s="362">
        <v>32</v>
      </c>
      <c r="U39" s="363">
        <v>3</v>
      </c>
      <c r="V39" s="362">
        <v>30</v>
      </c>
      <c r="W39" s="362">
        <v>1</v>
      </c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</row>
    <row r="40" spans="1:204" ht="20.25" customHeight="1">
      <c r="A40" s="289"/>
      <c r="B40" s="367" t="s">
        <v>38</v>
      </c>
      <c r="C40" s="288"/>
      <c r="D40" s="355">
        <f>SUM(D41:D43)</f>
        <v>23313</v>
      </c>
      <c r="E40" s="355">
        <f>SUM(E41:E43)</f>
        <v>3059</v>
      </c>
      <c r="F40" s="356">
        <f>SUM(F41:F43)</f>
        <v>162</v>
      </c>
      <c r="G40" s="356">
        <f>SUM(G41:G43)</f>
        <v>39</v>
      </c>
      <c r="H40" s="356">
        <f aca="true" t="shared" si="15" ref="H40:P40">SUM(H41:H43)</f>
        <v>123</v>
      </c>
      <c r="I40" s="356">
        <f t="shared" si="15"/>
        <v>2786</v>
      </c>
      <c r="J40" s="356">
        <f t="shared" si="15"/>
        <v>2228</v>
      </c>
      <c r="K40" s="356">
        <f t="shared" si="15"/>
        <v>115</v>
      </c>
      <c r="L40" s="356">
        <f t="shared" si="15"/>
        <v>233</v>
      </c>
      <c r="M40" s="356">
        <f t="shared" si="15"/>
        <v>824</v>
      </c>
      <c r="N40" s="356">
        <f t="shared" si="15"/>
        <v>3834</v>
      </c>
      <c r="O40" s="356">
        <f t="shared" si="15"/>
        <v>489</v>
      </c>
      <c r="P40" s="356">
        <f t="shared" si="15"/>
        <v>90</v>
      </c>
      <c r="Q40" s="356">
        <f aca="true" t="shared" si="16" ref="Q40:W40">SUM(Q41:Q43)</f>
        <v>852</v>
      </c>
      <c r="R40" s="354">
        <f t="shared" si="16"/>
        <v>2827</v>
      </c>
      <c r="S40" s="354">
        <f t="shared" si="16"/>
        <v>1239</v>
      </c>
      <c r="T40" s="354">
        <f t="shared" si="16"/>
        <v>658</v>
      </c>
      <c r="U40" s="355">
        <f t="shared" si="16"/>
        <v>2335</v>
      </c>
      <c r="V40" s="354">
        <f t="shared" si="16"/>
        <v>1269</v>
      </c>
      <c r="W40" s="354">
        <f t="shared" si="16"/>
        <v>151</v>
      </c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</row>
    <row r="41" spans="1:91" ht="20.25" customHeight="1">
      <c r="A41" s="195"/>
      <c r="B41" s="368" t="s">
        <v>125</v>
      </c>
      <c r="C41" s="194"/>
      <c r="D41" s="357">
        <f t="shared" si="6"/>
        <v>7643</v>
      </c>
      <c r="E41" s="358">
        <v>1666</v>
      </c>
      <c r="F41" s="359">
        <v>2</v>
      </c>
      <c r="G41" s="360">
        <v>30</v>
      </c>
      <c r="H41" s="360">
        <v>1</v>
      </c>
      <c r="I41" s="360">
        <v>668</v>
      </c>
      <c r="J41" s="360">
        <v>566</v>
      </c>
      <c r="K41" s="361">
        <v>34</v>
      </c>
      <c r="L41" s="360">
        <v>96</v>
      </c>
      <c r="M41" s="360">
        <v>259</v>
      </c>
      <c r="N41" s="360">
        <v>1191</v>
      </c>
      <c r="O41" s="360">
        <v>186</v>
      </c>
      <c r="P41" s="360">
        <v>34</v>
      </c>
      <c r="Q41" s="360">
        <v>220</v>
      </c>
      <c r="R41" s="361">
        <v>911</v>
      </c>
      <c r="S41" s="362">
        <v>450</v>
      </c>
      <c r="T41" s="362">
        <v>183</v>
      </c>
      <c r="U41" s="363">
        <v>749</v>
      </c>
      <c r="V41" s="362">
        <v>350</v>
      </c>
      <c r="W41" s="362">
        <v>47</v>
      </c>
      <c r="X41" s="295"/>
      <c r="Y41" s="295"/>
      <c r="Z41" s="295"/>
      <c r="AA41" s="295"/>
      <c r="AB41" s="295"/>
      <c r="AC41" s="295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</row>
    <row r="42" spans="1:91" ht="20.25" customHeight="1">
      <c r="A42" s="195"/>
      <c r="B42" s="368" t="s">
        <v>81</v>
      </c>
      <c r="C42" s="194"/>
      <c r="D42" s="357">
        <f t="shared" si="6"/>
        <v>12851</v>
      </c>
      <c r="E42" s="358">
        <v>1030</v>
      </c>
      <c r="F42" s="359">
        <v>107</v>
      </c>
      <c r="G42" s="360">
        <v>8</v>
      </c>
      <c r="H42" s="360">
        <v>18</v>
      </c>
      <c r="I42" s="360">
        <v>1526</v>
      </c>
      <c r="J42" s="360">
        <v>1351</v>
      </c>
      <c r="K42" s="361">
        <v>79</v>
      </c>
      <c r="L42" s="360">
        <v>130</v>
      </c>
      <c r="M42" s="360">
        <v>511</v>
      </c>
      <c r="N42" s="360">
        <v>2324</v>
      </c>
      <c r="O42" s="360">
        <v>295</v>
      </c>
      <c r="P42" s="360">
        <v>55</v>
      </c>
      <c r="Q42" s="360">
        <v>521</v>
      </c>
      <c r="R42" s="361">
        <v>1618</v>
      </c>
      <c r="S42" s="362">
        <v>739</v>
      </c>
      <c r="T42" s="362">
        <v>321</v>
      </c>
      <c r="U42" s="363">
        <v>1386</v>
      </c>
      <c r="V42" s="362">
        <v>728</v>
      </c>
      <c r="W42" s="362">
        <v>104</v>
      </c>
      <c r="X42" s="295"/>
      <c r="Y42" s="295"/>
      <c r="Z42" s="295"/>
      <c r="AA42" s="295"/>
      <c r="AB42" s="295"/>
      <c r="AC42" s="295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</row>
    <row r="43" spans="1:91" ht="20.25" customHeight="1">
      <c r="A43" s="195"/>
      <c r="B43" s="368" t="s">
        <v>124</v>
      </c>
      <c r="C43" s="194"/>
      <c r="D43" s="357">
        <f t="shared" si="6"/>
        <v>2819</v>
      </c>
      <c r="E43" s="358">
        <v>363</v>
      </c>
      <c r="F43" s="359">
        <v>53</v>
      </c>
      <c r="G43" s="360">
        <v>1</v>
      </c>
      <c r="H43" s="360">
        <v>104</v>
      </c>
      <c r="I43" s="360">
        <v>592</v>
      </c>
      <c r="J43" s="360">
        <v>311</v>
      </c>
      <c r="K43" s="361">
        <v>2</v>
      </c>
      <c r="L43" s="360">
        <v>7</v>
      </c>
      <c r="M43" s="360">
        <v>54</v>
      </c>
      <c r="N43" s="360">
        <v>319</v>
      </c>
      <c r="O43" s="360">
        <v>8</v>
      </c>
      <c r="P43" s="360">
        <v>1</v>
      </c>
      <c r="Q43" s="360">
        <v>111</v>
      </c>
      <c r="R43" s="361">
        <v>298</v>
      </c>
      <c r="S43" s="362">
        <v>50</v>
      </c>
      <c r="T43" s="362">
        <v>154</v>
      </c>
      <c r="U43" s="363">
        <v>200</v>
      </c>
      <c r="V43" s="362">
        <v>191</v>
      </c>
      <c r="W43" s="403" t="s">
        <v>83</v>
      </c>
      <c r="X43" s="295"/>
      <c r="Y43" s="295"/>
      <c r="Z43" s="295"/>
      <c r="AA43" s="295"/>
      <c r="AB43" s="295"/>
      <c r="AC43" s="295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</row>
    <row r="44" spans="1:91" s="5" customFormat="1" ht="20.25" customHeight="1">
      <c r="A44" s="289"/>
      <c r="B44" s="367" t="s">
        <v>44</v>
      </c>
      <c r="C44" s="288"/>
      <c r="D44" s="355">
        <f>SUM(D45:D52)</f>
        <v>29669</v>
      </c>
      <c r="E44" s="355">
        <f>SUM(E45:E52)</f>
        <v>5396</v>
      </c>
      <c r="F44" s="356">
        <f>SUM(F45:F52)</f>
        <v>695</v>
      </c>
      <c r="G44" s="356">
        <f>SUM(G45:G52)</f>
        <v>355</v>
      </c>
      <c r="H44" s="356">
        <f aca="true" t="shared" si="17" ref="H44:P44">SUM(H45:H52)</f>
        <v>112</v>
      </c>
      <c r="I44" s="356">
        <f t="shared" si="17"/>
        <v>4108</v>
      </c>
      <c r="J44" s="356">
        <f t="shared" si="17"/>
        <v>3201</v>
      </c>
      <c r="K44" s="356">
        <f t="shared" si="17"/>
        <v>106</v>
      </c>
      <c r="L44" s="356">
        <f t="shared" si="17"/>
        <v>102</v>
      </c>
      <c r="M44" s="356">
        <f t="shared" si="17"/>
        <v>945</v>
      </c>
      <c r="N44" s="356">
        <f t="shared" si="17"/>
        <v>4266</v>
      </c>
      <c r="O44" s="356">
        <f t="shared" si="17"/>
        <v>268</v>
      </c>
      <c r="P44" s="356">
        <f t="shared" si="17"/>
        <v>45</v>
      </c>
      <c r="Q44" s="356">
        <f aca="true" t="shared" si="18" ref="Q44:W44">SUM(Q45:Q52)</f>
        <v>1170</v>
      </c>
      <c r="R44" s="354">
        <f t="shared" si="18"/>
        <v>3569</v>
      </c>
      <c r="S44" s="354">
        <f t="shared" si="18"/>
        <v>972</v>
      </c>
      <c r="T44" s="354">
        <f t="shared" si="18"/>
        <v>848</v>
      </c>
      <c r="U44" s="355">
        <f t="shared" si="18"/>
        <v>2333</v>
      </c>
      <c r="V44" s="354">
        <f t="shared" si="18"/>
        <v>1149</v>
      </c>
      <c r="W44" s="354">
        <f t="shared" si="18"/>
        <v>29</v>
      </c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</row>
    <row r="45" spans="1:91" ht="20.25" customHeight="1">
      <c r="A45" s="195"/>
      <c r="B45" s="368" t="s">
        <v>45</v>
      </c>
      <c r="C45" s="194"/>
      <c r="D45" s="357">
        <f t="shared" si="6"/>
        <v>3235</v>
      </c>
      <c r="E45" s="358">
        <v>360</v>
      </c>
      <c r="F45" s="359">
        <v>7</v>
      </c>
      <c r="G45" s="360">
        <v>234</v>
      </c>
      <c r="H45" s="360">
        <v>11</v>
      </c>
      <c r="I45" s="360">
        <v>460</v>
      </c>
      <c r="J45" s="360">
        <v>360</v>
      </c>
      <c r="K45" s="361">
        <v>1</v>
      </c>
      <c r="L45" s="360">
        <v>11</v>
      </c>
      <c r="M45" s="360">
        <v>163</v>
      </c>
      <c r="N45" s="360">
        <v>533</v>
      </c>
      <c r="O45" s="360">
        <v>47</v>
      </c>
      <c r="P45" s="360">
        <v>5</v>
      </c>
      <c r="Q45" s="360">
        <v>175</v>
      </c>
      <c r="R45" s="361">
        <v>327</v>
      </c>
      <c r="S45" s="362">
        <v>88</v>
      </c>
      <c r="T45" s="362">
        <v>74</v>
      </c>
      <c r="U45" s="363">
        <v>243</v>
      </c>
      <c r="V45" s="362">
        <v>135</v>
      </c>
      <c r="W45" s="362">
        <v>1</v>
      </c>
      <c r="X45" s="295"/>
      <c r="Y45" s="295"/>
      <c r="Z45" s="295"/>
      <c r="AA45" s="295"/>
      <c r="AB45" s="295"/>
      <c r="AC45" s="295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</row>
    <row r="46" spans="1:91" ht="20.25" customHeight="1">
      <c r="A46" s="195"/>
      <c r="B46" s="368" t="s">
        <v>46</v>
      </c>
      <c r="C46" s="194"/>
      <c r="D46" s="357">
        <f t="shared" si="6"/>
        <v>6914</v>
      </c>
      <c r="E46" s="358">
        <v>1101</v>
      </c>
      <c r="F46" s="359">
        <v>10</v>
      </c>
      <c r="G46" s="360">
        <v>4</v>
      </c>
      <c r="H46" s="360">
        <v>25</v>
      </c>
      <c r="I46" s="360">
        <v>918</v>
      </c>
      <c r="J46" s="360">
        <v>681</v>
      </c>
      <c r="K46" s="361">
        <v>34</v>
      </c>
      <c r="L46" s="360">
        <v>30</v>
      </c>
      <c r="M46" s="360">
        <v>228</v>
      </c>
      <c r="N46" s="360">
        <v>1147</v>
      </c>
      <c r="O46" s="360">
        <v>64</v>
      </c>
      <c r="P46" s="360">
        <v>19</v>
      </c>
      <c r="Q46" s="360">
        <v>247</v>
      </c>
      <c r="R46" s="361">
        <v>1057</v>
      </c>
      <c r="S46" s="362">
        <v>277</v>
      </c>
      <c r="T46" s="362">
        <v>148</v>
      </c>
      <c r="U46" s="363">
        <v>649</v>
      </c>
      <c r="V46" s="362">
        <v>268</v>
      </c>
      <c r="W46" s="362">
        <v>7</v>
      </c>
      <c r="X46" s="295"/>
      <c r="Y46" s="295"/>
      <c r="Z46" s="295"/>
      <c r="AA46" s="295"/>
      <c r="AB46" s="295"/>
      <c r="AC46" s="295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</row>
    <row r="47" spans="1:91" ht="20.25" customHeight="1">
      <c r="A47" s="195"/>
      <c r="B47" s="368" t="s">
        <v>47</v>
      </c>
      <c r="C47" s="194"/>
      <c r="D47" s="357">
        <f t="shared" si="6"/>
        <v>3119</v>
      </c>
      <c r="E47" s="358">
        <v>484</v>
      </c>
      <c r="F47" s="359">
        <v>9</v>
      </c>
      <c r="G47" s="360">
        <v>4</v>
      </c>
      <c r="H47" s="360">
        <v>24</v>
      </c>
      <c r="I47" s="360">
        <v>490</v>
      </c>
      <c r="J47" s="360">
        <v>350</v>
      </c>
      <c r="K47" s="361">
        <v>5</v>
      </c>
      <c r="L47" s="360">
        <v>9</v>
      </c>
      <c r="M47" s="360">
        <v>95</v>
      </c>
      <c r="N47" s="360">
        <v>474</v>
      </c>
      <c r="O47" s="360">
        <v>26</v>
      </c>
      <c r="P47" s="360">
        <v>7</v>
      </c>
      <c r="Q47" s="360">
        <v>98</v>
      </c>
      <c r="R47" s="361">
        <v>465</v>
      </c>
      <c r="S47" s="362">
        <v>65</v>
      </c>
      <c r="T47" s="362">
        <v>83</v>
      </c>
      <c r="U47" s="363">
        <v>311</v>
      </c>
      <c r="V47" s="362">
        <v>118</v>
      </c>
      <c r="W47" s="362">
        <v>2</v>
      </c>
      <c r="X47" s="295"/>
      <c r="Y47" s="295"/>
      <c r="Z47" s="295"/>
      <c r="AA47" s="295"/>
      <c r="AB47" s="295"/>
      <c r="AC47" s="295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</row>
    <row r="48" spans="1:91" ht="20.25" customHeight="1">
      <c r="A48" s="195"/>
      <c r="B48" s="368" t="s">
        <v>48</v>
      </c>
      <c r="C48" s="194"/>
      <c r="D48" s="357">
        <f t="shared" si="6"/>
        <v>6900</v>
      </c>
      <c r="E48" s="358">
        <v>1795</v>
      </c>
      <c r="F48" s="359">
        <v>31</v>
      </c>
      <c r="G48" s="360">
        <v>106</v>
      </c>
      <c r="H48" s="360">
        <v>4</v>
      </c>
      <c r="I48" s="360">
        <v>701</v>
      </c>
      <c r="J48" s="360">
        <v>643</v>
      </c>
      <c r="K48" s="361">
        <v>45</v>
      </c>
      <c r="L48" s="360">
        <v>12</v>
      </c>
      <c r="M48" s="360">
        <v>166</v>
      </c>
      <c r="N48" s="360">
        <v>1059</v>
      </c>
      <c r="O48" s="360">
        <v>65</v>
      </c>
      <c r="P48" s="360">
        <v>7</v>
      </c>
      <c r="Q48" s="360">
        <v>281</v>
      </c>
      <c r="R48" s="361">
        <v>737</v>
      </c>
      <c r="S48" s="362">
        <v>225</v>
      </c>
      <c r="T48" s="362">
        <v>236</v>
      </c>
      <c r="U48" s="363">
        <v>529</v>
      </c>
      <c r="V48" s="362">
        <v>258</v>
      </c>
      <c r="W48" s="403" t="s">
        <v>83</v>
      </c>
      <c r="X48" s="295"/>
      <c r="Y48" s="295"/>
      <c r="Z48" s="295"/>
      <c r="AA48" s="295"/>
      <c r="AB48" s="295"/>
      <c r="AC48" s="295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</row>
    <row r="49" spans="1:91" ht="20.25" customHeight="1">
      <c r="A49" s="195"/>
      <c r="B49" s="368" t="s">
        <v>49</v>
      </c>
      <c r="C49" s="194"/>
      <c r="D49" s="357">
        <f t="shared" si="6"/>
        <v>2672</v>
      </c>
      <c r="E49" s="358">
        <v>442</v>
      </c>
      <c r="F49" s="359">
        <v>501</v>
      </c>
      <c r="G49" s="360">
        <v>2</v>
      </c>
      <c r="H49" s="360">
        <v>6</v>
      </c>
      <c r="I49" s="360">
        <v>522</v>
      </c>
      <c r="J49" s="360">
        <v>224</v>
      </c>
      <c r="K49" s="361">
        <v>10</v>
      </c>
      <c r="L49" s="360">
        <v>1</v>
      </c>
      <c r="M49" s="360">
        <v>86</v>
      </c>
      <c r="N49" s="360">
        <v>201</v>
      </c>
      <c r="O49" s="360">
        <v>10</v>
      </c>
      <c r="P49" s="402" t="s">
        <v>83</v>
      </c>
      <c r="Q49" s="360">
        <v>86</v>
      </c>
      <c r="R49" s="361">
        <v>205</v>
      </c>
      <c r="S49" s="362">
        <v>93</v>
      </c>
      <c r="T49" s="362">
        <v>98</v>
      </c>
      <c r="U49" s="363">
        <v>116</v>
      </c>
      <c r="V49" s="362">
        <v>69</v>
      </c>
      <c r="W49" s="403" t="s">
        <v>83</v>
      </c>
      <c r="X49" s="295"/>
      <c r="Y49" s="295"/>
      <c r="Z49" s="295"/>
      <c r="AA49" s="295"/>
      <c r="AB49" s="295"/>
      <c r="AC49" s="295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</row>
    <row r="50" spans="1:91" ht="20.25" customHeight="1">
      <c r="A50" s="195"/>
      <c r="B50" s="368" t="s">
        <v>50</v>
      </c>
      <c r="C50" s="194"/>
      <c r="D50" s="357">
        <f t="shared" si="6"/>
        <v>811</v>
      </c>
      <c r="E50" s="358">
        <v>290</v>
      </c>
      <c r="F50" s="359">
        <v>20</v>
      </c>
      <c r="G50" s="360">
        <v>2</v>
      </c>
      <c r="H50" s="402" t="s">
        <v>83</v>
      </c>
      <c r="I50" s="360">
        <v>61</v>
      </c>
      <c r="J50" s="360">
        <v>156</v>
      </c>
      <c r="K50" s="361">
        <v>1</v>
      </c>
      <c r="L50" s="360">
        <v>1</v>
      </c>
      <c r="M50" s="360">
        <v>9</v>
      </c>
      <c r="N50" s="360">
        <v>63</v>
      </c>
      <c r="O50" s="360">
        <v>1</v>
      </c>
      <c r="P50" s="360">
        <v>1</v>
      </c>
      <c r="Q50" s="360">
        <v>9</v>
      </c>
      <c r="R50" s="361">
        <v>65</v>
      </c>
      <c r="S50" s="362">
        <v>25</v>
      </c>
      <c r="T50" s="362">
        <v>31</v>
      </c>
      <c r="U50" s="363">
        <v>31</v>
      </c>
      <c r="V50" s="362">
        <v>45</v>
      </c>
      <c r="W50" s="403" t="s">
        <v>83</v>
      </c>
      <c r="X50" s="295"/>
      <c r="Y50" s="295"/>
      <c r="Z50" s="295"/>
      <c r="AA50" s="295"/>
      <c r="AB50" s="295"/>
      <c r="AC50" s="295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</row>
    <row r="51" spans="1:91" ht="20.25" customHeight="1">
      <c r="A51" s="195"/>
      <c r="B51" s="368" t="s">
        <v>54</v>
      </c>
      <c r="C51" s="194"/>
      <c r="D51" s="357">
        <f t="shared" si="6"/>
        <v>2718</v>
      </c>
      <c r="E51" s="358">
        <v>278</v>
      </c>
      <c r="F51" s="359">
        <v>1</v>
      </c>
      <c r="G51" s="360">
        <v>2</v>
      </c>
      <c r="H51" s="360">
        <v>8</v>
      </c>
      <c r="I51" s="360">
        <v>367</v>
      </c>
      <c r="J51" s="360">
        <v>398</v>
      </c>
      <c r="K51" s="361">
        <v>7</v>
      </c>
      <c r="L51" s="360">
        <v>28</v>
      </c>
      <c r="M51" s="360">
        <v>92</v>
      </c>
      <c r="N51" s="360">
        <v>438</v>
      </c>
      <c r="O51" s="360">
        <v>34</v>
      </c>
      <c r="P51" s="360">
        <v>5</v>
      </c>
      <c r="Q51" s="360">
        <v>129</v>
      </c>
      <c r="R51" s="361">
        <v>351</v>
      </c>
      <c r="S51" s="362">
        <v>99</v>
      </c>
      <c r="T51" s="362">
        <v>54</v>
      </c>
      <c r="U51" s="363">
        <v>287</v>
      </c>
      <c r="V51" s="362">
        <v>128</v>
      </c>
      <c r="W51" s="362">
        <v>12</v>
      </c>
      <c r="X51" s="295"/>
      <c r="Y51" s="295"/>
      <c r="Z51" s="295"/>
      <c r="AA51" s="295"/>
      <c r="AB51" s="295"/>
      <c r="AC51" s="295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</row>
    <row r="52" spans="1:91" ht="20.25" customHeight="1">
      <c r="A52" s="195"/>
      <c r="B52" s="368" t="s">
        <v>87</v>
      </c>
      <c r="C52" s="194"/>
      <c r="D52" s="357">
        <f t="shared" si="6"/>
        <v>3300</v>
      </c>
      <c r="E52" s="358">
        <v>646</v>
      </c>
      <c r="F52" s="359">
        <v>116</v>
      </c>
      <c r="G52" s="360">
        <v>1</v>
      </c>
      <c r="H52" s="360">
        <v>34</v>
      </c>
      <c r="I52" s="360">
        <v>589</v>
      </c>
      <c r="J52" s="360">
        <v>389</v>
      </c>
      <c r="K52" s="361">
        <v>3</v>
      </c>
      <c r="L52" s="360">
        <v>10</v>
      </c>
      <c r="M52" s="360">
        <v>106</v>
      </c>
      <c r="N52" s="360">
        <v>351</v>
      </c>
      <c r="O52" s="360">
        <v>21</v>
      </c>
      <c r="P52" s="360">
        <v>1</v>
      </c>
      <c r="Q52" s="360">
        <v>145</v>
      </c>
      <c r="R52" s="361">
        <v>362</v>
      </c>
      <c r="S52" s="362">
        <v>100</v>
      </c>
      <c r="T52" s="362">
        <v>124</v>
      </c>
      <c r="U52" s="363">
        <v>167</v>
      </c>
      <c r="V52" s="362">
        <v>128</v>
      </c>
      <c r="W52" s="362">
        <v>7</v>
      </c>
      <c r="X52" s="295"/>
      <c r="Y52" s="295"/>
      <c r="Z52" s="295"/>
      <c r="AA52" s="295"/>
      <c r="AB52" s="295"/>
      <c r="AC52" s="295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</row>
    <row r="53" spans="1:91" ht="20.25" customHeight="1">
      <c r="A53" s="289"/>
      <c r="B53" s="367" t="s">
        <v>55</v>
      </c>
      <c r="C53" s="288"/>
      <c r="D53" s="355">
        <f>SUM(D54:D59)</f>
        <v>13267</v>
      </c>
      <c r="E53" s="355">
        <f>SUM(E54:E59)</f>
        <v>2827</v>
      </c>
      <c r="F53" s="356">
        <f>SUM(F54:F59)</f>
        <v>192</v>
      </c>
      <c r="G53" s="356">
        <f>SUM(G54:G59)</f>
        <v>970</v>
      </c>
      <c r="H53" s="356">
        <f aca="true" t="shared" si="19" ref="H53:P53">SUM(H54:H59)</f>
        <v>4</v>
      </c>
      <c r="I53" s="356">
        <f t="shared" si="19"/>
        <v>1645</v>
      </c>
      <c r="J53" s="356">
        <f t="shared" si="19"/>
        <v>989</v>
      </c>
      <c r="K53" s="356">
        <f t="shared" si="19"/>
        <v>19</v>
      </c>
      <c r="L53" s="356">
        <f t="shared" si="19"/>
        <v>11</v>
      </c>
      <c r="M53" s="356">
        <f t="shared" si="19"/>
        <v>304</v>
      </c>
      <c r="N53" s="356">
        <f t="shared" si="19"/>
        <v>1508</v>
      </c>
      <c r="O53" s="356">
        <f t="shared" si="19"/>
        <v>169</v>
      </c>
      <c r="P53" s="356">
        <f t="shared" si="19"/>
        <v>7</v>
      </c>
      <c r="Q53" s="356">
        <f aca="true" t="shared" si="20" ref="Q53:W53">SUM(Q54:Q59)</f>
        <v>511</v>
      </c>
      <c r="R53" s="354">
        <f t="shared" si="20"/>
        <v>1483</v>
      </c>
      <c r="S53" s="354">
        <f t="shared" si="20"/>
        <v>498</v>
      </c>
      <c r="T53" s="354">
        <f t="shared" si="20"/>
        <v>479</v>
      </c>
      <c r="U53" s="355">
        <f t="shared" si="20"/>
        <v>1041</v>
      </c>
      <c r="V53" s="354">
        <f t="shared" si="20"/>
        <v>604</v>
      </c>
      <c r="W53" s="354">
        <f t="shared" si="20"/>
        <v>6</v>
      </c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</row>
    <row r="54" spans="1:91" ht="20.25" customHeight="1">
      <c r="A54" s="195"/>
      <c r="B54" s="368" t="s">
        <v>56</v>
      </c>
      <c r="C54" s="194"/>
      <c r="D54" s="357">
        <f t="shared" si="6"/>
        <v>1925</v>
      </c>
      <c r="E54" s="358">
        <v>234</v>
      </c>
      <c r="F54" s="359">
        <v>5</v>
      </c>
      <c r="G54" s="360">
        <v>320</v>
      </c>
      <c r="H54" s="402" t="s">
        <v>83</v>
      </c>
      <c r="I54" s="360">
        <v>209</v>
      </c>
      <c r="J54" s="360">
        <v>250</v>
      </c>
      <c r="K54" s="361">
        <v>3</v>
      </c>
      <c r="L54" s="402" t="s">
        <v>83</v>
      </c>
      <c r="M54" s="360">
        <v>53</v>
      </c>
      <c r="N54" s="360">
        <v>197</v>
      </c>
      <c r="O54" s="360">
        <v>29</v>
      </c>
      <c r="P54" s="360">
        <v>1</v>
      </c>
      <c r="Q54" s="360">
        <v>70</v>
      </c>
      <c r="R54" s="361">
        <v>221</v>
      </c>
      <c r="S54" s="362">
        <v>34</v>
      </c>
      <c r="T54" s="362">
        <v>78</v>
      </c>
      <c r="U54" s="363">
        <v>138</v>
      </c>
      <c r="V54" s="362">
        <v>82</v>
      </c>
      <c r="W54" s="362">
        <v>1</v>
      </c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</row>
    <row r="55" spans="1:91" ht="20.25" customHeight="1">
      <c r="A55" s="195"/>
      <c r="B55" s="368" t="s">
        <v>57</v>
      </c>
      <c r="C55" s="194"/>
      <c r="D55" s="357">
        <f t="shared" si="6"/>
        <v>1372</v>
      </c>
      <c r="E55" s="358">
        <v>215</v>
      </c>
      <c r="F55" s="359">
        <v>40</v>
      </c>
      <c r="G55" s="360">
        <v>1</v>
      </c>
      <c r="H55" s="402" t="s">
        <v>83</v>
      </c>
      <c r="I55" s="360">
        <v>225</v>
      </c>
      <c r="J55" s="360">
        <v>118</v>
      </c>
      <c r="K55" s="361">
        <v>4</v>
      </c>
      <c r="L55" s="360">
        <v>1</v>
      </c>
      <c r="M55" s="360">
        <v>30</v>
      </c>
      <c r="N55" s="360">
        <v>149</v>
      </c>
      <c r="O55" s="360">
        <v>17</v>
      </c>
      <c r="P55" s="402" t="s">
        <v>83</v>
      </c>
      <c r="Q55" s="360">
        <v>67</v>
      </c>
      <c r="R55" s="361">
        <v>169</v>
      </c>
      <c r="S55" s="362">
        <v>67</v>
      </c>
      <c r="T55" s="362">
        <v>89</v>
      </c>
      <c r="U55" s="363">
        <v>93</v>
      </c>
      <c r="V55" s="362">
        <v>87</v>
      </c>
      <c r="W55" s="403" t="s">
        <v>83</v>
      </c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</row>
    <row r="56" spans="1:91" ht="20.25" customHeight="1">
      <c r="A56" s="195"/>
      <c r="B56" s="368" t="s">
        <v>58</v>
      </c>
      <c r="C56" s="194"/>
      <c r="D56" s="357">
        <f t="shared" si="6"/>
        <v>4564</v>
      </c>
      <c r="E56" s="358">
        <v>1060</v>
      </c>
      <c r="F56" s="359">
        <v>35</v>
      </c>
      <c r="G56" s="360">
        <v>223</v>
      </c>
      <c r="H56" s="360">
        <v>2</v>
      </c>
      <c r="I56" s="360">
        <v>478</v>
      </c>
      <c r="J56" s="360">
        <v>276</v>
      </c>
      <c r="K56" s="361">
        <v>9</v>
      </c>
      <c r="L56" s="360">
        <v>5</v>
      </c>
      <c r="M56" s="360">
        <v>95</v>
      </c>
      <c r="N56" s="360">
        <v>609</v>
      </c>
      <c r="O56" s="360">
        <v>77</v>
      </c>
      <c r="P56" s="360">
        <v>6</v>
      </c>
      <c r="Q56" s="360">
        <v>186</v>
      </c>
      <c r="R56" s="361">
        <v>568</v>
      </c>
      <c r="S56" s="362">
        <v>228</v>
      </c>
      <c r="T56" s="362">
        <v>111</v>
      </c>
      <c r="U56" s="363">
        <v>414</v>
      </c>
      <c r="V56" s="362">
        <v>182</v>
      </c>
      <c r="W56" s="403" t="s">
        <v>83</v>
      </c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</row>
    <row r="57" spans="1:91" ht="20.25" customHeight="1">
      <c r="A57" s="195"/>
      <c r="B57" s="368" t="s">
        <v>59</v>
      </c>
      <c r="C57" s="194"/>
      <c r="D57" s="357">
        <f t="shared" si="6"/>
        <v>2676</v>
      </c>
      <c r="E57" s="358">
        <v>413</v>
      </c>
      <c r="F57" s="359">
        <v>19</v>
      </c>
      <c r="G57" s="360">
        <v>424</v>
      </c>
      <c r="H57" s="360">
        <v>2</v>
      </c>
      <c r="I57" s="360">
        <v>270</v>
      </c>
      <c r="J57" s="360">
        <v>155</v>
      </c>
      <c r="K57" s="361">
        <v>3</v>
      </c>
      <c r="L57" s="360">
        <v>3</v>
      </c>
      <c r="M57" s="360">
        <v>86</v>
      </c>
      <c r="N57" s="360">
        <v>325</v>
      </c>
      <c r="O57" s="360">
        <v>35</v>
      </c>
      <c r="P57" s="402" t="s">
        <v>83</v>
      </c>
      <c r="Q57" s="402">
        <v>129</v>
      </c>
      <c r="R57" s="361">
        <v>299</v>
      </c>
      <c r="S57" s="362">
        <v>76</v>
      </c>
      <c r="T57" s="362">
        <v>93</v>
      </c>
      <c r="U57" s="363">
        <v>257</v>
      </c>
      <c r="V57" s="362">
        <v>86</v>
      </c>
      <c r="W57" s="362">
        <v>1</v>
      </c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</row>
    <row r="58" spans="1:91" ht="20.25" customHeight="1">
      <c r="A58" s="195"/>
      <c r="B58" s="368" t="s">
        <v>60</v>
      </c>
      <c r="C58" s="194"/>
      <c r="D58" s="357">
        <f t="shared" si="6"/>
        <v>1879</v>
      </c>
      <c r="E58" s="358">
        <v>692</v>
      </c>
      <c r="F58" s="359">
        <v>79</v>
      </c>
      <c r="G58" s="402" t="s">
        <v>83</v>
      </c>
      <c r="H58" s="402" t="s">
        <v>83</v>
      </c>
      <c r="I58" s="360">
        <v>345</v>
      </c>
      <c r="J58" s="360">
        <v>106</v>
      </c>
      <c r="K58" s="404" t="s">
        <v>83</v>
      </c>
      <c r="L58" s="360">
        <v>1</v>
      </c>
      <c r="M58" s="360">
        <v>20</v>
      </c>
      <c r="N58" s="360">
        <v>144</v>
      </c>
      <c r="O58" s="360">
        <v>2</v>
      </c>
      <c r="P58" s="402" t="s">
        <v>83</v>
      </c>
      <c r="Q58" s="360">
        <v>31</v>
      </c>
      <c r="R58" s="361">
        <v>138</v>
      </c>
      <c r="S58" s="362">
        <v>61</v>
      </c>
      <c r="T58" s="362">
        <v>80</v>
      </c>
      <c r="U58" s="363">
        <v>74</v>
      </c>
      <c r="V58" s="362">
        <v>102</v>
      </c>
      <c r="W58" s="362">
        <v>4</v>
      </c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</row>
    <row r="59" spans="1:91" ht="20.25" customHeight="1">
      <c r="A59" s="195"/>
      <c r="B59" s="368" t="s">
        <v>62</v>
      </c>
      <c r="C59" s="194"/>
      <c r="D59" s="364">
        <f t="shared" si="6"/>
        <v>851</v>
      </c>
      <c r="E59" s="358">
        <v>213</v>
      </c>
      <c r="F59" s="358">
        <v>14</v>
      </c>
      <c r="G59" s="360">
        <v>2</v>
      </c>
      <c r="H59" s="402" t="s">
        <v>83</v>
      </c>
      <c r="I59" s="360">
        <v>118</v>
      </c>
      <c r="J59" s="360">
        <v>84</v>
      </c>
      <c r="K59" s="404" t="s">
        <v>83</v>
      </c>
      <c r="L59" s="360">
        <v>1</v>
      </c>
      <c r="M59" s="360">
        <v>20</v>
      </c>
      <c r="N59" s="360">
        <v>84</v>
      </c>
      <c r="O59" s="360">
        <v>9</v>
      </c>
      <c r="P59" s="402" t="s">
        <v>83</v>
      </c>
      <c r="Q59" s="360">
        <v>28</v>
      </c>
      <c r="R59" s="361">
        <v>88</v>
      </c>
      <c r="S59" s="362">
        <v>32</v>
      </c>
      <c r="T59" s="362">
        <v>28</v>
      </c>
      <c r="U59" s="363">
        <v>65</v>
      </c>
      <c r="V59" s="362">
        <v>65</v>
      </c>
      <c r="W59" s="403" t="s">
        <v>83</v>
      </c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</row>
    <row r="60" spans="2:23" ht="16.5" customHeight="1">
      <c r="B60" s="181" t="s">
        <v>241</v>
      </c>
      <c r="C60" s="18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2:3" ht="16.5" customHeight="1">
      <c r="B61" s="164" t="s">
        <v>297</v>
      </c>
      <c r="C61" s="52"/>
    </row>
    <row r="62" spans="2:3" ht="16.5" customHeight="1">
      <c r="B62" s="161"/>
      <c r="C62" s="42"/>
    </row>
  </sheetData>
  <mergeCells count="19">
    <mergeCell ref="W3:W4"/>
    <mergeCell ref="D1:U1"/>
    <mergeCell ref="Q3:Q4"/>
    <mergeCell ref="R3:R4"/>
    <mergeCell ref="U3:U4"/>
    <mergeCell ref="V3:V4"/>
    <mergeCell ref="K3:K4"/>
    <mergeCell ref="E3:E4"/>
    <mergeCell ref="F3:F4"/>
    <mergeCell ref="G3:G4"/>
    <mergeCell ref="P3:P4"/>
    <mergeCell ref="S3:S4"/>
    <mergeCell ref="T3:T4"/>
    <mergeCell ref="D3:D4"/>
    <mergeCell ref="L3:L4"/>
    <mergeCell ref="M3:M4"/>
    <mergeCell ref="H3:H4"/>
    <mergeCell ref="I3:I4"/>
    <mergeCell ref="J3:J4"/>
  </mergeCells>
  <printOptions/>
  <pageMargins left="0.7874015748031497" right="0.1968503937007874" top="0.4724409448818898" bottom="0.07874015748031496" header="0.5118110236220472" footer="0.1968503937007874"/>
  <pageSetup fitToHeight="1" fitToWidth="1" horizontalDpi="600" verticalDpi="600" orientation="landscape" paperSize="9" scale="48" r:id="rId1"/>
  <headerFooter alignWithMargins="0">
    <oddFooter>&amp;C&amp;14
&amp;16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1" sqref="A1:M1"/>
    </sheetView>
  </sheetViews>
  <sheetFormatPr defaultColWidth="9.00390625" defaultRowHeight="13.5"/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93</v>
      </c>
      <c r="L3" t="s">
        <v>73</v>
      </c>
    </row>
    <row r="4" spans="1:13" ht="13.5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17" t="s">
        <v>70</v>
      </c>
      <c r="J4" s="4" t="s">
        <v>71</v>
      </c>
      <c r="K4" s="4" t="s">
        <v>75</v>
      </c>
      <c r="L4" s="4" t="s">
        <v>80</v>
      </c>
      <c r="M4" s="4" t="s">
        <v>63</v>
      </c>
    </row>
    <row r="5" spans="1:13" ht="13.5">
      <c r="A5" s="33" t="s">
        <v>0</v>
      </c>
      <c r="B5" s="28">
        <f aca="true" t="shared" si="0" ref="B5:K5">SUM(B6:B7)</f>
        <v>807818</v>
      </c>
      <c r="C5" s="28">
        <f t="shared" si="0"/>
        <v>808899</v>
      </c>
      <c r="D5" s="28">
        <f t="shared" si="0"/>
        <v>808878</v>
      </c>
      <c r="E5" s="28">
        <f t="shared" si="0"/>
        <v>808777</v>
      </c>
      <c r="F5" s="28">
        <f t="shared" si="0"/>
        <v>808672</v>
      </c>
      <c r="G5" s="29">
        <f t="shared" si="0"/>
        <v>808830</v>
      </c>
      <c r="H5" s="30">
        <f t="shared" si="0"/>
        <v>0</v>
      </c>
      <c r="I5" s="31">
        <f t="shared" si="0"/>
        <v>0</v>
      </c>
      <c r="J5" s="28">
        <f t="shared" si="0"/>
        <v>0</v>
      </c>
      <c r="K5" s="28">
        <f t="shared" si="0"/>
        <v>0</v>
      </c>
      <c r="L5" s="28">
        <f>SUM(L6:L7)</f>
        <v>0</v>
      </c>
      <c r="M5" s="28">
        <f>SUM(M6:M7)</f>
        <v>0</v>
      </c>
    </row>
    <row r="6" spans="1:13" ht="13.5">
      <c r="A6" s="32" t="s">
        <v>1</v>
      </c>
      <c r="B6" s="28">
        <f aca="true" t="shared" si="1" ref="B6:K6">SUM(B8:B16)</f>
        <v>552477</v>
      </c>
      <c r="C6" s="28">
        <f t="shared" si="1"/>
        <v>553699</v>
      </c>
      <c r="D6" s="28">
        <f t="shared" si="1"/>
        <v>553826</v>
      </c>
      <c r="E6" s="28">
        <f t="shared" si="1"/>
        <v>553819</v>
      </c>
      <c r="F6" s="28">
        <f t="shared" si="1"/>
        <v>553848</v>
      </c>
      <c r="G6" s="29">
        <f t="shared" si="1"/>
        <v>554018</v>
      </c>
      <c r="H6" s="30">
        <f t="shared" si="1"/>
        <v>0</v>
      </c>
      <c r="I6" s="31">
        <f t="shared" si="1"/>
        <v>0</v>
      </c>
      <c r="J6" s="28">
        <f t="shared" si="1"/>
        <v>0</v>
      </c>
      <c r="K6" s="28">
        <f t="shared" si="1"/>
        <v>0</v>
      </c>
      <c r="L6" s="28">
        <f>SUM(L8:L16)</f>
        <v>0</v>
      </c>
      <c r="M6" s="28">
        <f>SUM(M8:M16)</f>
        <v>0</v>
      </c>
    </row>
    <row r="7" spans="1:13" ht="13.5">
      <c r="A7" s="32" t="s">
        <v>2</v>
      </c>
      <c r="B7" s="28">
        <f aca="true" t="shared" si="2" ref="B7:K7">SUM(B17,B25,B34,B37,B43,B49,B60)</f>
        <v>255341</v>
      </c>
      <c r="C7" s="28">
        <f t="shared" si="2"/>
        <v>255200</v>
      </c>
      <c r="D7" s="28">
        <f t="shared" si="2"/>
        <v>255052</v>
      </c>
      <c r="E7" s="28">
        <f t="shared" si="2"/>
        <v>254958</v>
      </c>
      <c r="F7" s="28">
        <f t="shared" si="2"/>
        <v>254824</v>
      </c>
      <c r="G7" s="29">
        <f t="shared" si="2"/>
        <v>254812</v>
      </c>
      <c r="H7" s="30">
        <f t="shared" si="2"/>
        <v>0</v>
      </c>
      <c r="I7" s="31">
        <f t="shared" si="2"/>
        <v>0</v>
      </c>
      <c r="J7" s="28">
        <f t="shared" si="2"/>
        <v>0</v>
      </c>
      <c r="K7" s="28">
        <f t="shared" si="2"/>
        <v>0</v>
      </c>
      <c r="L7" s="28">
        <f>SUM(L17,L25,L34,L37,L43,L49,L60)</f>
        <v>0</v>
      </c>
      <c r="M7" s="28">
        <f>SUM(M17,M25,M34,M37,M43,M49,M60)</f>
        <v>0</v>
      </c>
    </row>
    <row r="8" spans="1:13" ht="14.25">
      <c r="A8" s="1" t="s">
        <v>3</v>
      </c>
      <c r="B8" s="2">
        <v>325441</v>
      </c>
      <c r="C8" s="2">
        <v>326410</v>
      </c>
      <c r="D8" s="3">
        <v>326607</v>
      </c>
      <c r="E8" s="3">
        <v>326703</v>
      </c>
      <c r="F8" s="3">
        <v>326822</v>
      </c>
      <c r="G8" s="3">
        <v>326961</v>
      </c>
      <c r="H8" s="22"/>
      <c r="I8" s="18"/>
      <c r="J8" s="3"/>
      <c r="K8" s="3"/>
      <c r="L8" s="25"/>
      <c r="M8" s="6"/>
    </row>
    <row r="9" spans="1:13" ht="14.25">
      <c r="A9" s="1" t="s">
        <v>4</v>
      </c>
      <c r="B9" s="2">
        <v>19588</v>
      </c>
      <c r="C9" s="2">
        <v>19567</v>
      </c>
      <c r="D9" s="3">
        <v>19543</v>
      </c>
      <c r="E9" s="3">
        <v>19511</v>
      </c>
      <c r="F9" s="3">
        <v>19491</v>
      </c>
      <c r="G9" s="3">
        <v>19475</v>
      </c>
      <c r="H9" s="22"/>
      <c r="I9" s="18"/>
      <c r="J9" s="3"/>
      <c r="K9" s="3"/>
      <c r="L9" s="25"/>
      <c r="M9" s="6"/>
    </row>
    <row r="10" spans="1:13" ht="14.25">
      <c r="A10" s="1" t="s">
        <v>5</v>
      </c>
      <c r="B10" s="2">
        <v>21421</v>
      </c>
      <c r="C10" s="2">
        <v>21389</v>
      </c>
      <c r="D10" s="3">
        <v>21376</v>
      </c>
      <c r="E10" s="3">
        <v>21353</v>
      </c>
      <c r="F10" s="3">
        <v>21376</v>
      </c>
      <c r="G10" s="3">
        <v>21406</v>
      </c>
      <c r="H10" s="22"/>
      <c r="I10" s="18"/>
      <c r="J10" s="3"/>
      <c r="K10" s="3"/>
      <c r="L10" s="25"/>
      <c r="M10" s="6"/>
    </row>
    <row r="11" spans="1:13" ht="14.25">
      <c r="A11" s="1" t="s">
        <v>6</v>
      </c>
      <c r="B11" s="2">
        <v>49494</v>
      </c>
      <c r="C11" s="2">
        <v>49782</v>
      </c>
      <c r="D11" s="3">
        <v>49793</v>
      </c>
      <c r="E11" s="3">
        <v>49818</v>
      </c>
      <c r="F11" s="3">
        <v>49840</v>
      </c>
      <c r="G11" s="3">
        <v>49908</v>
      </c>
      <c r="H11" s="22"/>
      <c r="I11" s="18"/>
      <c r="J11" s="3"/>
      <c r="K11" s="3"/>
      <c r="L11" s="25"/>
      <c r="M11" s="6"/>
    </row>
    <row r="12" spans="1:13" ht="14.25">
      <c r="A12" s="1" t="s">
        <v>7</v>
      </c>
      <c r="B12" s="2">
        <v>30132</v>
      </c>
      <c r="C12" s="2">
        <v>30108</v>
      </c>
      <c r="D12" s="3">
        <v>30087</v>
      </c>
      <c r="E12" s="3">
        <v>30085</v>
      </c>
      <c r="F12" s="3">
        <v>30052</v>
      </c>
      <c r="G12" s="3">
        <v>30070</v>
      </c>
      <c r="H12" s="22"/>
      <c r="I12" s="18"/>
      <c r="J12" s="3"/>
      <c r="K12" s="3"/>
      <c r="L12" s="25"/>
      <c r="M12" s="6"/>
    </row>
    <row r="13" spans="1:13" ht="14.25">
      <c r="A13" s="1" t="s">
        <v>8</v>
      </c>
      <c r="B13" s="2">
        <v>27451</v>
      </c>
      <c r="C13" s="2">
        <v>27590</v>
      </c>
      <c r="D13" s="3">
        <v>27585</v>
      </c>
      <c r="E13" s="3">
        <v>27577</v>
      </c>
      <c r="F13" s="3">
        <v>27556</v>
      </c>
      <c r="G13" s="3">
        <v>27533</v>
      </c>
      <c r="H13" s="22"/>
      <c r="I13" s="18"/>
      <c r="J13" s="3"/>
      <c r="K13" s="3"/>
      <c r="L13" s="25"/>
      <c r="M13" s="6"/>
    </row>
    <row r="14" spans="1:13" ht="14.25">
      <c r="A14" s="1" t="s">
        <v>9</v>
      </c>
      <c r="B14" s="2">
        <v>34615</v>
      </c>
      <c r="C14" s="2">
        <v>34609</v>
      </c>
      <c r="D14" s="3">
        <v>34616</v>
      </c>
      <c r="E14" s="3">
        <v>34605</v>
      </c>
      <c r="F14" s="3">
        <v>34573</v>
      </c>
      <c r="G14" s="3">
        <v>34555</v>
      </c>
      <c r="H14" s="22"/>
      <c r="I14" s="18"/>
      <c r="J14" s="3"/>
      <c r="K14" s="3"/>
      <c r="L14" s="25"/>
      <c r="M14" s="6"/>
    </row>
    <row r="15" spans="1:13" ht="14.25">
      <c r="A15" s="1" t="s">
        <v>10</v>
      </c>
      <c r="B15" s="2">
        <v>25806</v>
      </c>
      <c r="C15" s="2">
        <v>25789</v>
      </c>
      <c r="D15" s="3">
        <v>25776</v>
      </c>
      <c r="E15" s="3">
        <v>25754</v>
      </c>
      <c r="F15" s="3">
        <v>25740</v>
      </c>
      <c r="G15" s="3">
        <v>25731</v>
      </c>
      <c r="H15" s="22"/>
      <c r="I15" s="18"/>
      <c r="J15" s="3"/>
      <c r="K15" s="3"/>
      <c r="L15" s="25"/>
      <c r="M15" s="6"/>
    </row>
    <row r="16" spans="1:13" ht="27">
      <c r="A16" s="1" t="s">
        <v>11</v>
      </c>
      <c r="B16" s="2">
        <v>18529</v>
      </c>
      <c r="C16" s="2">
        <v>18455</v>
      </c>
      <c r="D16" s="3">
        <v>18443</v>
      </c>
      <c r="E16" s="3">
        <v>18413</v>
      </c>
      <c r="F16" s="3">
        <v>18398</v>
      </c>
      <c r="G16" s="3">
        <v>18379</v>
      </c>
      <c r="H16" s="22"/>
      <c r="I16" s="18"/>
      <c r="J16" s="3"/>
      <c r="K16" s="3"/>
      <c r="L16" s="25"/>
      <c r="M16" s="6"/>
    </row>
    <row r="17" spans="1:13" ht="13.5">
      <c r="A17" s="27" t="s">
        <v>12</v>
      </c>
      <c r="B17" s="28">
        <f>SUM(B18:B24)</f>
        <v>21986</v>
      </c>
      <c r="C17" s="28">
        <f>SUM(C18:C24)</f>
        <v>21948</v>
      </c>
      <c r="D17" s="28">
        <f aca="true" t="shared" si="3" ref="D17:K17">SUM(D18:D24)</f>
        <v>21938</v>
      </c>
      <c r="E17" s="28">
        <f t="shared" si="3"/>
        <v>21919</v>
      </c>
      <c r="F17" s="28">
        <f t="shared" si="3"/>
        <v>21894</v>
      </c>
      <c r="G17" s="29">
        <f t="shared" si="3"/>
        <v>21885</v>
      </c>
      <c r="H17" s="30">
        <f t="shared" si="3"/>
        <v>0</v>
      </c>
      <c r="I17" s="31">
        <f t="shared" si="3"/>
        <v>0</v>
      </c>
      <c r="J17" s="28">
        <f t="shared" si="3"/>
        <v>0</v>
      </c>
      <c r="K17" s="28">
        <f t="shared" si="3"/>
        <v>0</v>
      </c>
      <c r="L17" s="28">
        <f>SUM(L18:L24)</f>
        <v>0</v>
      </c>
      <c r="M17" s="28">
        <f>SUM(M18:M24)</f>
        <v>0</v>
      </c>
    </row>
    <row r="18" spans="1:13" ht="14.25">
      <c r="A18" s="1" t="s">
        <v>13</v>
      </c>
      <c r="B18" s="2">
        <v>3844</v>
      </c>
      <c r="C18" s="2">
        <v>3838</v>
      </c>
      <c r="D18" s="3">
        <v>3832</v>
      </c>
      <c r="E18" s="3">
        <v>3827</v>
      </c>
      <c r="F18" s="3">
        <v>3820</v>
      </c>
      <c r="G18" s="3">
        <v>3818</v>
      </c>
      <c r="H18" s="22"/>
      <c r="I18" s="18"/>
      <c r="J18" s="3"/>
      <c r="K18" s="3"/>
      <c r="L18" s="25"/>
      <c r="M18" s="6"/>
    </row>
    <row r="19" spans="1:13" ht="27">
      <c r="A19" s="1" t="s">
        <v>14</v>
      </c>
      <c r="B19" s="2">
        <v>4076</v>
      </c>
      <c r="C19" s="2">
        <v>4081</v>
      </c>
      <c r="D19" s="3">
        <v>4083</v>
      </c>
      <c r="E19" s="3">
        <v>4085</v>
      </c>
      <c r="F19" s="3">
        <v>4080</v>
      </c>
      <c r="G19" s="3">
        <v>4076</v>
      </c>
      <c r="H19" s="22"/>
      <c r="I19" s="18"/>
      <c r="J19" s="3"/>
      <c r="K19" s="3"/>
      <c r="L19" s="25"/>
      <c r="M19" s="6"/>
    </row>
    <row r="20" spans="1:13" ht="14.25">
      <c r="A20" s="1" t="s">
        <v>15</v>
      </c>
      <c r="B20" s="2">
        <v>3351</v>
      </c>
      <c r="C20" s="2">
        <v>3337</v>
      </c>
      <c r="D20" s="3">
        <v>3337</v>
      </c>
      <c r="E20" s="3">
        <v>3330</v>
      </c>
      <c r="F20" s="3">
        <v>3323</v>
      </c>
      <c r="G20" s="3">
        <v>3318</v>
      </c>
      <c r="H20" s="22"/>
      <c r="I20" s="18"/>
      <c r="J20" s="3"/>
      <c r="K20" s="3"/>
      <c r="L20" s="25"/>
      <c r="M20" s="6"/>
    </row>
    <row r="21" spans="1:13" ht="14.25">
      <c r="A21" s="1" t="s">
        <v>16</v>
      </c>
      <c r="B21" s="2">
        <v>3588</v>
      </c>
      <c r="C21" s="2">
        <v>3577</v>
      </c>
      <c r="D21" s="3">
        <v>3572</v>
      </c>
      <c r="E21" s="3">
        <v>3569</v>
      </c>
      <c r="F21" s="3">
        <v>3572</v>
      </c>
      <c r="G21" s="3">
        <v>3572</v>
      </c>
      <c r="H21" s="22"/>
      <c r="I21" s="18"/>
      <c r="J21" s="3"/>
      <c r="K21" s="3"/>
      <c r="L21" s="25"/>
      <c r="M21" s="6"/>
    </row>
    <row r="22" spans="1:13" ht="14.25">
      <c r="A22" s="1" t="s">
        <v>17</v>
      </c>
      <c r="B22" s="2">
        <v>1585</v>
      </c>
      <c r="C22" s="2">
        <v>1574</v>
      </c>
      <c r="D22" s="3">
        <v>1567</v>
      </c>
      <c r="E22" s="3">
        <v>1565</v>
      </c>
      <c r="F22" s="3">
        <v>1566</v>
      </c>
      <c r="G22" s="3">
        <v>1570</v>
      </c>
      <c r="H22" s="22"/>
      <c r="I22" s="18"/>
      <c r="J22" s="3"/>
      <c r="K22" s="3"/>
      <c r="L22" s="25"/>
      <c r="M22" s="6"/>
    </row>
    <row r="23" spans="1:13" ht="14.25">
      <c r="A23" s="1" t="s">
        <v>18</v>
      </c>
      <c r="B23" s="2">
        <v>1227</v>
      </c>
      <c r="C23" s="2">
        <v>1224</v>
      </c>
      <c r="D23" s="3">
        <v>1226</v>
      </c>
      <c r="E23" s="3">
        <v>1223</v>
      </c>
      <c r="F23" s="3">
        <v>1220</v>
      </c>
      <c r="G23" s="3">
        <v>1222</v>
      </c>
      <c r="H23" s="22"/>
      <c r="I23" s="18"/>
      <c r="J23" s="3"/>
      <c r="K23" s="3"/>
      <c r="L23" s="25"/>
      <c r="M23" s="6"/>
    </row>
    <row r="24" spans="1:13" ht="14.25">
      <c r="A24" s="1" t="s">
        <v>19</v>
      </c>
      <c r="B24" s="2">
        <v>4315</v>
      </c>
      <c r="C24" s="2">
        <v>4317</v>
      </c>
      <c r="D24" s="3">
        <v>4321</v>
      </c>
      <c r="E24" s="3">
        <v>4320</v>
      </c>
      <c r="F24" s="3">
        <v>4313</v>
      </c>
      <c r="G24" s="3">
        <v>4309</v>
      </c>
      <c r="H24" s="22"/>
      <c r="I24" s="18"/>
      <c r="J24" s="3"/>
      <c r="K24" s="3"/>
      <c r="L24" s="25"/>
      <c r="M24" s="6"/>
    </row>
    <row r="25" spans="1:13" ht="13.5">
      <c r="A25" s="32" t="s">
        <v>20</v>
      </c>
      <c r="B25" s="28">
        <f aca="true" t="shared" si="4" ref="B25:K25">SUM(B26:B33)</f>
        <v>62685</v>
      </c>
      <c r="C25" s="28">
        <f t="shared" si="4"/>
        <v>62764</v>
      </c>
      <c r="D25" s="28">
        <f t="shared" si="4"/>
        <v>62765</v>
      </c>
      <c r="E25" s="28">
        <f t="shared" si="4"/>
        <v>62754</v>
      </c>
      <c r="F25" s="28">
        <f t="shared" si="4"/>
        <v>62708</v>
      </c>
      <c r="G25" s="29">
        <f t="shared" si="4"/>
        <v>62740</v>
      </c>
      <c r="H25" s="30">
        <f t="shared" si="4"/>
        <v>0</v>
      </c>
      <c r="I25" s="31">
        <f t="shared" si="4"/>
        <v>0</v>
      </c>
      <c r="J25" s="28">
        <f t="shared" si="4"/>
        <v>0</v>
      </c>
      <c r="K25" s="28">
        <f t="shared" si="4"/>
        <v>0</v>
      </c>
      <c r="L25" s="28">
        <f>SUM(L26:L33)</f>
        <v>0</v>
      </c>
      <c r="M25" s="28">
        <f>SUM(M26:M33)</f>
        <v>0</v>
      </c>
    </row>
    <row r="26" spans="1:13" ht="14.25">
      <c r="A26" s="1" t="s">
        <v>21</v>
      </c>
      <c r="B26" s="2">
        <v>3426</v>
      </c>
      <c r="C26" s="2">
        <v>3423</v>
      </c>
      <c r="D26" s="3">
        <v>3429</v>
      </c>
      <c r="E26" s="3">
        <v>3429</v>
      </c>
      <c r="F26" s="3">
        <v>3431</v>
      </c>
      <c r="G26" s="3">
        <v>3425</v>
      </c>
      <c r="H26" s="22"/>
      <c r="I26" s="18"/>
      <c r="J26" s="3"/>
      <c r="K26" s="3"/>
      <c r="L26" s="25"/>
      <c r="M26" s="25"/>
    </row>
    <row r="27" spans="1:13" ht="14.25">
      <c r="A27" s="1" t="s">
        <v>22</v>
      </c>
      <c r="B27" s="2">
        <v>6247</v>
      </c>
      <c r="C27" s="2">
        <v>6271</v>
      </c>
      <c r="D27" s="3">
        <v>6268</v>
      </c>
      <c r="E27" s="3">
        <v>6273</v>
      </c>
      <c r="F27" s="3">
        <v>6271</v>
      </c>
      <c r="G27" s="3">
        <v>6276</v>
      </c>
      <c r="H27" s="22"/>
      <c r="I27" s="18"/>
      <c r="J27" s="3"/>
      <c r="K27" s="3"/>
      <c r="L27" s="25"/>
      <c r="M27" s="25"/>
    </row>
    <row r="28" spans="1:13" ht="27">
      <c r="A28" s="1" t="s">
        <v>23</v>
      </c>
      <c r="B28" s="2">
        <v>21677</v>
      </c>
      <c r="C28" s="2">
        <v>21718</v>
      </c>
      <c r="D28" s="3">
        <v>21721</v>
      </c>
      <c r="E28" s="3">
        <v>21686</v>
      </c>
      <c r="F28" s="3">
        <v>21656</v>
      </c>
      <c r="G28" s="3">
        <v>21668</v>
      </c>
      <c r="H28" s="22"/>
      <c r="I28" s="18"/>
      <c r="J28" s="3"/>
      <c r="K28" s="3"/>
      <c r="L28" s="25"/>
      <c r="M28" s="25"/>
    </row>
    <row r="29" spans="1:13" ht="14.25">
      <c r="A29" s="1" t="s">
        <v>24</v>
      </c>
      <c r="B29" s="2">
        <v>16360</v>
      </c>
      <c r="C29" s="2">
        <v>16425</v>
      </c>
      <c r="D29" s="3">
        <v>16446</v>
      </c>
      <c r="E29" s="3">
        <v>16476</v>
      </c>
      <c r="F29" s="3">
        <v>16468</v>
      </c>
      <c r="G29" s="3">
        <v>16499</v>
      </c>
      <c r="H29" s="22"/>
      <c r="I29" s="18"/>
      <c r="J29" s="3"/>
      <c r="K29" s="3"/>
      <c r="L29" s="25"/>
      <c r="M29" s="25"/>
    </row>
    <row r="30" spans="1:13" ht="14.25">
      <c r="A30" s="1" t="s">
        <v>25</v>
      </c>
      <c r="B30" s="2">
        <v>4276</v>
      </c>
      <c r="C30" s="2">
        <v>4273</v>
      </c>
      <c r="D30" s="3">
        <v>4260</v>
      </c>
      <c r="E30" s="3">
        <v>4258</v>
      </c>
      <c r="F30" s="3">
        <v>4256</v>
      </c>
      <c r="G30" s="3">
        <v>4253</v>
      </c>
      <c r="H30" s="22"/>
      <c r="I30" s="18"/>
      <c r="J30" s="3"/>
      <c r="K30" s="3"/>
      <c r="L30" s="25"/>
      <c r="M30" s="25"/>
    </row>
    <row r="31" spans="1:13" ht="14.25">
      <c r="A31" s="1" t="s">
        <v>26</v>
      </c>
      <c r="B31" s="2">
        <v>5569</v>
      </c>
      <c r="C31" s="2">
        <v>5548</v>
      </c>
      <c r="D31" s="3">
        <v>5540</v>
      </c>
      <c r="E31" s="3">
        <v>5536</v>
      </c>
      <c r="F31" s="3">
        <v>5534</v>
      </c>
      <c r="G31" s="3">
        <v>5530</v>
      </c>
      <c r="H31" s="22"/>
      <c r="I31" s="18"/>
      <c r="J31" s="3"/>
      <c r="K31" s="3"/>
      <c r="L31" s="25"/>
      <c r="M31" s="25"/>
    </row>
    <row r="32" spans="1:13" ht="14.25">
      <c r="A32" s="1" t="s">
        <v>27</v>
      </c>
      <c r="B32" s="2">
        <v>2029</v>
      </c>
      <c r="C32" s="2">
        <v>2022</v>
      </c>
      <c r="D32" s="3">
        <v>2023</v>
      </c>
      <c r="E32" s="3">
        <v>2019</v>
      </c>
      <c r="F32" s="3">
        <v>2018</v>
      </c>
      <c r="G32" s="3">
        <v>2022</v>
      </c>
      <c r="H32" s="22"/>
      <c r="I32" s="18"/>
      <c r="J32" s="3"/>
      <c r="K32" s="3"/>
      <c r="L32" s="25"/>
      <c r="M32" s="25"/>
    </row>
    <row r="33" spans="1:13" ht="14.25">
      <c r="A33" s="1" t="s">
        <v>28</v>
      </c>
      <c r="B33" s="2">
        <v>3101</v>
      </c>
      <c r="C33" s="2">
        <v>3084</v>
      </c>
      <c r="D33" s="3">
        <v>3078</v>
      </c>
      <c r="E33" s="3">
        <v>3077</v>
      </c>
      <c r="F33" s="3">
        <v>3074</v>
      </c>
      <c r="G33" s="3">
        <v>3067</v>
      </c>
      <c r="H33" s="22"/>
      <c r="I33" s="18"/>
      <c r="J33" s="3"/>
      <c r="K33" s="3"/>
      <c r="L33" s="25"/>
      <c r="M33" s="25"/>
    </row>
    <row r="34" spans="1:13" ht="13.5">
      <c r="A34" s="32" t="s">
        <v>29</v>
      </c>
      <c r="B34" s="28">
        <f aca="true" t="shared" si="5" ref="B34:K34">SUM(B35:B36)</f>
        <v>11009</v>
      </c>
      <c r="C34" s="28">
        <f t="shared" si="5"/>
        <v>10978</v>
      </c>
      <c r="D34" s="28">
        <f t="shared" si="5"/>
        <v>10959</v>
      </c>
      <c r="E34" s="28">
        <f t="shared" si="5"/>
        <v>10965</v>
      </c>
      <c r="F34" s="28">
        <f t="shared" si="5"/>
        <v>10947</v>
      </c>
      <c r="G34" s="29">
        <f t="shared" si="5"/>
        <v>10928</v>
      </c>
      <c r="H34" s="30">
        <f t="shared" si="5"/>
        <v>0</v>
      </c>
      <c r="I34" s="31">
        <f t="shared" si="5"/>
        <v>0</v>
      </c>
      <c r="J34" s="28">
        <f t="shared" si="5"/>
        <v>0</v>
      </c>
      <c r="K34" s="28">
        <f t="shared" si="5"/>
        <v>0</v>
      </c>
      <c r="L34" s="28">
        <f>SUM(L35:L36)</f>
        <v>0</v>
      </c>
      <c r="M34" s="28">
        <f>SUM(M35:M36)</f>
        <v>0</v>
      </c>
    </row>
    <row r="35" spans="1:13" ht="14.25">
      <c r="A35" s="1" t="s">
        <v>30</v>
      </c>
      <c r="B35" s="2">
        <v>4669</v>
      </c>
      <c r="C35" s="2">
        <v>4671</v>
      </c>
      <c r="D35" s="3">
        <v>4665</v>
      </c>
      <c r="E35" s="3">
        <v>4666</v>
      </c>
      <c r="F35" s="3">
        <v>4661</v>
      </c>
      <c r="G35" s="3">
        <v>4651</v>
      </c>
      <c r="H35" s="22"/>
      <c r="I35" s="18"/>
      <c r="J35" s="3"/>
      <c r="K35" s="3"/>
      <c r="L35" s="25"/>
      <c r="M35" s="25"/>
    </row>
    <row r="36" spans="1:13" ht="14.25">
      <c r="A36" s="1" t="s">
        <v>31</v>
      </c>
      <c r="B36" s="2">
        <v>6340</v>
      </c>
      <c r="C36" s="2">
        <v>6307</v>
      </c>
      <c r="D36" s="3">
        <v>6294</v>
      </c>
      <c r="E36" s="3">
        <v>6299</v>
      </c>
      <c r="F36" s="3">
        <v>6286</v>
      </c>
      <c r="G36" s="3">
        <v>6277</v>
      </c>
      <c r="H36" s="22"/>
      <c r="I36" s="18"/>
      <c r="J36" s="3"/>
      <c r="K36" s="3"/>
      <c r="L36" s="25"/>
      <c r="M36" s="25"/>
    </row>
    <row r="37" spans="1:13" ht="13.5">
      <c r="A37" s="32" t="s">
        <v>32</v>
      </c>
      <c r="B37" s="28">
        <f aca="true" t="shared" si="6" ref="B37:K37">SUM(B38:B42)</f>
        <v>9330</v>
      </c>
      <c r="C37" s="28">
        <f t="shared" si="6"/>
        <v>9346</v>
      </c>
      <c r="D37" s="28">
        <f t="shared" si="6"/>
        <v>9336</v>
      </c>
      <c r="E37" s="28">
        <f t="shared" si="6"/>
        <v>9327</v>
      </c>
      <c r="F37" s="28">
        <f t="shared" si="6"/>
        <v>9331</v>
      </c>
      <c r="G37" s="29">
        <f t="shared" si="6"/>
        <v>9319</v>
      </c>
      <c r="H37" s="30">
        <f t="shared" si="6"/>
        <v>0</v>
      </c>
      <c r="I37" s="31">
        <f t="shared" si="6"/>
        <v>0</v>
      </c>
      <c r="J37" s="28">
        <f t="shared" si="6"/>
        <v>0</v>
      </c>
      <c r="K37" s="28">
        <f t="shared" si="6"/>
        <v>0</v>
      </c>
      <c r="L37" s="28">
        <f>SUM(L38:L42)</f>
        <v>0</v>
      </c>
      <c r="M37" s="28">
        <f>SUM(M38:M42)</f>
        <v>0</v>
      </c>
    </row>
    <row r="38" spans="1:13" ht="14.25">
      <c r="A38" s="1" t="s">
        <v>33</v>
      </c>
      <c r="B38" s="2">
        <v>1683</v>
      </c>
      <c r="C38" s="2">
        <v>1677</v>
      </c>
      <c r="D38" s="3">
        <v>1679</v>
      </c>
      <c r="E38" s="3">
        <v>1676</v>
      </c>
      <c r="F38" s="3">
        <v>1682</v>
      </c>
      <c r="G38" s="3">
        <v>1689</v>
      </c>
      <c r="H38" s="22"/>
      <c r="I38" s="18"/>
      <c r="J38" s="3"/>
      <c r="K38" s="3"/>
      <c r="L38" s="25"/>
      <c r="M38" s="25"/>
    </row>
    <row r="39" spans="1:13" ht="14.25">
      <c r="A39" s="1" t="s">
        <v>34</v>
      </c>
      <c r="B39" s="2">
        <v>1313</v>
      </c>
      <c r="C39" s="2">
        <v>1313</v>
      </c>
      <c r="D39" s="3">
        <v>1317</v>
      </c>
      <c r="E39" s="3">
        <v>1313</v>
      </c>
      <c r="F39" s="3">
        <v>1310</v>
      </c>
      <c r="G39" s="3">
        <v>1304</v>
      </c>
      <c r="H39" s="22"/>
      <c r="I39" s="18"/>
      <c r="J39" s="3"/>
      <c r="K39" s="3"/>
      <c r="L39" s="25"/>
      <c r="M39" s="25"/>
    </row>
    <row r="40" spans="1:13" ht="14.25">
      <c r="A40" s="1" t="s">
        <v>35</v>
      </c>
      <c r="B40" s="2">
        <v>4976</v>
      </c>
      <c r="C40" s="2">
        <v>4992</v>
      </c>
      <c r="D40" s="3">
        <v>4982</v>
      </c>
      <c r="E40" s="3">
        <v>4980</v>
      </c>
      <c r="F40" s="3">
        <v>4979</v>
      </c>
      <c r="G40" s="3">
        <v>4977</v>
      </c>
      <c r="H40" s="22"/>
      <c r="I40" s="18"/>
      <c r="J40" s="3"/>
      <c r="K40" s="3"/>
      <c r="L40" s="25"/>
      <c r="M40" s="25"/>
    </row>
    <row r="41" spans="1:13" ht="14.25">
      <c r="A41" s="1" t="s">
        <v>36</v>
      </c>
      <c r="B41" s="2">
        <v>584</v>
      </c>
      <c r="C41" s="2">
        <v>591</v>
      </c>
      <c r="D41" s="3">
        <v>587</v>
      </c>
      <c r="E41" s="3">
        <v>587</v>
      </c>
      <c r="F41" s="3">
        <v>588</v>
      </c>
      <c r="G41" s="3">
        <v>586</v>
      </c>
      <c r="H41" s="22"/>
      <c r="I41" s="18"/>
      <c r="J41" s="3"/>
      <c r="K41" s="3"/>
      <c r="L41" s="25"/>
      <c r="M41" s="25"/>
    </row>
    <row r="42" spans="1:13" ht="14.25">
      <c r="A42" s="1" t="s">
        <v>37</v>
      </c>
      <c r="B42" s="2">
        <v>774</v>
      </c>
      <c r="C42" s="2">
        <v>773</v>
      </c>
      <c r="D42" s="3">
        <v>771</v>
      </c>
      <c r="E42" s="3">
        <v>771</v>
      </c>
      <c r="F42" s="3">
        <v>772</v>
      </c>
      <c r="G42" s="3">
        <v>763</v>
      </c>
      <c r="H42" s="22"/>
      <c r="I42" s="18"/>
      <c r="J42" s="3"/>
      <c r="K42" s="3"/>
      <c r="L42" s="25"/>
      <c r="M42" s="25"/>
    </row>
    <row r="43" spans="1:13" ht="13.5">
      <c r="A43" s="32" t="s">
        <v>38</v>
      </c>
      <c r="B43" s="28">
        <f aca="true" t="shared" si="7" ref="B43:K43">SUM(B44:B48)</f>
        <v>49426</v>
      </c>
      <c r="C43" s="28">
        <f t="shared" si="7"/>
        <v>49432</v>
      </c>
      <c r="D43" s="28">
        <f t="shared" si="7"/>
        <v>49396</v>
      </c>
      <c r="E43" s="28">
        <f t="shared" si="7"/>
        <v>49373</v>
      </c>
      <c r="F43" s="28">
        <f t="shared" si="7"/>
        <v>49361</v>
      </c>
      <c r="G43" s="29">
        <f t="shared" si="7"/>
        <v>49343</v>
      </c>
      <c r="H43" s="30">
        <f t="shared" si="7"/>
        <v>0</v>
      </c>
      <c r="I43" s="31">
        <f t="shared" si="7"/>
        <v>0</v>
      </c>
      <c r="J43" s="28">
        <f t="shared" si="7"/>
        <v>0</v>
      </c>
      <c r="K43" s="28">
        <f t="shared" si="7"/>
        <v>0</v>
      </c>
      <c r="L43" s="28">
        <f>SUM(L44:L48)</f>
        <v>0</v>
      </c>
      <c r="M43" s="28">
        <f>SUM(M44:M48)</f>
        <v>0</v>
      </c>
    </row>
    <row r="44" spans="1:13" ht="14.25">
      <c r="A44" s="1" t="s">
        <v>39</v>
      </c>
      <c r="B44" s="2">
        <v>24904</v>
      </c>
      <c r="C44" s="2">
        <v>24894</v>
      </c>
      <c r="D44" s="3">
        <v>24873</v>
      </c>
      <c r="E44" s="3">
        <v>24853</v>
      </c>
      <c r="F44" s="3">
        <v>24845</v>
      </c>
      <c r="G44" s="3">
        <v>24847</v>
      </c>
      <c r="H44" s="22"/>
      <c r="I44" s="18"/>
      <c r="J44" s="3"/>
      <c r="K44" s="3"/>
      <c r="L44" s="25"/>
      <c r="M44" s="25"/>
    </row>
    <row r="45" spans="1:13" ht="14.25">
      <c r="A45" s="1" t="s">
        <v>40</v>
      </c>
      <c r="B45" s="2">
        <v>2510</v>
      </c>
      <c r="C45" s="2">
        <v>2502</v>
      </c>
      <c r="D45" s="3">
        <v>2497</v>
      </c>
      <c r="E45" s="3">
        <v>2490</v>
      </c>
      <c r="F45" s="3">
        <v>2488</v>
      </c>
      <c r="G45" s="3">
        <v>2484</v>
      </c>
      <c r="H45" s="22"/>
      <c r="I45" s="18"/>
      <c r="J45" s="3"/>
      <c r="K45" s="3"/>
      <c r="L45" s="25"/>
      <c r="M45" s="25"/>
    </row>
    <row r="46" spans="1:13" ht="14.25">
      <c r="A46" s="1" t="s">
        <v>41</v>
      </c>
      <c r="B46" s="2">
        <v>15467</v>
      </c>
      <c r="C46" s="2">
        <v>15488</v>
      </c>
      <c r="D46" s="3">
        <v>15485</v>
      </c>
      <c r="E46" s="3">
        <v>15484</v>
      </c>
      <c r="F46" s="3">
        <v>15490</v>
      </c>
      <c r="G46" s="3">
        <v>15486</v>
      </c>
      <c r="H46" s="22"/>
      <c r="I46" s="18"/>
      <c r="J46" s="3"/>
      <c r="K46" s="3"/>
      <c r="L46" s="25"/>
      <c r="M46" s="25"/>
    </row>
    <row r="47" spans="1:13" ht="14.25">
      <c r="A47" s="1" t="s">
        <v>42</v>
      </c>
      <c r="B47" s="2">
        <v>3084</v>
      </c>
      <c r="C47" s="2">
        <v>3089</v>
      </c>
      <c r="D47" s="3">
        <v>3078</v>
      </c>
      <c r="E47" s="3">
        <v>3079</v>
      </c>
      <c r="F47" s="3">
        <v>3075</v>
      </c>
      <c r="G47" s="3">
        <v>3060</v>
      </c>
      <c r="H47" s="22"/>
      <c r="I47" s="18"/>
      <c r="J47" s="3"/>
      <c r="K47" s="3"/>
      <c r="L47" s="25"/>
      <c r="M47" s="25"/>
    </row>
    <row r="48" spans="1:13" ht="14.25">
      <c r="A48" s="1" t="s">
        <v>43</v>
      </c>
      <c r="B48" s="2">
        <v>3461</v>
      </c>
      <c r="C48" s="2">
        <v>3459</v>
      </c>
      <c r="D48" s="3">
        <v>3463</v>
      </c>
      <c r="E48" s="3">
        <v>3467</v>
      </c>
      <c r="F48" s="3">
        <v>3463</v>
      </c>
      <c r="G48" s="3">
        <v>3466</v>
      </c>
      <c r="H48" s="22"/>
      <c r="I48" s="18"/>
      <c r="J48" s="3"/>
      <c r="K48" s="3"/>
      <c r="L48" s="25"/>
      <c r="M48" s="25"/>
    </row>
    <row r="49" spans="1:13" ht="13.5">
      <c r="A49" s="32" t="s">
        <v>44</v>
      </c>
      <c r="B49" s="28">
        <f aca="true" t="shared" si="8" ref="B49:K49">SUM(B50:B59)</f>
        <v>66851</v>
      </c>
      <c r="C49" s="28">
        <f t="shared" si="8"/>
        <v>66739</v>
      </c>
      <c r="D49" s="28">
        <f t="shared" si="8"/>
        <v>66694</v>
      </c>
      <c r="E49" s="28">
        <f t="shared" si="8"/>
        <v>66653</v>
      </c>
      <c r="F49" s="28">
        <f t="shared" si="8"/>
        <v>66621</v>
      </c>
      <c r="G49" s="29">
        <f t="shared" si="8"/>
        <v>66621</v>
      </c>
      <c r="H49" s="30">
        <f t="shared" si="8"/>
        <v>0</v>
      </c>
      <c r="I49" s="31">
        <f t="shared" si="8"/>
        <v>0</v>
      </c>
      <c r="J49" s="28">
        <f t="shared" si="8"/>
        <v>0</v>
      </c>
      <c r="K49" s="28">
        <f t="shared" si="8"/>
        <v>0</v>
      </c>
      <c r="L49" s="28">
        <f>SUM(L50:L59)</f>
        <v>0</v>
      </c>
      <c r="M49" s="28">
        <f>SUM(M50:M59)</f>
        <v>0</v>
      </c>
    </row>
    <row r="50" spans="1:13" ht="14.25">
      <c r="A50" s="1" t="s">
        <v>45</v>
      </c>
      <c r="B50" s="2">
        <v>7104</v>
      </c>
      <c r="C50" s="2">
        <v>7080</v>
      </c>
      <c r="D50" s="3">
        <v>7061</v>
      </c>
      <c r="E50" s="3">
        <v>7044</v>
      </c>
      <c r="F50" s="3">
        <v>7046</v>
      </c>
      <c r="G50" s="3">
        <v>7047</v>
      </c>
      <c r="H50" s="22"/>
      <c r="I50" s="18"/>
      <c r="J50" s="3"/>
      <c r="K50" s="3"/>
      <c r="L50" s="25"/>
      <c r="M50" s="25"/>
    </row>
    <row r="51" spans="1:13" ht="14.25">
      <c r="A51" s="1" t="s">
        <v>46</v>
      </c>
      <c r="B51" s="2">
        <v>14909</v>
      </c>
      <c r="C51" s="2">
        <v>14916</v>
      </c>
      <c r="D51" s="3">
        <v>14892</v>
      </c>
      <c r="E51" s="3">
        <v>14883</v>
      </c>
      <c r="F51" s="3">
        <v>14910</v>
      </c>
      <c r="G51" s="3">
        <v>14918</v>
      </c>
      <c r="H51" s="22"/>
      <c r="I51" s="18"/>
      <c r="J51" s="3"/>
      <c r="K51" s="3"/>
      <c r="L51" s="25"/>
      <c r="M51" s="25"/>
    </row>
    <row r="52" spans="1:13" ht="14.25">
      <c r="A52" s="1" t="s">
        <v>47</v>
      </c>
      <c r="B52" s="2">
        <v>7341</v>
      </c>
      <c r="C52" s="2">
        <v>7330</v>
      </c>
      <c r="D52" s="3">
        <v>7329</v>
      </c>
      <c r="E52" s="3">
        <v>7324</v>
      </c>
      <c r="F52" s="3">
        <v>7309</v>
      </c>
      <c r="G52" s="3">
        <v>7292</v>
      </c>
      <c r="H52" s="22"/>
      <c r="I52" s="18"/>
      <c r="J52" s="3"/>
      <c r="K52" s="3"/>
      <c r="L52" s="25"/>
      <c r="M52" s="25"/>
    </row>
    <row r="53" spans="1:13" ht="14.25">
      <c r="A53" s="1" t="s">
        <v>48</v>
      </c>
      <c r="B53" s="2">
        <v>14858</v>
      </c>
      <c r="C53" s="2">
        <v>14814</v>
      </c>
      <c r="D53" s="3">
        <v>14816</v>
      </c>
      <c r="E53" s="3">
        <v>14821</v>
      </c>
      <c r="F53" s="3">
        <v>14802</v>
      </c>
      <c r="G53" s="3">
        <v>14780</v>
      </c>
      <c r="H53" s="22"/>
      <c r="I53" s="18"/>
      <c r="J53" s="3"/>
      <c r="K53" s="3"/>
      <c r="L53" s="25"/>
      <c r="M53" s="25"/>
    </row>
    <row r="54" spans="1:13" ht="14.25">
      <c r="A54" s="1" t="s">
        <v>49</v>
      </c>
      <c r="B54" s="2">
        <v>4872</v>
      </c>
      <c r="C54" s="2">
        <v>4866</v>
      </c>
      <c r="D54" s="3">
        <v>4859</v>
      </c>
      <c r="E54" s="3">
        <v>4857</v>
      </c>
      <c r="F54" s="3">
        <v>4859</v>
      </c>
      <c r="G54" s="3">
        <v>4855</v>
      </c>
      <c r="H54" s="22"/>
      <c r="I54" s="18"/>
      <c r="J54" s="3"/>
      <c r="K54" s="3"/>
      <c r="L54" s="25"/>
      <c r="M54" s="25"/>
    </row>
    <row r="55" spans="1:13" ht="14.25">
      <c r="A55" s="1" t="s">
        <v>50</v>
      </c>
      <c r="B55" s="2">
        <v>1714</v>
      </c>
      <c r="C55" s="2">
        <v>1714</v>
      </c>
      <c r="D55" s="3">
        <v>1711</v>
      </c>
      <c r="E55" s="3">
        <v>1707</v>
      </c>
      <c r="F55" s="3">
        <v>1710</v>
      </c>
      <c r="G55" s="3">
        <v>1717</v>
      </c>
      <c r="H55" s="22"/>
      <c r="I55" s="18"/>
      <c r="J55" s="3"/>
      <c r="K55" s="3"/>
      <c r="L55" s="25"/>
      <c r="M55" s="25"/>
    </row>
    <row r="56" spans="1:13" ht="14.25">
      <c r="A56" s="1" t="s">
        <v>51</v>
      </c>
      <c r="B56" s="2">
        <v>2819</v>
      </c>
      <c r="C56" s="2">
        <v>2815</v>
      </c>
      <c r="D56" s="3">
        <v>2811</v>
      </c>
      <c r="E56" s="3">
        <v>2810</v>
      </c>
      <c r="F56" s="3">
        <v>2811</v>
      </c>
      <c r="G56" s="3">
        <v>2818</v>
      </c>
      <c r="H56" s="22"/>
      <c r="I56" s="18"/>
      <c r="J56" s="3"/>
      <c r="K56" s="3"/>
      <c r="L56" s="25"/>
      <c r="M56" s="25"/>
    </row>
    <row r="57" spans="1:13" ht="14.25">
      <c r="A57" s="1" t="s">
        <v>52</v>
      </c>
      <c r="B57" s="2">
        <v>4415</v>
      </c>
      <c r="C57" s="2">
        <v>4406</v>
      </c>
      <c r="D57" s="3">
        <v>4409</v>
      </c>
      <c r="E57" s="3">
        <v>4403</v>
      </c>
      <c r="F57" s="3">
        <v>4385</v>
      </c>
      <c r="G57" s="3">
        <v>4391</v>
      </c>
      <c r="H57" s="22"/>
      <c r="I57" s="18"/>
      <c r="J57" s="3"/>
      <c r="K57" s="3"/>
      <c r="L57" s="25"/>
      <c r="M57" s="25"/>
    </row>
    <row r="58" spans="1:13" ht="14.25">
      <c r="A58" s="1" t="s">
        <v>53</v>
      </c>
      <c r="B58" s="2">
        <v>2731</v>
      </c>
      <c r="C58" s="2">
        <v>2720</v>
      </c>
      <c r="D58" s="3">
        <v>2719</v>
      </c>
      <c r="E58" s="3">
        <v>2716</v>
      </c>
      <c r="F58" s="3">
        <v>2708</v>
      </c>
      <c r="G58" s="3">
        <v>2710</v>
      </c>
      <c r="H58" s="22"/>
      <c r="I58" s="18"/>
      <c r="J58" s="3"/>
      <c r="K58" s="3"/>
      <c r="L58" s="25"/>
      <c r="M58" s="25"/>
    </row>
    <row r="59" spans="1:13" ht="14.25">
      <c r="A59" s="1" t="s">
        <v>54</v>
      </c>
      <c r="B59" s="2">
        <v>6088</v>
      </c>
      <c r="C59" s="2">
        <v>6078</v>
      </c>
      <c r="D59" s="3">
        <v>6087</v>
      </c>
      <c r="E59" s="3">
        <v>6088</v>
      </c>
      <c r="F59" s="3">
        <v>6081</v>
      </c>
      <c r="G59" s="3">
        <v>6093</v>
      </c>
      <c r="H59" s="22"/>
      <c r="I59" s="18"/>
      <c r="J59" s="3"/>
      <c r="K59" s="3"/>
      <c r="L59" s="25"/>
      <c r="M59" s="25"/>
    </row>
    <row r="60" spans="1:13" ht="13.5">
      <c r="A60" s="32" t="s">
        <v>55</v>
      </c>
      <c r="B60" s="28">
        <f aca="true" t="shared" si="9" ref="B60:K60">SUM(B61:B67)</f>
        <v>34054</v>
      </c>
      <c r="C60" s="28">
        <f t="shared" si="9"/>
        <v>33993</v>
      </c>
      <c r="D60" s="28">
        <f t="shared" si="9"/>
        <v>33964</v>
      </c>
      <c r="E60" s="28">
        <f t="shared" si="9"/>
        <v>33967</v>
      </c>
      <c r="F60" s="28">
        <f t="shared" si="9"/>
        <v>33962</v>
      </c>
      <c r="G60" s="29">
        <f t="shared" si="9"/>
        <v>33976</v>
      </c>
      <c r="H60" s="30">
        <f t="shared" si="9"/>
        <v>0</v>
      </c>
      <c r="I60" s="31">
        <f t="shared" si="9"/>
        <v>0</v>
      </c>
      <c r="J60" s="28">
        <f t="shared" si="9"/>
        <v>0</v>
      </c>
      <c r="K60" s="28">
        <f t="shared" si="9"/>
        <v>0</v>
      </c>
      <c r="L60" s="28">
        <f>SUM(L61:L67)</f>
        <v>0</v>
      </c>
      <c r="M60" s="28">
        <f>SUM(M61:M67)</f>
        <v>0</v>
      </c>
    </row>
    <row r="61" spans="1:13" ht="14.25">
      <c r="A61" s="1" t="s">
        <v>56</v>
      </c>
      <c r="B61" s="2">
        <v>4331</v>
      </c>
      <c r="C61" s="2">
        <v>4300</v>
      </c>
      <c r="D61" s="3">
        <v>4296</v>
      </c>
      <c r="E61" s="3">
        <v>4298</v>
      </c>
      <c r="F61" s="3">
        <v>4302</v>
      </c>
      <c r="G61" s="3">
        <v>4297</v>
      </c>
      <c r="H61" s="22"/>
      <c r="I61" s="18"/>
      <c r="J61" s="3"/>
      <c r="K61" s="3"/>
      <c r="L61" s="25"/>
      <c r="M61" s="25"/>
    </row>
    <row r="62" spans="1:13" ht="14.25">
      <c r="A62" s="1" t="s">
        <v>57</v>
      </c>
      <c r="B62" s="2">
        <v>3441</v>
      </c>
      <c r="C62" s="2">
        <v>3451</v>
      </c>
      <c r="D62" s="3">
        <v>3456</v>
      </c>
      <c r="E62" s="3">
        <v>3453</v>
      </c>
      <c r="F62" s="3">
        <v>3450</v>
      </c>
      <c r="G62" s="3">
        <v>3451</v>
      </c>
      <c r="H62" s="22"/>
      <c r="I62" s="18"/>
      <c r="J62" s="3"/>
      <c r="K62" s="3"/>
      <c r="L62" s="25"/>
      <c r="M62" s="25"/>
    </row>
    <row r="63" spans="1:13" ht="14.25">
      <c r="A63" s="1" t="s">
        <v>58</v>
      </c>
      <c r="B63" s="2">
        <v>10069</v>
      </c>
      <c r="C63" s="2">
        <v>10063</v>
      </c>
      <c r="D63" s="3">
        <v>10048</v>
      </c>
      <c r="E63" s="3">
        <v>10051</v>
      </c>
      <c r="F63" s="3">
        <v>10053</v>
      </c>
      <c r="G63" s="3">
        <v>10064</v>
      </c>
      <c r="H63" s="22"/>
      <c r="I63" s="18"/>
      <c r="J63" s="3"/>
      <c r="K63" s="3"/>
      <c r="L63" s="25"/>
      <c r="M63" s="25"/>
    </row>
    <row r="64" spans="1:13" ht="14.25">
      <c r="A64" s="1" t="s">
        <v>59</v>
      </c>
      <c r="B64" s="2">
        <v>6916</v>
      </c>
      <c r="C64" s="2">
        <v>6913</v>
      </c>
      <c r="D64" s="3">
        <v>6912</v>
      </c>
      <c r="E64" s="3">
        <v>6916</v>
      </c>
      <c r="F64" s="3">
        <v>6914</v>
      </c>
      <c r="G64" s="3">
        <v>6916</v>
      </c>
      <c r="H64" s="22"/>
      <c r="I64" s="18"/>
      <c r="J64" s="3"/>
      <c r="K64" s="3"/>
      <c r="L64" s="25"/>
      <c r="M64" s="25"/>
    </row>
    <row r="65" spans="1:13" ht="14.25">
      <c r="A65" s="1" t="s">
        <v>60</v>
      </c>
      <c r="B65" s="2">
        <v>3573</v>
      </c>
      <c r="C65" s="2">
        <v>3573</v>
      </c>
      <c r="D65" s="3">
        <v>3565</v>
      </c>
      <c r="E65" s="3">
        <v>3561</v>
      </c>
      <c r="F65" s="3">
        <v>3560</v>
      </c>
      <c r="G65" s="3">
        <v>3560</v>
      </c>
      <c r="H65" s="22"/>
      <c r="I65" s="18"/>
      <c r="J65" s="3"/>
      <c r="K65" s="3"/>
      <c r="L65" s="25"/>
      <c r="M65" s="25"/>
    </row>
    <row r="66" spans="1:13" ht="14.25">
      <c r="A66" s="1" t="s">
        <v>61</v>
      </c>
      <c r="B66" s="2">
        <v>3827</v>
      </c>
      <c r="C66" s="2">
        <v>3807</v>
      </c>
      <c r="D66" s="3">
        <v>3802</v>
      </c>
      <c r="E66" s="3">
        <v>3803</v>
      </c>
      <c r="F66" s="3">
        <v>3798</v>
      </c>
      <c r="G66" s="3">
        <v>3803</v>
      </c>
      <c r="H66" s="22"/>
      <c r="I66" s="18"/>
      <c r="J66" s="3"/>
      <c r="K66" s="3"/>
      <c r="L66" s="25"/>
      <c r="M66" s="25"/>
    </row>
    <row r="67" spans="1:13" ht="15" thickBot="1">
      <c r="A67" s="7" t="s">
        <v>62</v>
      </c>
      <c r="B67" s="8">
        <v>1897</v>
      </c>
      <c r="C67" s="8">
        <v>1886</v>
      </c>
      <c r="D67" s="9">
        <v>1885</v>
      </c>
      <c r="E67" s="9">
        <v>1885</v>
      </c>
      <c r="F67" s="10">
        <v>1885</v>
      </c>
      <c r="G67" s="9">
        <v>1885</v>
      </c>
      <c r="H67" s="23"/>
      <c r="I67" s="19"/>
      <c r="J67" s="10"/>
      <c r="K67" s="11"/>
      <c r="L67" s="26"/>
      <c r="M67" s="26"/>
    </row>
    <row r="68" spans="1:13" ht="15" thickBot="1" thickTop="1">
      <c r="A68" s="14" t="s">
        <v>79</v>
      </c>
      <c r="B68" s="12">
        <f>B5-B70</f>
        <v>807818</v>
      </c>
      <c r="C68" s="12">
        <f>C5-B5</f>
        <v>1081</v>
      </c>
      <c r="D68" s="12">
        <f>D5-C5</f>
        <v>-21</v>
      </c>
      <c r="E68" s="12">
        <f>E5-D5</f>
        <v>-101</v>
      </c>
      <c r="F68" s="12">
        <f aca="true" t="shared" si="10" ref="F68:M68">F5-E5</f>
        <v>-105</v>
      </c>
      <c r="G68" s="16">
        <f t="shared" si="10"/>
        <v>158</v>
      </c>
      <c r="H68" s="24">
        <f t="shared" si="10"/>
        <v>-808830</v>
      </c>
      <c r="I68" s="20">
        <f t="shared" si="10"/>
        <v>0</v>
      </c>
      <c r="J68" s="12">
        <f t="shared" si="10"/>
        <v>0</v>
      </c>
      <c r="K68" s="12">
        <f t="shared" si="10"/>
        <v>0</v>
      </c>
      <c r="L68" s="12">
        <f t="shared" si="10"/>
        <v>0</v>
      </c>
      <c r="M68" s="12">
        <f t="shared" si="10"/>
        <v>0</v>
      </c>
    </row>
  </sheetData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6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625" style="0" customWidth="1"/>
    <col min="3" max="3" width="0.74609375" style="0" customWidth="1"/>
    <col min="4" max="5" width="13.625" style="0" customWidth="1"/>
    <col min="6" max="6" width="10.00390625" style="0" customWidth="1"/>
    <col min="7" max="7" width="13.625" style="0" customWidth="1"/>
    <col min="8" max="8" width="10.00390625" style="0" customWidth="1"/>
    <col min="9" max="9" width="13.625" style="0" customWidth="1"/>
    <col min="10" max="10" width="10.00390625" style="0" customWidth="1"/>
    <col min="11" max="12" width="13.625" style="0" customWidth="1"/>
    <col min="13" max="13" width="10.125" style="0" customWidth="1"/>
    <col min="14" max="14" width="13.625" style="0" customWidth="1"/>
    <col min="15" max="15" width="10.00390625" style="0" customWidth="1"/>
    <col min="16" max="16" width="13.625" style="0" customWidth="1"/>
    <col min="17" max="17" width="10.00390625" style="0" customWidth="1"/>
    <col min="18" max="18" width="13.625" style="0" customWidth="1"/>
    <col min="19" max="19" width="10.50390625" style="0" customWidth="1"/>
    <col min="20" max="20" width="13.625" style="0" customWidth="1"/>
    <col min="21" max="21" width="10.75390625" style="0" customWidth="1"/>
    <col min="22" max="22" width="13.625" style="0" customWidth="1"/>
    <col min="23" max="23" width="10.75390625" style="225" customWidth="1"/>
    <col min="24" max="24" width="13.625" style="0" customWidth="1"/>
    <col min="25" max="25" width="10.75390625" style="0" customWidth="1"/>
  </cols>
  <sheetData>
    <row r="1" spans="2:25" ht="21.75" customHeight="1">
      <c r="B1" s="293" t="s">
        <v>307</v>
      </c>
      <c r="D1" s="453" t="s">
        <v>299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292"/>
      <c r="Y1" s="292"/>
    </row>
    <row r="2" spans="2:24" ht="16.5" customHeight="1" thickBot="1">
      <c r="B2" s="5"/>
      <c r="C2" s="5"/>
      <c r="W2" s="161"/>
      <c r="X2" s="291" t="s">
        <v>283</v>
      </c>
    </row>
    <row r="3" spans="1:25" ht="19.5" customHeight="1">
      <c r="A3" s="297"/>
      <c r="B3" s="298"/>
      <c r="C3" s="298"/>
      <c r="D3" s="454" t="s">
        <v>300</v>
      </c>
      <c r="E3" s="455"/>
      <c r="F3" s="455"/>
      <c r="G3" s="455"/>
      <c r="H3" s="455"/>
      <c r="I3" s="455"/>
      <c r="J3" s="456"/>
      <c r="K3" s="454" t="s">
        <v>304</v>
      </c>
      <c r="L3" s="455"/>
      <c r="M3" s="455"/>
      <c r="N3" s="455"/>
      <c r="O3" s="455"/>
      <c r="P3" s="455"/>
      <c r="Q3" s="456"/>
      <c r="R3" s="457" t="s">
        <v>305</v>
      </c>
      <c r="S3" s="457"/>
      <c r="T3" s="455"/>
      <c r="U3" s="455"/>
      <c r="V3" s="455"/>
      <c r="W3" s="455"/>
      <c r="X3" s="455"/>
      <c r="Y3" s="456"/>
    </row>
    <row r="4" spans="1:25" ht="20.25" customHeight="1">
      <c r="A4" s="299"/>
      <c r="B4" s="192"/>
      <c r="C4" s="192"/>
      <c r="D4" s="306" t="s">
        <v>129</v>
      </c>
      <c r="E4" s="459" t="s">
        <v>301</v>
      </c>
      <c r="F4" s="460"/>
      <c r="G4" s="459" t="s">
        <v>302</v>
      </c>
      <c r="H4" s="460"/>
      <c r="I4" s="436" t="s">
        <v>303</v>
      </c>
      <c r="J4" s="458"/>
      <c r="K4" s="306" t="s">
        <v>129</v>
      </c>
      <c r="L4" s="459" t="s">
        <v>301</v>
      </c>
      <c r="M4" s="460"/>
      <c r="N4" s="459" t="s">
        <v>302</v>
      </c>
      <c r="O4" s="460"/>
      <c r="P4" s="436" t="s">
        <v>303</v>
      </c>
      <c r="Q4" s="458"/>
      <c r="R4" s="461" t="s">
        <v>306</v>
      </c>
      <c r="S4" s="441"/>
      <c r="T4" s="459" t="s">
        <v>301</v>
      </c>
      <c r="U4" s="460"/>
      <c r="V4" s="459" t="s">
        <v>302</v>
      </c>
      <c r="W4" s="460"/>
      <c r="X4" s="436" t="s">
        <v>303</v>
      </c>
      <c r="Y4" s="458"/>
    </row>
    <row r="5" spans="1:93" ht="20.25" customHeight="1">
      <c r="A5" s="300"/>
      <c r="B5" s="367" t="s">
        <v>0</v>
      </c>
      <c r="C5" s="284"/>
      <c r="D5" s="307">
        <f>SUM(D6:D7)</f>
        <v>370395</v>
      </c>
      <c r="E5" s="308">
        <f>SUM(E6:E7)</f>
        <v>47198</v>
      </c>
      <c r="F5" s="309">
        <f>E5/D5*100</f>
        <v>12.742612616261017</v>
      </c>
      <c r="G5" s="310">
        <f>SUM(G6:G7)</f>
        <v>71144</v>
      </c>
      <c r="H5" s="311">
        <f>G5/D5*100</f>
        <v>19.20760269442082</v>
      </c>
      <c r="I5" s="310">
        <f aca="true" t="shared" si="0" ref="I5:X5">SUM(I6:I7)</f>
        <v>247648</v>
      </c>
      <c r="J5" s="312">
        <f>I5/D5*100</f>
        <v>66.86051377583391</v>
      </c>
      <c r="K5" s="313">
        <f t="shared" si="0"/>
        <v>393820</v>
      </c>
      <c r="L5" s="310">
        <f t="shared" si="0"/>
        <v>50512</v>
      </c>
      <c r="M5" s="311">
        <f>L5/K5*100</f>
        <v>12.826164237468895</v>
      </c>
      <c r="N5" s="310">
        <f t="shared" si="0"/>
        <v>87827</v>
      </c>
      <c r="O5" s="311">
        <f>N5/K5*100</f>
        <v>22.3013051647961</v>
      </c>
      <c r="P5" s="310">
        <f t="shared" si="0"/>
        <v>253065</v>
      </c>
      <c r="Q5" s="312">
        <f>P5/K5*100</f>
        <v>64.25905235894571</v>
      </c>
      <c r="R5" s="314">
        <f t="shared" si="0"/>
        <v>-23425</v>
      </c>
      <c r="S5" s="315">
        <f>R5/K5*100</f>
        <v>-5.948148900512925</v>
      </c>
      <c r="T5" s="316">
        <f t="shared" si="0"/>
        <v>-3314</v>
      </c>
      <c r="U5" s="317">
        <f>T5/L5*100</f>
        <v>-6.560817231548939</v>
      </c>
      <c r="V5" s="316">
        <f t="shared" si="0"/>
        <v>-16683</v>
      </c>
      <c r="W5" s="318">
        <f>V5/N5*100</f>
        <v>-18.995297573639085</v>
      </c>
      <c r="X5" s="316">
        <f t="shared" si="0"/>
        <v>-5417</v>
      </c>
      <c r="Y5" s="319">
        <f>X5/P5*100</f>
        <v>-2.1405567739513565</v>
      </c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</row>
    <row r="6" spans="1:93" ht="20.25" customHeight="1">
      <c r="A6" s="300"/>
      <c r="B6" s="367" t="s">
        <v>1</v>
      </c>
      <c r="C6" s="284"/>
      <c r="D6" s="320">
        <f>SUM(D8:D16)</f>
        <v>256427</v>
      </c>
      <c r="E6" s="321">
        <f>SUM(E8:E16)</f>
        <v>22197</v>
      </c>
      <c r="F6" s="309">
        <f aca="true" t="shared" si="1" ref="F6:F59">E6/D6*100</f>
        <v>8.656264745912091</v>
      </c>
      <c r="G6" s="322">
        <f>SUM(G8:G16)</f>
        <v>46362</v>
      </c>
      <c r="H6" s="311">
        <f aca="true" t="shared" si="2" ref="H6:H59">G6/D6*100</f>
        <v>18.079999376040746</v>
      </c>
      <c r="I6" s="322">
        <f aca="true" t="shared" si="3" ref="I6:X6">SUM(I8:I16)</f>
        <v>183725</v>
      </c>
      <c r="J6" s="312">
        <f aca="true" t="shared" si="4" ref="J6:J59">I6/D6*100</f>
        <v>71.64807138093883</v>
      </c>
      <c r="K6" s="323">
        <f t="shared" si="3"/>
        <v>270968</v>
      </c>
      <c r="L6" s="322">
        <f t="shared" si="3"/>
        <v>23996</v>
      </c>
      <c r="M6" s="311">
        <f aca="true" t="shared" si="5" ref="M6:M59">L6/K6*100</f>
        <v>8.855658232706446</v>
      </c>
      <c r="N6" s="322">
        <f t="shared" si="3"/>
        <v>56508</v>
      </c>
      <c r="O6" s="311">
        <f aca="true" t="shared" si="6" ref="O6:O59">N6/K6*100</f>
        <v>20.854122996073336</v>
      </c>
      <c r="P6" s="322">
        <f t="shared" si="3"/>
        <v>188272</v>
      </c>
      <c r="Q6" s="312">
        <f aca="true" t="shared" si="7" ref="Q6:Q59">P6/K6*100</f>
        <v>69.48126716069794</v>
      </c>
      <c r="R6" s="314">
        <f t="shared" si="3"/>
        <v>-14541</v>
      </c>
      <c r="S6" s="315">
        <f aca="true" t="shared" si="8" ref="S6:S59">R6/K6*100</f>
        <v>-5.3663163177939825</v>
      </c>
      <c r="T6" s="316">
        <f t="shared" si="3"/>
        <v>-1799</v>
      </c>
      <c r="U6" s="317">
        <f aca="true" t="shared" si="9" ref="U6:U59">T6/L6*100</f>
        <v>-7.49708284714119</v>
      </c>
      <c r="V6" s="316">
        <f t="shared" si="3"/>
        <v>-10146</v>
      </c>
      <c r="W6" s="318">
        <f aca="true" t="shared" si="10" ref="W6:W59">V6/N6*100</f>
        <v>-17.954979825865365</v>
      </c>
      <c r="X6" s="316">
        <f t="shared" si="3"/>
        <v>-4547</v>
      </c>
      <c r="Y6" s="319">
        <f aca="true" t="shared" si="11" ref="Y6:Y59">X6/P6*100</f>
        <v>-2.4151228010537946</v>
      </c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</row>
    <row r="7" spans="1:93" ht="20.25" customHeight="1">
      <c r="A7" s="300"/>
      <c r="B7" s="367" t="s">
        <v>2</v>
      </c>
      <c r="C7" s="284"/>
      <c r="D7" s="320">
        <f>SUM(D17,D25,D34,D37,D40,D44,D53)</f>
        <v>113968</v>
      </c>
      <c r="E7" s="321">
        <f>SUM(E17,E25,E34,E37,E40,E44,E53)</f>
        <v>25001</v>
      </c>
      <c r="F7" s="309">
        <f t="shared" si="1"/>
        <v>21.936859469324723</v>
      </c>
      <c r="G7" s="322">
        <f>SUM(G17,G25,G34,G37,G40,G44,G53)</f>
        <v>24782</v>
      </c>
      <c r="H7" s="311">
        <f t="shared" si="2"/>
        <v>21.74470026674154</v>
      </c>
      <c r="I7" s="322">
        <f aca="true" t="shared" si="12" ref="I7:X7">SUM(I17,I25,I34,I37,I40,I44,I53)</f>
        <v>63923</v>
      </c>
      <c r="J7" s="312">
        <f t="shared" si="4"/>
        <v>56.08855117225888</v>
      </c>
      <c r="K7" s="323">
        <f t="shared" si="12"/>
        <v>122852</v>
      </c>
      <c r="L7" s="322">
        <f t="shared" si="12"/>
        <v>26516</v>
      </c>
      <c r="M7" s="311">
        <f t="shared" si="5"/>
        <v>21.583694201152607</v>
      </c>
      <c r="N7" s="322">
        <f t="shared" si="12"/>
        <v>31319</v>
      </c>
      <c r="O7" s="311">
        <f t="shared" si="6"/>
        <v>25.493276462735647</v>
      </c>
      <c r="P7" s="322">
        <f t="shared" si="12"/>
        <v>64793</v>
      </c>
      <c r="Q7" s="312">
        <f t="shared" si="7"/>
        <v>52.74069612216326</v>
      </c>
      <c r="R7" s="314">
        <f t="shared" si="12"/>
        <v>-8884</v>
      </c>
      <c r="S7" s="315">
        <f t="shared" si="8"/>
        <v>-7.231465503207112</v>
      </c>
      <c r="T7" s="316">
        <f t="shared" si="12"/>
        <v>-1515</v>
      </c>
      <c r="U7" s="317">
        <f t="shared" si="9"/>
        <v>-5.713531452707799</v>
      </c>
      <c r="V7" s="316">
        <f t="shared" si="12"/>
        <v>-6537</v>
      </c>
      <c r="W7" s="318">
        <f t="shared" si="10"/>
        <v>-20.872313930840704</v>
      </c>
      <c r="X7" s="316">
        <f t="shared" si="12"/>
        <v>-870</v>
      </c>
      <c r="Y7" s="319">
        <f t="shared" si="11"/>
        <v>-1.342737641411881</v>
      </c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</row>
    <row r="8" spans="1:93" ht="20.25" customHeight="1">
      <c r="A8" s="301"/>
      <c r="B8" s="368" t="s">
        <v>3</v>
      </c>
      <c r="C8" s="196"/>
      <c r="D8" s="324">
        <v>151711</v>
      </c>
      <c r="E8" s="325">
        <v>3950</v>
      </c>
      <c r="F8" s="326">
        <f t="shared" si="1"/>
        <v>2.6036345419910223</v>
      </c>
      <c r="G8" s="327">
        <v>26098</v>
      </c>
      <c r="H8" s="328">
        <f t="shared" si="2"/>
        <v>17.202444120729545</v>
      </c>
      <c r="I8" s="327">
        <v>117925</v>
      </c>
      <c r="J8" s="329">
        <f t="shared" si="4"/>
        <v>77.73002616817502</v>
      </c>
      <c r="K8" s="330">
        <v>159059</v>
      </c>
      <c r="L8" s="327">
        <v>4044</v>
      </c>
      <c r="M8" s="328">
        <f t="shared" si="5"/>
        <v>2.5424528005331357</v>
      </c>
      <c r="N8" s="327">
        <v>31217</v>
      </c>
      <c r="O8" s="328">
        <f t="shared" si="6"/>
        <v>19.626050710742554</v>
      </c>
      <c r="P8" s="331">
        <v>121709</v>
      </c>
      <c r="Q8" s="329">
        <f t="shared" si="7"/>
        <v>76.51814735412646</v>
      </c>
      <c r="R8" s="332">
        <f>D8-K8</f>
        <v>-7348</v>
      </c>
      <c r="S8" s="343">
        <f t="shared" si="8"/>
        <v>-4.619669430840129</v>
      </c>
      <c r="T8" s="333">
        <f>E8-L8</f>
        <v>-94</v>
      </c>
      <c r="U8" s="345">
        <f t="shared" si="9"/>
        <v>-2.324431256181998</v>
      </c>
      <c r="V8" s="333">
        <f>G8-N8</f>
        <v>-5119</v>
      </c>
      <c r="W8" s="347">
        <f t="shared" si="10"/>
        <v>-16.39811641092994</v>
      </c>
      <c r="X8" s="333">
        <f>I8-P8</f>
        <v>-3784</v>
      </c>
      <c r="Y8" s="348">
        <f t="shared" si="11"/>
        <v>-3.1090552054490628</v>
      </c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</row>
    <row r="9" spans="1:93" ht="20.25" customHeight="1">
      <c r="A9" s="301"/>
      <c r="B9" s="368" t="s">
        <v>4</v>
      </c>
      <c r="C9" s="196"/>
      <c r="D9" s="324">
        <v>7071</v>
      </c>
      <c r="E9" s="325">
        <v>1412</v>
      </c>
      <c r="F9" s="326">
        <f t="shared" si="1"/>
        <v>19.96888700325272</v>
      </c>
      <c r="G9" s="327">
        <v>1416</v>
      </c>
      <c r="H9" s="328">
        <f t="shared" si="2"/>
        <v>20.025456088247772</v>
      </c>
      <c r="I9" s="327">
        <v>4225</v>
      </c>
      <c r="J9" s="329">
        <f t="shared" si="4"/>
        <v>59.75109602602178</v>
      </c>
      <c r="K9" s="330">
        <v>7978</v>
      </c>
      <c r="L9" s="327">
        <v>1564</v>
      </c>
      <c r="M9" s="328">
        <f t="shared" si="5"/>
        <v>19.603910754575082</v>
      </c>
      <c r="N9" s="327">
        <v>1913</v>
      </c>
      <c r="O9" s="328">
        <f t="shared" si="6"/>
        <v>23.978440711957884</v>
      </c>
      <c r="P9" s="331">
        <v>4498</v>
      </c>
      <c r="Q9" s="329">
        <f t="shared" si="7"/>
        <v>56.38004512409125</v>
      </c>
      <c r="R9" s="332">
        <f aca="true" t="shared" si="13" ref="R9:R59">D9-K9</f>
        <v>-907</v>
      </c>
      <c r="S9" s="343">
        <f t="shared" si="8"/>
        <v>-11.368764101278515</v>
      </c>
      <c r="T9" s="333">
        <f aca="true" t="shared" si="14" ref="T9:T59">E9-L9</f>
        <v>-152</v>
      </c>
      <c r="U9" s="345">
        <f t="shared" si="9"/>
        <v>-9.718670076726342</v>
      </c>
      <c r="V9" s="333">
        <f aca="true" t="shared" si="15" ref="V9:V59">G9-N9</f>
        <v>-497</v>
      </c>
      <c r="W9" s="347">
        <f t="shared" si="10"/>
        <v>-25.980135912179826</v>
      </c>
      <c r="X9" s="333">
        <f aca="true" t="shared" si="16" ref="X9:X16">I9-P9</f>
        <v>-273</v>
      </c>
      <c r="Y9" s="348">
        <f t="shared" si="11"/>
        <v>-6.069364161849711</v>
      </c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</row>
    <row r="10" spans="1:93" ht="20.25" customHeight="1">
      <c r="A10" s="301"/>
      <c r="B10" s="368" t="s">
        <v>5</v>
      </c>
      <c r="C10" s="196"/>
      <c r="D10" s="324">
        <v>10166</v>
      </c>
      <c r="E10" s="325">
        <v>2710</v>
      </c>
      <c r="F10" s="326">
        <f t="shared" si="1"/>
        <v>26.657485736769626</v>
      </c>
      <c r="G10" s="327">
        <v>1604</v>
      </c>
      <c r="H10" s="328">
        <f t="shared" si="2"/>
        <v>15.778083808774346</v>
      </c>
      <c r="I10" s="327">
        <v>5846</v>
      </c>
      <c r="J10" s="329">
        <f t="shared" si="4"/>
        <v>57.50541019083219</v>
      </c>
      <c r="K10" s="330">
        <v>10914</v>
      </c>
      <c r="L10" s="327">
        <v>2900</v>
      </c>
      <c r="M10" s="328">
        <f t="shared" si="5"/>
        <v>26.571376214037016</v>
      </c>
      <c r="N10" s="327">
        <v>1995</v>
      </c>
      <c r="O10" s="328">
        <f t="shared" si="6"/>
        <v>18.27927432655305</v>
      </c>
      <c r="P10" s="331">
        <v>6017</v>
      </c>
      <c r="Q10" s="329">
        <f t="shared" si="7"/>
        <v>55.131024372365765</v>
      </c>
      <c r="R10" s="332">
        <f t="shared" si="13"/>
        <v>-748</v>
      </c>
      <c r="S10" s="343">
        <f t="shared" si="8"/>
        <v>-6.853582554517133</v>
      </c>
      <c r="T10" s="333">
        <f t="shared" si="14"/>
        <v>-190</v>
      </c>
      <c r="U10" s="345">
        <f t="shared" si="9"/>
        <v>-6.551724137931035</v>
      </c>
      <c r="V10" s="333">
        <f t="shared" si="15"/>
        <v>-391</v>
      </c>
      <c r="W10" s="347">
        <f t="shared" si="10"/>
        <v>-19.598997493734334</v>
      </c>
      <c r="X10" s="333">
        <f t="shared" si="16"/>
        <v>-171</v>
      </c>
      <c r="Y10" s="348">
        <f t="shared" si="11"/>
        <v>-2.8419478145255113</v>
      </c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</row>
    <row r="11" spans="1:93" ht="20.25" customHeight="1">
      <c r="A11" s="301"/>
      <c r="B11" s="368" t="s">
        <v>6</v>
      </c>
      <c r="C11" s="196"/>
      <c r="D11" s="324">
        <v>24118</v>
      </c>
      <c r="E11" s="325">
        <v>3431</v>
      </c>
      <c r="F11" s="326">
        <f t="shared" si="1"/>
        <v>14.225889377228626</v>
      </c>
      <c r="G11" s="327">
        <v>4929</v>
      </c>
      <c r="H11" s="328">
        <f t="shared" si="2"/>
        <v>20.43701799485861</v>
      </c>
      <c r="I11" s="327">
        <v>15499</v>
      </c>
      <c r="J11" s="329">
        <f t="shared" si="4"/>
        <v>64.26320590430385</v>
      </c>
      <c r="K11" s="330">
        <v>24414</v>
      </c>
      <c r="L11" s="327">
        <v>3673</v>
      </c>
      <c r="M11" s="328">
        <f t="shared" si="5"/>
        <v>15.044646514295076</v>
      </c>
      <c r="N11" s="327">
        <v>5443</v>
      </c>
      <c r="O11" s="328">
        <f t="shared" si="6"/>
        <v>22.29458507413779</v>
      </c>
      <c r="P11" s="331">
        <v>15231</v>
      </c>
      <c r="Q11" s="329">
        <f t="shared" si="7"/>
        <v>62.38633570901941</v>
      </c>
      <c r="R11" s="332">
        <f t="shared" si="13"/>
        <v>-296</v>
      </c>
      <c r="S11" s="343">
        <f t="shared" si="8"/>
        <v>-1.2124191037929057</v>
      </c>
      <c r="T11" s="333">
        <f t="shared" si="14"/>
        <v>-242</v>
      </c>
      <c r="U11" s="345">
        <f t="shared" si="9"/>
        <v>-6.588619656956167</v>
      </c>
      <c r="V11" s="333">
        <f t="shared" si="15"/>
        <v>-514</v>
      </c>
      <c r="W11" s="347">
        <f t="shared" si="10"/>
        <v>-9.44332169759324</v>
      </c>
      <c r="X11" s="333">
        <f t="shared" si="16"/>
        <v>268</v>
      </c>
      <c r="Y11" s="348">
        <f t="shared" si="11"/>
        <v>1.7595692994550587</v>
      </c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</row>
    <row r="12" spans="1:93" ht="20.25" customHeight="1">
      <c r="A12" s="301"/>
      <c r="B12" s="368" t="s">
        <v>7</v>
      </c>
      <c r="C12" s="196"/>
      <c r="D12" s="324">
        <v>14412</v>
      </c>
      <c r="E12" s="325">
        <v>3199</v>
      </c>
      <c r="F12" s="326">
        <f t="shared" si="1"/>
        <v>22.196780460727172</v>
      </c>
      <c r="G12" s="327">
        <v>2879</v>
      </c>
      <c r="H12" s="328">
        <f t="shared" si="2"/>
        <v>19.976408548431863</v>
      </c>
      <c r="I12" s="327">
        <v>8271</v>
      </c>
      <c r="J12" s="329">
        <f t="shared" si="4"/>
        <v>57.38967527060783</v>
      </c>
      <c r="K12" s="330">
        <v>15648</v>
      </c>
      <c r="L12" s="327">
        <v>3593</v>
      </c>
      <c r="M12" s="328">
        <f t="shared" si="5"/>
        <v>22.961400817995912</v>
      </c>
      <c r="N12" s="327">
        <v>3628</v>
      </c>
      <c r="O12" s="328">
        <f t="shared" si="6"/>
        <v>23.185071574642127</v>
      </c>
      <c r="P12" s="331">
        <v>8413</v>
      </c>
      <c r="Q12" s="329">
        <f t="shared" si="7"/>
        <v>53.76405930470347</v>
      </c>
      <c r="R12" s="332">
        <f t="shared" si="13"/>
        <v>-1236</v>
      </c>
      <c r="S12" s="343">
        <f t="shared" si="8"/>
        <v>-7.898773006134969</v>
      </c>
      <c r="T12" s="333">
        <f t="shared" si="14"/>
        <v>-394</v>
      </c>
      <c r="U12" s="345">
        <f t="shared" si="9"/>
        <v>-10.96576676871695</v>
      </c>
      <c r="V12" s="333">
        <f t="shared" si="15"/>
        <v>-749</v>
      </c>
      <c r="W12" s="347">
        <f t="shared" si="10"/>
        <v>-20.644983461962514</v>
      </c>
      <c r="X12" s="333">
        <f t="shared" si="16"/>
        <v>-142</v>
      </c>
      <c r="Y12" s="348">
        <f t="shared" si="11"/>
        <v>-1.6878640199690955</v>
      </c>
      <c r="Z12" s="294"/>
      <c r="AA12" s="294"/>
      <c r="AB12" s="295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</row>
    <row r="13" spans="1:93" ht="20.25" customHeight="1">
      <c r="A13" s="301"/>
      <c r="B13" s="368" t="s">
        <v>8</v>
      </c>
      <c r="C13" s="196"/>
      <c r="D13" s="324">
        <v>12240</v>
      </c>
      <c r="E13" s="325">
        <v>2566</v>
      </c>
      <c r="F13" s="326">
        <f t="shared" si="1"/>
        <v>20.9640522875817</v>
      </c>
      <c r="G13" s="327">
        <v>2418</v>
      </c>
      <c r="H13" s="328">
        <f t="shared" si="2"/>
        <v>19.754901960784313</v>
      </c>
      <c r="I13" s="327">
        <v>7247</v>
      </c>
      <c r="J13" s="329">
        <f t="shared" si="4"/>
        <v>59.20751633986928</v>
      </c>
      <c r="K13" s="330">
        <v>13493</v>
      </c>
      <c r="L13" s="327">
        <v>2796</v>
      </c>
      <c r="M13" s="328">
        <f t="shared" si="5"/>
        <v>20.721855777069592</v>
      </c>
      <c r="N13" s="327">
        <v>3187</v>
      </c>
      <c r="O13" s="328">
        <f t="shared" si="6"/>
        <v>23.61965463573705</v>
      </c>
      <c r="P13" s="331">
        <v>7509</v>
      </c>
      <c r="Q13" s="329">
        <f t="shared" si="7"/>
        <v>55.65107833691544</v>
      </c>
      <c r="R13" s="332">
        <f t="shared" si="13"/>
        <v>-1253</v>
      </c>
      <c r="S13" s="343">
        <f t="shared" si="8"/>
        <v>-9.286296598236122</v>
      </c>
      <c r="T13" s="333">
        <f t="shared" si="14"/>
        <v>-230</v>
      </c>
      <c r="U13" s="345">
        <f t="shared" si="9"/>
        <v>-8.226037195994278</v>
      </c>
      <c r="V13" s="333">
        <f t="shared" si="15"/>
        <v>-769</v>
      </c>
      <c r="W13" s="347">
        <f t="shared" si="10"/>
        <v>-24.12927518042046</v>
      </c>
      <c r="X13" s="333">
        <f t="shared" si="16"/>
        <v>-262</v>
      </c>
      <c r="Y13" s="348">
        <f t="shared" si="11"/>
        <v>-3.4891463577040884</v>
      </c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</row>
    <row r="14" spans="1:93" ht="20.25" customHeight="1">
      <c r="A14" s="301"/>
      <c r="B14" s="368" t="s">
        <v>10</v>
      </c>
      <c r="C14" s="196"/>
      <c r="D14" s="324">
        <v>11122</v>
      </c>
      <c r="E14" s="325">
        <v>1681</v>
      </c>
      <c r="F14" s="326">
        <f t="shared" si="1"/>
        <v>15.114188095666247</v>
      </c>
      <c r="G14" s="327">
        <v>2318</v>
      </c>
      <c r="H14" s="328">
        <f t="shared" si="2"/>
        <v>20.841575256248877</v>
      </c>
      <c r="I14" s="327">
        <v>7109</v>
      </c>
      <c r="J14" s="329">
        <f t="shared" si="4"/>
        <v>63.91836000719295</v>
      </c>
      <c r="K14" s="330">
        <v>12208</v>
      </c>
      <c r="L14" s="327">
        <v>1858</v>
      </c>
      <c r="M14" s="328">
        <f t="shared" si="5"/>
        <v>15.219528178243774</v>
      </c>
      <c r="N14" s="327">
        <v>3328</v>
      </c>
      <c r="O14" s="328">
        <f t="shared" si="6"/>
        <v>27.260812581913502</v>
      </c>
      <c r="P14" s="331">
        <v>7021</v>
      </c>
      <c r="Q14" s="329">
        <f t="shared" si="7"/>
        <v>57.51146788990825</v>
      </c>
      <c r="R14" s="332">
        <f t="shared" si="13"/>
        <v>-1086</v>
      </c>
      <c r="S14" s="343">
        <f t="shared" si="8"/>
        <v>-8.895806028833551</v>
      </c>
      <c r="T14" s="333">
        <f t="shared" si="14"/>
        <v>-177</v>
      </c>
      <c r="U14" s="345">
        <f t="shared" si="9"/>
        <v>-9.526372443487622</v>
      </c>
      <c r="V14" s="333">
        <f t="shared" si="15"/>
        <v>-1010</v>
      </c>
      <c r="W14" s="347">
        <f t="shared" si="10"/>
        <v>-30.348557692307693</v>
      </c>
      <c r="X14" s="333">
        <f t="shared" si="16"/>
        <v>88</v>
      </c>
      <c r="Y14" s="348">
        <f t="shared" si="11"/>
        <v>1.2533827090158096</v>
      </c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</row>
    <row r="15" spans="1:93" ht="20.25" customHeight="1">
      <c r="A15" s="301"/>
      <c r="B15" s="368" t="s">
        <v>11</v>
      </c>
      <c r="C15" s="196"/>
      <c r="D15" s="324">
        <v>7408</v>
      </c>
      <c r="E15" s="325">
        <v>1186</v>
      </c>
      <c r="F15" s="326">
        <f t="shared" si="1"/>
        <v>16.009719222462206</v>
      </c>
      <c r="G15" s="327">
        <v>1427</v>
      </c>
      <c r="H15" s="328">
        <f t="shared" si="2"/>
        <v>19.262958963282937</v>
      </c>
      <c r="I15" s="327">
        <v>4789</v>
      </c>
      <c r="J15" s="329">
        <f t="shared" si="4"/>
        <v>64.6463282937365</v>
      </c>
      <c r="K15" s="330">
        <v>8050</v>
      </c>
      <c r="L15" s="327">
        <v>1353</v>
      </c>
      <c r="M15" s="328">
        <f t="shared" si="5"/>
        <v>16.80745341614907</v>
      </c>
      <c r="N15" s="327">
        <v>1746</v>
      </c>
      <c r="O15" s="328">
        <f t="shared" si="6"/>
        <v>21.689440993788818</v>
      </c>
      <c r="P15" s="331">
        <v>4951</v>
      </c>
      <c r="Q15" s="329">
        <f t="shared" si="7"/>
        <v>61.50310559006211</v>
      </c>
      <c r="R15" s="332">
        <f t="shared" si="13"/>
        <v>-642</v>
      </c>
      <c r="S15" s="343">
        <f t="shared" si="8"/>
        <v>-7.975155279503106</v>
      </c>
      <c r="T15" s="333">
        <f t="shared" si="14"/>
        <v>-167</v>
      </c>
      <c r="U15" s="345">
        <f t="shared" si="9"/>
        <v>-12.342941611234295</v>
      </c>
      <c r="V15" s="333">
        <f t="shared" si="15"/>
        <v>-319</v>
      </c>
      <c r="W15" s="347">
        <f t="shared" si="10"/>
        <v>-18.27033218785796</v>
      </c>
      <c r="X15" s="333">
        <f t="shared" si="16"/>
        <v>-162</v>
      </c>
      <c r="Y15" s="348">
        <f t="shared" si="11"/>
        <v>-3.272066249242577</v>
      </c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</row>
    <row r="16" spans="1:93" ht="20.25" customHeight="1">
      <c r="A16" s="301"/>
      <c r="B16" s="368" t="s">
        <v>102</v>
      </c>
      <c r="C16" s="196"/>
      <c r="D16" s="324">
        <v>18179</v>
      </c>
      <c r="E16" s="325">
        <v>2062</v>
      </c>
      <c r="F16" s="326">
        <f t="shared" si="1"/>
        <v>11.342758127509764</v>
      </c>
      <c r="G16" s="327">
        <v>3273</v>
      </c>
      <c r="H16" s="328">
        <f t="shared" si="2"/>
        <v>18.004290665053084</v>
      </c>
      <c r="I16" s="327">
        <v>12814</v>
      </c>
      <c r="J16" s="329">
        <f t="shared" si="4"/>
        <v>70.48792562847241</v>
      </c>
      <c r="K16" s="330">
        <v>19204</v>
      </c>
      <c r="L16" s="327">
        <v>2215</v>
      </c>
      <c r="M16" s="328">
        <f t="shared" si="5"/>
        <v>11.534055405123933</v>
      </c>
      <c r="N16" s="327">
        <v>4051</v>
      </c>
      <c r="O16" s="328">
        <f t="shared" si="6"/>
        <v>21.094563632576545</v>
      </c>
      <c r="P16" s="331">
        <v>12923</v>
      </c>
      <c r="Q16" s="329">
        <f t="shared" si="7"/>
        <v>67.29327223495105</v>
      </c>
      <c r="R16" s="332">
        <f t="shared" si="13"/>
        <v>-1025</v>
      </c>
      <c r="S16" s="343">
        <f t="shared" si="8"/>
        <v>-5.3374297021453865</v>
      </c>
      <c r="T16" s="333">
        <f t="shared" si="14"/>
        <v>-153</v>
      </c>
      <c r="U16" s="345">
        <f t="shared" si="9"/>
        <v>-6.90744920993228</v>
      </c>
      <c r="V16" s="333">
        <f t="shared" si="15"/>
        <v>-778</v>
      </c>
      <c r="W16" s="347">
        <f t="shared" si="10"/>
        <v>-19.205134534682795</v>
      </c>
      <c r="X16" s="333">
        <f t="shared" si="16"/>
        <v>-109</v>
      </c>
      <c r="Y16" s="348">
        <f t="shared" si="11"/>
        <v>-0.843457401532152</v>
      </c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</row>
    <row r="17" spans="1:98" ht="20.25" customHeight="1">
      <c r="A17" s="300"/>
      <c r="B17" s="369" t="s">
        <v>12</v>
      </c>
      <c r="C17" s="286"/>
      <c r="D17" s="320">
        <f>SUM(D18:D24)</f>
        <v>9571</v>
      </c>
      <c r="E17" s="321">
        <f>SUM(E18:E24)</f>
        <v>2982</v>
      </c>
      <c r="F17" s="309">
        <f t="shared" si="1"/>
        <v>31.15661895308745</v>
      </c>
      <c r="G17" s="322">
        <f>SUM(G18:G24)</f>
        <v>1810</v>
      </c>
      <c r="H17" s="311">
        <f t="shared" si="2"/>
        <v>18.91129453557622</v>
      </c>
      <c r="I17" s="322">
        <f aca="true" t="shared" si="17" ref="I17:X17">SUM(I18:I24)</f>
        <v>4772</v>
      </c>
      <c r="J17" s="312">
        <f t="shared" si="4"/>
        <v>49.858948908160066</v>
      </c>
      <c r="K17" s="323">
        <f t="shared" si="17"/>
        <v>10386</v>
      </c>
      <c r="L17" s="322">
        <f t="shared" si="17"/>
        <v>3260</v>
      </c>
      <c r="M17" s="311">
        <f t="shared" si="5"/>
        <v>31.38840747159638</v>
      </c>
      <c r="N17" s="322">
        <f t="shared" si="17"/>
        <v>2226</v>
      </c>
      <c r="O17" s="311">
        <f t="shared" si="6"/>
        <v>21.432697862507222</v>
      </c>
      <c r="P17" s="322">
        <f t="shared" si="17"/>
        <v>4889</v>
      </c>
      <c r="Q17" s="312">
        <f t="shared" si="7"/>
        <v>47.07298286154439</v>
      </c>
      <c r="R17" s="316">
        <f t="shared" si="17"/>
        <v>-815</v>
      </c>
      <c r="S17" s="315">
        <f t="shared" si="8"/>
        <v>-7.847101867899095</v>
      </c>
      <c r="T17" s="316">
        <f t="shared" si="17"/>
        <v>-278</v>
      </c>
      <c r="U17" s="317">
        <f t="shared" si="9"/>
        <v>-8.52760736196319</v>
      </c>
      <c r="V17" s="316">
        <f t="shared" si="17"/>
        <v>-416</v>
      </c>
      <c r="W17" s="318">
        <f t="shared" si="10"/>
        <v>-18.68823000898473</v>
      </c>
      <c r="X17" s="316">
        <f t="shared" si="17"/>
        <v>-117</v>
      </c>
      <c r="Y17" s="319">
        <f t="shared" si="11"/>
        <v>-2.3931274289220696</v>
      </c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5"/>
      <c r="CQ17" s="5"/>
      <c r="CR17" s="5"/>
      <c r="CS17" s="5"/>
      <c r="CT17" s="5"/>
    </row>
    <row r="18" spans="1:93" ht="20.25" customHeight="1">
      <c r="A18" s="301"/>
      <c r="B18" s="368" t="s">
        <v>13</v>
      </c>
      <c r="C18" s="196"/>
      <c r="D18" s="324">
        <v>1325</v>
      </c>
      <c r="E18" s="325">
        <v>369</v>
      </c>
      <c r="F18" s="326">
        <f t="shared" si="1"/>
        <v>27.849056603773587</v>
      </c>
      <c r="G18" s="327">
        <v>341</v>
      </c>
      <c r="H18" s="328">
        <f t="shared" si="2"/>
        <v>25.735849056603772</v>
      </c>
      <c r="I18" s="327">
        <v>614</v>
      </c>
      <c r="J18" s="329">
        <f t="shared" si="4"/>
        <v>46.33962264150943</v>
      </c>
      <c r="K18" s="330">
        <v>1469</v>
      </c>
      <c r="L18" s="327">
        <v>391</v>
      </c>
      <c r="M18" s="328">
        <f t="shared" si="5"/>
        <v>26.616746085772636</v>
      </c>
      <c r="N18" s="327">
        <v>422</v>
      </c>
      <c r="O18" s="328">
        <f t="shared" si="6"/>
        <v>28.727025187202177</v>
      </c>
      <c r="P18" s="331">
        <v>656</v>
      </c>
      <c r="Q18" s="329">
        <f t="shared" si="7"/>
        <v>44.65622872702519</v>
      </c>
      <c r="R18" s="332">
        <f t="shared" si="13"/>
        <v>-144</v>
      </c>
      <c r="S18" s="343">
        <f t="shared" si="8"/>
        <v>-9.802586793737236</v>
      </c>
      <c r="T18" s="333">
        <f t="shared" si="14"/>
        <v>-22</v>
      </c>
      <c r="U18" s="345">
        <f t="shared" si="9"/>
        <v>-5.626598465473146</v>
      </c>
      <c r="V18" s="333">
        <f t="shared" si="15"/>
        <v>-81</v>
      </c>
      <c r="W18" s="347">
        <f t="shared" si="10"/>
        <v>-19.194312796208532</v>
      </c>
      <c r="X18" s="333">
        <f>I18-P18</f>
        <v>-42</v>
      </c>
      <c r="Y18" s="348">
        <f t="shared" si="11"/>
        <v>-6.402439024390244</v>
      </c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</row>
    <row r="19" spans="1:93" ht="20.25" customHeight="1">
      <c r="A19" s="301"/>
      <c r="B19" s="368" t="s">
        <v>14</v>
      </c>
      <c r="C19" s="196"/>
      <c r="D19" s="324">
        <v>1554</v>
      </c>
      <c r="E19" s="325">
        <v>276</v>
      </c>
      <c r="F19" s="326">
        <f t="shared" si="1"/>
        <v>17.760617760617762</v>
      </c>
      <c r="G19" s="327">
        <v>328</v>
      </c>
      <c r="H19" s="328">
        <f t="shared" si="2"/>
        <v>21.10682110682111</v>
      </c>
      <c r="I19" s="327">
        <v>950</v>
      </c>
      <c r="J19" s="329">
        <f t="shared" si="4"/>
        <v>61.132561132561136</v>
      </c>
      <c r="K19" s="330">
        <v>1743</v>
      </c>
      <c r="L19" s="327">
        <v>319</v>
      </c>
      <c r="M19" s="328">
        <f t="shared" si="5"/>
        <v>18.301778542742397</v>
      </c>
      <c r="N19" s="327">
        <v>454</v>
      </c>
      <c r="O19" s="328">
        <f t="shared" si="6"/>
        <v>26.047045324153757</v>
      </c>
      <c r="P19" s="331">
        <v>968</v>
      </c>
      <c r="Q19" s="329">
        <f t="shared" si="7"/>
        <v>55.536431440045895</v>
      </c>
      <c r="R19" s="332">
        <f t="shared" si="13"/>
        <v>-189</v>
      </c>
      <c r="S19" s="343">
        <f t="shared" si="8"/>
        <v>-10.843373493975903</v>
      </c>
      <c r="T19" s="333">
        <f t="shared" si="14"/>
        <v>-43</v>
      </c>
      <c r="U19" s="345">
        <f t="shared" si="9"/>
        <v>-13.479623824451412</v>
      </c>
      <c r="V19" s="333">
        <f t="shared" si="15"/>
        <v>-126</v>
      </c>
      <c r="W19" s="347">
        <f t="shared" si="10"/>
        <v>-27.75330396475771</v>
      </c>
      <c r="X19" s="333">
        <f aca="true" t="shared" si="18" ref="X19:X24">I19-P19</f>
        <v>-18</v>
      </c>
      <c r="Y19" s="348">
        <f t="shared" si="11"/>
        <v>-1.859504132231405</v>
      </c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</row>
    <row r="20" spans="1:93" ht="20.25" customHeight="1">
      <c r="A20" s="301"/>
      <c r="B20" s="368" t="s">
        <v>15</v>
      </c>
      <c r="C20" s="196"/>
      <c r="D20" s="324">
        <v>1528</v>
      </c>
      <c r="E20" s="325">
        <v>337</v>
      </c>
      <c r="F20" s="326">
        <f t="shared" si="1"/>
        <v>22.054973821989527</v>
      </c>
      <c r="G20" s="327">
        <v>308</v>
      </c>
      <c r="H20" s="328">
        <f t="shared" si="2"/>
        <v>20.157068062827225</v>
      </c>
      <c r="I20" s="327">
        <v>882</v>
      </c>
      <c r="J20" s="329">
        <f t="shared" si="4"/>
        <v>57.72251308900523</v>
      </c>
      <c r="K20" s="330">
        <v>1600</v>
      </c>
      <c r="L20" s="327">
        <v>357</v>
      </c>
      <c r="M20" s="328">
        <f t="shared" si="5"/>
        <v>22.3125</v>
      </c>
      <c r="N20" s="327">
        <v>370</v>
      </c>
      <c r="O20" s="328">
        <f t="shared" si="6"/>
        <v>23.125</v>
      </c>
      <c r="P20" s="331">
        <v>870</v>
      </c>
      <c r="Q20" s="329">
        <f t="shared" si="7"/>
        <v>54.37499999999999</v>
      </c>
      <c r="R20" s="332">
        <f t="shared" si="13"/>
        <v>-72</v>
      </c>
      <c r="S20" s="343">
        <f t="shared" si="8"/>
        <v>-4.5</v>
      </c>
      <c r="T20" s="333">
        <f t="shared" si="14"/>
        <v>-20</v>
      </c>
      <c r="U20" s="345">
        <f t="shared" si="9"/>
        <v>-5.602240896358544</v>
      </c>
      <c r="V20" s="333">
        <f t="shared" si="15"/>
        <v>-62</v>
      </c>
      <c r="W20" s="347">
        <f t="shared" si="10"/>
        <v>-16.756756756756758</v>
      </c>
      <c r="X20" s="333">
        <f t="shared" si="18"/>
        <v>12</v>
      </c>
      <c r="Y20" s="348">
        <f t="shared" si="11"/>
        <v>1.3793103448275863</v>
      </c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</row>
    <row r="21" spans="1:93" ht="20.25" customHeight="1">
      <c r="A21" s="301"/>
      <c r="B21" s="368" t="s">
        <v>16</v>
      </c>
      <c r="C21" s="196"/>
      <c r="D21" s="324">
        <v>1624</v>
      </c>
      <c r="E21" s="325">
        <v>610</v>
      </c>
      <c r="F21" s="326">
        <f t="shared" si="1"/>
        <v>37.5615763546798</v>
      </c>
      <c r="G21" s="327">
        <v>262</v>
      </c>
      <c r="H21" s="328">
        <f t="shared" si="2"/>
        <v>16.133004926108374</v>
      </c>
      <c r="I21" s="327">
        <v>751</v>
      </c>
      <c r="J21" s="329">
        <f t="shared" si="4"/>
        <v>46.243842364532014</v>
      </c>
      <c r="K21" s="330">
        <v>1863</v>
      </c>
      <c r="L21" s="327">
        <v>726</v>
      </c>
      <c r="M21" s="328">
        <f t="shared" si="5"/>
        <v>38.969404186795494</v>
      </c>
      <c r="N21" s="327">
        <v>377</v>
      </c>
      <c r="O21" s="328">
        <f t="shared" si="6"/>
        <v>20.2361782071927</v>
      </c>
      <c r="P21" s="331">
        <v>755</v>
      </c>
      <c r="Q21" s="329">
        <f t="shared" si="7"/>
        <v>40.526033279656474</v>
      </c>
      <c r="R21" s="332">
        <f t="shared" si="13"/>
        <v>-239</v>
      </c>
      <c r="S21" s="343">
        <f t="shared" si="8"/>
        <v>-12.828770799785291</v>
      </c>
      <c r="T21" s="333">
        <f t="shared" si="14"/>
        <v>-116</v>
      </c>
      <c r="U21" s="345">
        <f t="shared" si="9"/>
        <v>-15.977961432506888</v>
      </c>
      <c r="V21" s="333">
        <f t="shared" si="15"/>
        <v>-115</v>
      </c>
      <c r="W21" s="347">
        <f t="shared" si="10"/>
        <v>-30.50397877984085</v>
      </c>
      <c r="X21" s="333">
        <f t="shared" si="18"/>
        <v>-4</v>
      </c>
      <c r="Y21" s="348">
        <f t="shared" si="11"/>
        <v>-0.5298013245033113</v>
      </c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</row>
    <row r="22" spans="1:93" ht="20.25" customHeight="1">
      <c r="A22" s="301"/>
      <c r="B22" s="368" t="s">
        <v>17</v>
      </c>
      <c r="C22" s="196"/>
      <c r="D22" s="324">
        <v>789</v>
      </c>
      <c r="E22" s="325">
        <v>318</v>
      </c>
      <c r="F22" s="326">
        <f t="shared" si="1"/>
        <v>40.3041825095057</v>
      </c>
      <c r="G22" s="327">
        <v>141</v>
      </c>
      <c r="H22" s="328">
        <f t="shared" si="2"/>
        <v>17.870722433460077</v>
      </c>
      <c r="I22" s="327">
        <v>330</v>
      </c>
      <c r="J22" s="329">
        <f t="shared" si="4"/>
        <v>41.825095057034225</v>
      </c>
      <c r="K22" s="330">
        <v>833</v>
      </c>
      <c r="L22" s="327">
        <v>330</v>
      </c>
      <c r="M22" s="328">
        <f t="shared" si="5"/>
        <v>39.61584633853541</v>
      </c>
      <c r="N22" s="327">
        <v>152</v>
      </c>
      <c r="O22" s="328">
        <f t="shared" si="6"/>
        <v>18.24729891956783</v>
      </c>
      <c r="P22" s="331">
        <v>350</v>
      </c>
      <c r="Q22" s="329">
        <f t="shared" si="7"/>
        <v>42.016806722689076</v>
      </c>
      <c r="R22" s="332">
        <f t="shared" si="13"/>
        <v>-44</v>
      </c>
      <c r="S22" s="343">
        <f t="shared" si="8"/>
        <v>-5.282112845138055</v>
      </c>
      <c r="T22" s="333">
        <f t="shared" si="14"/>
        <v>-12</v>
      </c>
      <c r="U22" s="345">
        <f t="shared" si="9"/>
        <v>-3.6363636363636362</v>
      </c>
      <c r="V22" s="333">
        <f t="shared" si="15"/>
        <v>-11</v>
      </c>
      <c r="W22" s="347">
        <f t="shared" si="10"/>
        <v>-7.236842105263158</v>
      </c>
      <c r="X22" s="333">
        <f t="shared" si="18"/>
        <v>-20</v>
      </c>
      <c r="Y22" s="348">
        <f t="shared" si="11"/>
        <v>-5.714285714285714</v>
      </c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</row>
    <row r="23" spans="1:93" ht="20.25" customHeight="1">
      <c r="A23" s="301"/>
      <c r="B23" s="368" t="s">
        <v>18</v>
      </c>
      <c r="C23" s="196"/>
      <c r="D23" s="324">
        <v>595</v>
      </c>
      <c r="E23" s="325">
        <v>164</v>
      </c>
      <c r="F23" s="326">
        <f t="shared" si="1"/>
        <v>27.563025210084035</v>
      </c>
      <c r="G23" s="327">
        <v>158</v>
      </c>
      <c r="H23" s="328">
        <f t="shared" si="2"/>
        <v>26.554621848739497</v>
      </c>
      <c r="I23" s="327">
        <v>273</v>
      </c>
      <c r="J23" s="329">
        <f t="shared" si="4"/>
        <v>45.88235294117647</v>
      </c>
      <c r="K23" s="330">
        <v>560</v>
      </c>
      <c r="L23" s="327">
        <v>114</v>
      </c>
      <c r="M23" s="328">
        <f t="shared" si="5"/>
        <v>20.357142857142858</v>
      </c>
      <c r="N23" s="327">
        <v>166</v>
      </c>
      <c r="O23" s="328">
        <f t="shared" si="6"/>
        <v>29.642857142857142</v>
      </c>
      <c r="P23" s="331">
        <v>280</v>
      </c>
      <c r="Q23" s="329">
        <f t="shared" si="7"/>
        <v>50</v>
      </c>
      <c r="R23" s="332">
        <f t="shared" si="13"/>
        <v>35</v>
      </c>
      <c r="S23" s="343">
        <f t="shared" si="8"/>
        <v>6.25</v>
      </c>
      <c r="T23" s="333">
        <f t="shared" si="14"/>
        <v>50</v>
      </c>
      <c r="U23" s="345">
        <f t="shared" si="9"/>
        <v>43.859649122807014</v>
      </c>
      <c r="V23" s="333">
        <f t="shared" si="15"/>
        <v>-8</v>
      </c>
      <c r="W23" s="347">
        <f t="shared" si="10"/>
        <v>-4.819277108433735</v>
      </c>
      <c r="X23" s="333">
        <f t="shared" si="18"/>
        <v>-7</v>
      </c>
      <c r="Y23" s="348">
        <f t="shared" si="11"/>
        <v>-2.5</v>
      </c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</row>
    <row r="24" spans="1:93" ht="20.25" customHeight="1">
      <c r="A24" s="301"/>
      <c r="B24" s="368" t="s">
        <v>19</v>
      </c>
      <c r="C24" s="196"/>
      <c r="D24" s="324">
        <v>2156</v>
      </c>
      <c r="E24" s="325">
        <v>908</v>
      </c>
      <c r="F24" s="326">
        <f t="shared" si="1"/>
        <v>42.11502782931355</v>
      </c>
      <c r="G24" s="327">
        <v>272</v>
      </c>
      <c r="H24" s="328">
        <f t="shared" si="2"/>
        <v>12.615955473098332</v>
      </c>
      <c r="I24" s="327">
        <v>972</v>
      </c>
      <c r="J24" s="329">
        <f t="shared" si="4"/>
        <v>45.083487940630796</v>
      </c>
      <c r="K24" s="330">
        <v>2318</v>
      </c>
      <c r="L24" s="327">
        <v>1023</v>
      </c>
      <c r="M24" s="328">
        <f t="shared" si="5"/>
        <v>44.13287316652286</v>
      </c>
      <c r="N24" s="327">
        <v>285</v>
      </c>
      <c r="O24" s="328">
        <f t="shared" si="6"/>
        <v>12.295081967213115</v>
      </c>
      <c r="P24" s="331">
        <v>1010</v>
      </c>
      <c r="Q24" s="329">
        <f t="shared" si="7"/>
        <v>43.57204486626402</v>
      </c>
      <c r="R24" s="332">
        <f t="shared" si="13"/>
        <v>-162</v>
      </c>
      <c r="S24" s="343">
        <f t="shared" si="8"/>
        <v>-6.988783433994823</v>
      </c>
      <c r="T24" s="333">
        <f t="shared" si="14"/>
        <v>-115</v>
      </c>
      <c r="U24" s="345">
        <f t="shared" si="9"/>
        <v>-11.241446725317692</v>
      </c>
      <c r="V24" s="333">
        <f t="shared" si="15"/>
        <v>-13</v>
      </c>
      <c r="W24" s="347">
        <f t="shared" si="10"/>
        <v>-4.56140350877193</v>
      </c>
      <c r="X24" s="333">
        <f t="shared" si="18"/>
        <v>-38</v>
      </c>
      <c r="Y24" s="348">
        <f t="shared" si="11"/>
        <v>-3.762376237623762</v>
      </c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</row>
    <row r="25" spans="1:143" ht="20.25" customHeight="1">
      <c r="A25" s="300"/>
      <c r="B25" s="367" t="s">
        <v>20</v>
      </c>
      <c r="C25" s="284"/>
      <c r="D25" s="320">
        <f>SUM(D26:D33)</f>
        <v>31188</v>
      </c>
      <c r="E25" s="321">
        <f>SUM(E26:E33)</f>
        <v>6554</v>
      </c>
      <c r="F25" s="309">
        <f t="shared" si="1"/>
        <v>21.014492753623188</v>
      </c>
      <c r="G25" s="322">
        <f>SUM(G26:G33)</f>
        <v>6154</v>
      </c>
      <c r="H25" s="311">
        <f t="shared" si="2"/>
        <v>19.731948185199435</v>
      </c>
      <c r="I25" s="322">
        <f aca="true" t="shared" si="19" ref="I25:X25">SUM(I26:I33)</f>
        <v>18415</v>
      </c>
      <c r="J25" s="312">
        <f t="shared" si="4"/>
        <v>59.04514556880852</v>
      </c>
      <c r="K25" s="323">
        <f t="shared" si="19"/>
        <v>32421</v>
      </c>
      <c r="L25" s="322">
        <f t="shared" si="19"/>
        <v>6857</v>
      </c>
      <c r="M25" s="311">
        <f t="shared" si="5"/>
        <v>21.14987199654545</v>
      </c>
      <c r="N25" s="322">
        <f t="shared" si="19"/>
        <v>7383</v>
      </c>
      <c r="O25" s="311">
        <f t="shared" si="6"/>
        <v>22.772277227722775</v>
      </c>
      <c r="P25" s="322">
        <f t="shared" si="19"/>
        <v>18076</v>
      </c>
      <c r="Q25" s="312">
        <f t="shared" si="7"/>
        <v>55.753986613614636</v>
      </c>
      <c r="R25" s="316">
        <f t="shared" si="19"/>
        <v>-1233</v>
      </c>
      <c r="S25" s="315">
        <f t="shared" si="8"/>
        <v>-3.8030905894327747</v>
      </c>
      <c r="T25" s="316">
        <f t="shared" si="19"/>
        <v>-303</v>
      </c>
      <c r="U25" s="317">
        <f t="shared" si="9"/>
        <v>-4.418842059209567</v>
      </c>
      <c r="V25" s="316">
        <f t="shared" si="19"/>
        <v>-1229</v>
      </c>
      <c r="W25" s="318">
        <f t="shared" si="10"/>
        <v>-16.646349722335092</v>
      </c>
      <c r="X25" s="316">
        <f t="shared" si="19"/>
        <v>339</v>
      </c>
      <c r="Y25" s="319">
        <f t="shared" si="11"/>
        <v>1.8754149148041601</v>
      </c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</row>
    <row r="26" spans="1:93" ht="20.25" customHeight="1">
      <c r="A26" s="301"/>
      <c r="B26" s="368" t="s">
        <v>21</v>
      </c>
      <c r="C26" s="196"/>
      <c r="D26" s="324">
        <v>1357</v>
      </c>
      <c r="E26" s="325">
        <v>82</v>
      </c>
      <c r="F26" s="326">
        <f t="shared" si="1"/>
        <v>6.0427413411938105</v>
      </c>
      <c r="G26" s="327">
        <v>317</v>
      </c>
      <c r="H26" s="328">
        <f t="shared" si="2"/>
        <v>23.360353721444362</v>
      </c>
      <c r="I26" s="327">
        <v>958</v>
      </c>
      <c r="J26" s="329">
        <f t="shared" si="4"/>
        <v>70.59690493736183</v>
      </c>
      <c r="K26" s="330">
        <v>1501</v>
      </c>
      <c r="L26" s="327">
        <v>111</v>
      </c>
      <c r="M26" s="328">
        <f t="shared" si="5"/>
        <v>7.395069953364423</v>
      </c>
      <c r="N26" s="327">
        <v>405</v>
      </c>
      <c r="O26" s="328">
        <f t="shared" si="6"/>
        <v>26.98201199200533</v>
      </c>
      <c r="P26" s="327">
        <v>983</v>
      </c>
      <c r="Q26" s="329">
        <f t="shared" si="7"/>
        <v>65.48967355096602</v>
      </c>
      <c r="R26" s="332">
        <f t="shared" si="13"/>
        <v>-144</v>
      </c>
      <c r="S26" s="343">
        <f t="shared" si="8"/>
        <v>-9.593604263824117</v>
      </c>
      <c r="T26" s="333">
        <f t="shared" si="14"/>
        <v>-29</v>
      </c>
      <c r="U26" s="345">
        <f t="shared" si="9"/>
        <v>-26.126126126126124</v>
      </c>
      <c r="V26" s="333">
        <f t="shared" si="15"/>
        <v>-88</v>
      </c>
      <c r="W26" s="347">
        <f t="shared" si="10"/>
        <v>-21.728395061728396</v>
      </c>
      <c r="X26" s="333">
        <f aca="true" t="shared" si="20" ref="X26:X59">I26-P26</f>
        <v>-25</v>
      </c>
      <c r="Y26" s="348">
        <f t="shared" si="11"/>
        <v>-2.5432349949135302</v>
      </c>
      <c r="Z26" s="295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</row>
    <row r="27" spans="1:93" ht="20.25" customHeight="1">
      <c r="A27" s="301"/>
      <c r="B27" s="368" t="s">
        <v>22</v>
      </c>
      <c r="C27" s="196"/>
      <c r="D27" s="324">
        <v>3454</v>
      </c>
      <c r="E27" s="325">
        <v>1187</v>
      </c>
      <c r="F27" s="326">
        <f t="shared" si="1"/>
        <v>34.36595251881876</v>
      </c>
      <c r="G27" s="327">
        <v>687</v>
      </c>
      <c r="H27" s="328">
        <f t="shared" si="2"/>
        <v>19.88998262883613</v>
      </c>
      <c r="I27" s="327">
        <v>1577</v>
      </c>
      <c r="J27" s="329">
        <f t="shared" si="4"/>
        <v>45.657209033005216</v>
      </c>
      <c r="K27" s="330">
        <v>3647</v>
      </c>
      <c r="L27" s="327">
        <v>1252</v>
      </c>
      <c r="M27" s="328">
        <f t="shared" si="5"/>
        <v>34.329585961063884</v>
      </c>
      <c r="N27" s="327">
        <v>771</v>
      </c>
      <c r="O27" s="328">
        <f t="shared" si="6"/>
        <v>21.140663559089663</v>
      </c>
      <c r="P27" s="327">
        <v>1619</v>
      </c>
      <c r="Q27" s="329">
        <f t="shared" si="7"/>
        <v>44.392651494378946</v>
      </c>
      <c r="R27" s="332">
        <f t="shared" si="13"/>
        <v>-193</v>
      </c>
      <c r="S27" s="343">
        <f t="shared" si="8"/>
        <v>-5.292020839045791</v>
      </c>
      <c r="T27" s="333">
        <f t="shared" si="14"/>
        <v>-65</v>
      </c>
      <c r="U27" s="345">
        <f t="shared" si="9"/>
        <v>-5.1916932907348246</v>
      </c>
      <c r="V27" s="333">
        <f t="shared" si="15"/>
        <v>-84</v>
      </c>
      <c r="W27" s="347">
        <f t="shared" si="10"/>
        <v>-10.894941634241246</v>
      </c>
      <c r="X27" s="333">
        <f t="shared" si="20"/>
        <v>-42</v>
      </c>
      <c r="Y27" s="348">
        <f t="shared" si="11"/>
        <v>-2.5941939468807904</v>
      </c>
      <c r="Z27" s="295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</row>
    <row r="28" spans="1:93" ht="20.25" customHeight="1">
      <c r="A28" s="301"/>
      <c r="B28" s="368" t="s">
        <v>23</v>
      </c>
      <c r="C28" s="196"/>
      <c r="D28" s="324">
        <v>10515</v>
      </c>
      <c r="E28" s="325">
        <v>1815</v>
      </c>
      <c r="F28" s="326">
        <f t="shared" si="1"/>
        <v>17.261055634807416</v>
      </c>
      <c r="G28" s="327">
        <v>2080</v>
      </c>
      <c r="H28" s="328">
        <f t="shared" si="2"/>
        <v>19.781264859724203</v>
      </c>
      <c r="I28" s="327">
        <v>6589</v>
      </c>
      <c r="J28" s="329">
        <f t="shared" si="4"/>
        <v>62.66286257727056</v>
      </c>
      <c r="K28" s="330">
        <v>11043</v>
      </c>
      <c r="L28" s="327">
        <v>1799</v>
      </c>
      <c r="M28" s="328">
        <f t="shared" si="5"/>
        <v>16.290862990129494</v>
      </c>
      <c r="N28" s="327">
        <v>2600</v>
      </c>
      <c r="O28" s="328">
        <f t="shared" si="6"/>
        <v>23.54432672281083</v>
      </c>
      <c r="P28" s="327">
        <v>6592</v>
      </c>
      <c r="Q28" s="329">
        <f t="shared" si="7"/>
        <v>59.69392375260346</v>
      </c>
      <c r="R28" s="332">
        <f t="shared" si="13"/>
        <v>-528</v>
      </c>
      <c r="S28" s="343">
        <f t="shared" si="8"/>
        <v>-4.7813094267861995</v>
      </c>
      <c r="T28" s="333">
        <f t="shared" si="14"/>
        <v>16</v>
      </c>
      <c r="U28" s="345">
        <f t="shared" si="9"/>
        <v>0.8893829905503057</v>
      </c>
      <c r="V28" s="333">
        <f t="shared" si="15"/>
        <v>-520</v>
      </c>
      <c r="W28" s="347">
        <f t="shared" si="10"/>
        <v>-20</v>
      </c>
      <c r="X28" s="333">
        <f t="shared" si="20"/>
        <v>-3</v>
      </c>
      <c r="Y28" s="348">
        <f t="shared" si="11"/>
        <v>-0.04550970873786408</v>
      </c>
      <c r="Z28" s="295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</row>
    <row r="29" spans="1:93" ht="20.25" customHeight="1">
      <c r="A29" s="301"/>
      <c r="B29" s="368" t="s">
        <v>24</v>
      </c>
      <c r="C29" s="196"/>
      <c r="D29" s="324">
        <v>8930</v>
      </c>
      <c r="E29" s="325">
        <v>1367</v>
      </c>
      <c r="F29" s="326">
        <f t="shared" si="1"/>
        <v>15.307950727883538</v>
      </c>
      <c r="G29" s="327">
        <v>1798</v>
      </c>
      <c r="H29" s="328">
        <f t="shared" si="2"/>
        <v>20.13437849944009</v>
      </c>
      <c r="I29" s="327">
        <v>5745</v>
      </c>
      <c r="J29" s="329">
        <f t="shared" si="4"/>
        <v>64.33370660694288</v>
      </c>
      <c r="K29" s="330">
        <v>8703</v>
      </c>
      <c r="L29" s="327">
        <v>1449</v>
      </c>
      <c r="M29" s="328">
        <f t="shared" si="5"/>
        <v>16.649431230610134</v>
      </c>
      <c r="N29" s="327">
        <v>1939</v>
      </c>
      <c r="O29" s="328">
        <f t="shared" si="6"/>
        <v>22.279673675743997</v>
      </c>
      <c r="P29" s="327">
        <v>5296</v>
      </c>
      <c r="Q29" s="329">
        <f t="shared" si="7"/>
        <v>60.85257957026313</v>
      </c>
      <c r="R29" s="332">
        <f t="shared" si="13"/>
        <v>227</v>
      </c>
      <c r="S29" s="343">
        <f t="shared" si="8"/>
        <v>2.608295989888544</v>
      </c>
      <c r="T29" s="333">
        <f t="shared" si="14"/>
        <v>-82</v>
      </c>
      <c r="U29" s="345">
        <f t="shared" si="9"/>
        <v>-5.659075224292615</v>
      </c>
      <c r="V29" s="333">
        <f t="shared" si="15"/>
        <v>-141</v>
      </c>
      <c r="W29" s="347">
        <f t="shared" si="10"/>
        <v>-7.271789582258896</v>
      </c>
      <c r="X29" s="333">
        <f t="shared" si="20"/>
        <v>449</v>
      </c>
      <c r="Y29" s="348">
        <f t="shared" si="11"/>
        <v>8.47809667673716</v>
      </c>
      <c r="Z29" s="295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</row>
    <row r="30" spans="1:93" ht="20.25" customHeight="1">
      <c r="A30" s="301"/>
      <c r="B30" s="368" t="s">
        <v>25</v>
      </c>
      <c r="C30" s="196"/>
      <c r="D30" s="324">
        <v>2171</v>
      </c>
      <c r="E30" s="325">
        <v>649</v>
      </c>
      <c r="F30" s="326">
        <f t="shared" si="1"/>
        <v>29.89405803777061</v>
      </c>
      <c r="G30" s="327">
        <v>322</v>
      </c>
      <c r="H30" s="328">
        <f t="shared" si="2"/>
        <v>14.831874712114232</v>
      </c>
      <c r="I30" s="327">
        <v>1192</v>
      </c>
      <c r="J30" s="329">
        <f t="shared" si="4"/>
        <v>54.90557346844772</v>
      </c>
      <c r="K30" s="330">
        <v>2289</v>
      </c>
      <c r="L30" s="327">
        <v>693</v>
      </c>
      <c r="M30" s="328">
        <f t="shared" si="5"/>
        <v>30.275229357798167</v>
      </c>
      <c r="N30" s="327">
        <v>388</v>
      </c>
      <c r="O30" s="328">
        <f t="shared" si="6"/>
        <v>16.950633464394933</v>
      </c>
      <c r="P30" s="327">
        <v>1194</v>
      </c>
      <c r="Q30" s="329">
        <f t="shared" si="7"/>
        <v>52.16251638269986</v>
      </c>
      <c r="R30" s="332">
        <f t="shared" si="13"/>
        <v>-118</v>
      </c>
      <c r="S30" s="343">
        <f t="shared" si="8"/>
        <v>-5.1550895587592835</v>
      </c>
      <c r="T30" s="333">
        <f t="shared" si="14"/>
        <v>-44</v>
      </c>
      <c r="U30" s="345">
        <f t="shared" si="9"/>
        <v>-6.349206349206349</v>
      </c>
      <c r="V30" s="333">
        <f t="shared" si="15"/>
        <v>-66</v>
      </c>
      <c r="W30" s="347">
        <f t="shared" si="10"/>
        <v>-17.010309278350515</v>
      </c>
      <c r="X30" s="333">
        <f t="shared" si="20"/>
        <v>-2</v>
      </c>
      <c r="Y30" s="348">
        <f t="shared" si="11"/>
        <v>-0.16750418760469013</v>
      </c>
      <c r="Z30" s="295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</row>
    <row r="31" spans="1:93" ht="20.25" customHeight="1">
      <c r="A31" s="301"/>
      <c r="B31" s="368" t="s">
        <v>26</v>
      </c>
      <c r="C31" s="196"/>
      <c r="D31" s="324">
        <v>2719</v>
      </c>
      <c r="E31" s="325">
        <v>835</v>
      </c>
      <c r="F31" s="326">
        <f t="shared" si="1"/>
        <v>30.709819786686282</v>
      </c>
      <c r="G31" s="327">
        <v>547</v>
      </c>
      <c r="H31" s="328">
        <f t="shared" si="2"/>
        <v>20.117690327326223</v>
      </c>
      <c r="I31" s="327">
        <v>1335</v>
      </c>
      <c r="J31" s="329">
        <f t="shared" si="4"/>
        <v>49.098933431408604</v>
      </c>
      <c r="K31" s="330">
        <v>2861</v>
      </c>
      <c r="L31" s="327">
        <v>886</v>
      </c>
      <c r="M31" s="328">
        <f t="shared" si="5"/>
        <v>30.96819293953163</v>
      </c>
      <c r="N31" s="327">
        <v>645</v>
      </c>
      <c r="O31" s="328">
        <f t="shared" si="6"/>
        <v>22.544564837469416</v>
      </c>
      <c r="P31" s="327">
        <v>1319</v>
      </c>
      <c r="Q31" s="329">
        <f t="shared" si="7"/>
        <v>46.102761272282414</v>
      </c>
      <c r="R31" s="332">
        <f t="shared" si="13"/>
        <v>-142</v>
      </c>
      <c r="S31" s="343">
        <f t="shared" si="8"/>
        <v>-4.963299545613422</v>
      </c>
      <c r="T31" s="333">
        <f t="shared" si="14"/>
        <v>-51</v>
      </c>
      <c r="U31" s="345">
        <f t="shared" si="9"/>
        <v>-5.756207674943567</v>
      </c>
      <c r="V31" s="333">
        <f t="shared" si="15"/>
        <v>-98</v>
      </c>
      <c r="W31" s="347">
        <f t="shared" si="10"/>
        <v>-15.193798449612403</v>
      </c>
      <c r="X31" s="333">
        <f t="shared" si="20"/>
        <v>16</v>
      </c>
      <c r="Y31" s="348">
        <f t="shared" si="11"/>
        <v>1.2130401819560273</v>
      </c>
      <c r="Z31" s="295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</row>
    <row r="32" spans="1:93" ht="20.25" customHeight="1">
      <c r="A32" s="301"/>
      <c r="B32" s="368" t="s">
        <v>27</v>
      </c>
      <c r="C32" s="196"/>
      <c r="D32" s="324">
        <v>882</v>
      </c>
      <c r="E32" s="325">
        <v>247</v>
      </c>
      <c r="F32" s="326">
        <f t="shared" si="1"/>
        <v>28.00453514739229</v>
      </c>
      <c r="G32" s="327">
        <v>147</v>
      </c>
      <c r="H32" s="328">
        <f t="shared" si="2"/>
        <v>16.666666666666664</v>
      </c>
      <c r="I32" s="327">
        <v>488</v>
      </c>
      <c r="J32" s="329">
        <f t="shared" si="4"/>
        <v>55.32879818594104</v>
      </c>
      <c r="K32" s="330">
        <v>933</v>
      </c>
      <c r="L32" s="327">
        <v>252</v>
      </c>
      <c r="M32" s="328">
        <f t="shared" si="5"/>
        <v>27.009646302250808</v>
      </c>
      <c r="N32" s="327">
        <v>208</v>
      </c>
      <c r="O32" s="328">
        <f t="shared" si="6"/>
        <v>22.29367631296892</v>
      </c>
      <c r="P32" s="327">
        <v>473</v>
      </c>
      <c r="Q32" s="329">
        <f t="shared" si="7"/>
        <v>50.69667738478027</v>
      </c>
      <c r="R32" s="332">
        <f t="shared" si="13"/>
        <v>-51</v>
      </c>
      <c r="S32" s="343">
        <f t="shared" si="8"/>
        <v>-5.466237942122187</v>
      </c>
      <c r="T32" s="333">
        <f t="shared" si="14"/>
        <v>-5</v>
      </c>
      <c r="U32" s="345">
        <f t="shared" si="9"/>
        <v>-1.984126984126984</v>
      </c>
      <c r="V32" s="333">
        <f t="shared" si="15"/>
        <v>-61</v>
      </c>
      <c r="W32" s="347">
        <f t="shared" si="10"/>
        <v>-29.326923076923077</v>
      </c>
      <c r="X32" s="333">
        <f t="shared" si="20"/>
        <v>15</v>
      </c>
      <c r="Y32" s="348">
        <f t="shared" si="11"/>
        <v>3.171247357293869</v>
      </c>
      <c r="Z32" s="295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</row>
    <row r="33" spans="1:93" ht="20.25" customHeight="1">
      <c r="A33" s="301"/>
      <c r="B33" s="368" t="s">
        <v>28</v>
      </c>
      <c r="C33" s="196"/>
      <c r="D33" s="324">
        <v>1160</v>
      </c>
      <c r="E33" s="325">
        <v>372</v>
      </c>
      <c r="F33" s="326">
        <f t="shared" si="1"/>
        <v>32.068965517241374</v>
      </c>
      <c r="G33" s="327">
        <v>256</v>
      </c>
      <c r="H33" s="328">
        <f t="shared" si="2"/>
        <v>22.06896551724138</v>
      </c>
      <c r="I33" s="327">
        <v>531</v>
      </c>
      <c r="J33" s="329">
        <f t="shared" si="4"/>
        <v>45.775862068965516</v>
      </c>
      <c r="K33" s="330">
        <v>1444</v>
      </c>
      <c r="L33" s="327">
        <v>415</v>
      </c>
      <c r="M33" s="328">
        <f t="shared" si="5"/>
        <v>28.739612188365648</v>
      </c>
      <c r="N33" s="327">
        <v>427</v>
      </c>
      <c r="O33" s="328">
        <f t="shared" si="6"/>
        <v>29.570637119113574</v>
      </c>
      <c r="P33" s="327">
        <v>600</v>
      </c>
      <c r="Q33" s="329">
        <f t="shared" si="7"/>
        <v>41.55124653739612</v>
      </c>
      <c r="R33" s="332">
        <f t="shared" si="13"/>
        <v>-284</v>
      </c>
      <c r="S33" s="343">
        <f t="shared" si="8"/>
        <v>-19.667590027700832</v>
      </c>
      <c r="T33" s="333">
        <f t="shared" si="14"/>
        <v>-43</v>
      </c>
      <c r="U33" s="345">
        <f t="shared" si="9"/>
        <v>-10.361445783132531</v>
      </c>
      <c r="V33" s="333">
        <f t="shared" si="15"/>
        <v>-171</v>
      </c>
      <c r="W33" s="347">
        <f t="shared" si="10"/>
        <v>-40.04683840749414</v>
      </c>
      <c r="X33" s="333">
        <f t="shared" si="20"/>
        <v>-69</v>
      </c>
      <c r="Y33" s="348">
        <f t="shared" si="11"/>
        <v>-11.5</v>
      </c>
      <c r="Z33" s="295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</row>
    <row r="34" spans="1:100" ht="20.25" customHeight="1">
      <c r="A34" s="302"/>
      <c r="B34" s="367" t="s">
        <v>29</v>
      </c>
      <c r="C34" s="284"/>
      <c r="D34" s="320">
        <f>SUM(D35:D36)</f>
        <v>4419</v>
      </c>
      <c r="E34" s="321">
        <f>SUM(E35:E36)</f>
        <v>1118</v>
      </c>
      <c r="F34" s="309">
        <f t="shared" si="1"/>
        <v>25.299841593120615</v>
      </c>
      <c r="G34" s="322">
        <f>SUM(G35:G36)</f>
        <v>1055</v>
      </c>
      <c r="H34" s="311">
        <f t="shared" si="2"/>
        <v>23.874179678660333</v>
      </c>
      <c r="I34" s="322">
        <f aca="true" t="shared" si="21" ref="I34:X34">SUM(I35:I36)</f>
        <v>2245</v>
      </c>
      <c r="J34" s="312">
        <f t="shared" si="4"/>
        <v>50.80334917402127</v>
      </c>
      <c r="K34" s="323">
        <f t="shared" si="21"/>
        <v>5323</v>
      </c>
      <c r="L34" s="322">
        <f t="shared" si="21"/>
        <v>1237</v>
      </c>
      <c r="M34" s="311">
        <f t="shared" si="5"/>
        <v>23.238775126808193</v>
      </c>
      <c r="N34" s="322">
        <f t="shared" si="21"/>
        <v>1559</v>
      </c>
      <c r="O34" s="311">
        <f t="shared" si="6"/>
        <v>29.287995491264322</v>
      </c>
      <c r="P34" s="322">
        <f t="shared" si="21"/>
        <v>2526</v>
      </c>
      <c r="Q34" s="312">
        <f t="shared" si="7"/>
        <v>47.4544429832801</v>
      </c>
      <c r="R34" s="316">
        <f t="shared" si="21"/>
        <v>-904</v>
      </c>
      <c r="S34" s="315">
        <f t="shared" si="8"/>
        <v>-16.982904377230884</v>
      </c>
      <c r="T34" s="316">
        <f t="shared" si="21"/>
        <v>-119</v>
      </c>
      <c r="U34" s="317">
        <f t="shared" si="9"/>
        <v>-9.62004850444624</v>
      </c>
      <c r="V34" s="316">
        <f t="shared" si="21"/>
        <v>-504</v>
      </c>
      <c r="W34" s="318">
        <f t="shared" si="10"/>
        <v>-32.32841565105837</v>
      </c>
      <c r="X34" s="316">
        <f t="shared" si="21"/>
        <v>-281</v>
      </c>
      <c r="Y34" s="319">
        <f t="shared" si="11"/>
        <v>-11.1243072050673</v>
      </c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5"/>
      <c r="CQ34" s="5"/>
      <c r="CR34" s="5"/>
      <c r="CS34" s="5"/>
      <c r="CT34" s="5"/>
      <c r="CU34" s="5"/>
      <c r="CV34" s="5"/>
    </row>
    <row r="35" spans="1:187" ht="20.25" customHeight="1">
      <c r="A35" s="301"/>
      <c r="B35" s="368" t="s">
        <v>30</v>
      </c>
      <c r="C35" s="196"/>
      <c r="D35" s="324">
        <v>2095</v>
      </c>
      <c r="E35" s="325">
        <v>532</v>
      </c>
      <c r="F35" s="326">
        <f t="shared" si="1"/>
        <v>25.39379474940334</v>
      </c>
      <c r="G35" s="327">
        <v>395</v>
      </c>
      <c r="H35" s="328">
        <f t="shared" si="2"/>
        <v>18.85441527446301</v>
      </c>
      <c r="I35" s="327">
        <v>1168</v>
      </c>
      <c r="J35" s="329">
        <f t="shared" si="4"/>
        <v>55.75178997613365</v>
      </c>
      <c r="K35" s="330">
        <v>2217</v>
      </c>
      <c r="L35" s="327">
        <v>480</v>
      </c>
      <c r="M35" s="328">
        <f t="shared" si="5"/>
        <v>21.650879566982407</v>
      </c>
      <c r="N35" s="327">
        <v>503</v>
      </c>
      <c r="O35" s="328">
        <f t="shared" si="6"/>
        <v>22.688317546233648</v>
      </c>
      <c r="P35" s="327">
        <v>1233</v>
      </c>
      <c r="Q35" s="329">
        <f t="shared" si="7"/>
        <v>55.61569688768606</v>
      </c>
      <c r="R35" s="332">
        <f t="shared" si="13"/>
        <v>-122</v>
      </c>
      <c r="S35" s="343">
        <f t="shared" si="8"/>
        <v>-5.502931889941362</v>
      </c>
      <c r="T35" s="333">
        <f t="shared" si="14"/>
        <v>52</v>
      </c>
      <c r="U35" s="345">
        <f t="shared" si="9"/>
        <v>10.833333333333334</v>
      </c>
      <c r="V35" s="333">
        <f t="shared" si="15"/>
        <v>-108</v>
      </c>
      <c r="W35" s="347">
        <f t="shared" si="10"/>
        <v>-21.47117296222664</v>
      </c>
      <c r="X35" s="333">
        <f t="shared" si="20"/>
        <v>-65</v>
      </c>
      <c r="Y35" s="348">
        <f t="shared" si="11"/>
        <v>-5.271695052716951</v>
      </c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</row>
    <row r="36" spans="1:187" ht="20.25" customHeight="1">
      <c r="A36" s="301"/>
      <c r="B36" s="368" t="s">
        <v>31</v>
      </c>
      <c r="C36" s="196"/>
      <c r="D36" s="324">
        <v>2324</v>
      </c>
      <c r="E36" s="325">
        <v>586</v>
      </c>
      <c r="F36" s="326">
        <f t="shared" si="1"/>
        <v>25.21514629948365</v>
      </c>
      <c r="G36" s="327">
        <v>660</v>
      </c>
      <c r="H36" s="328">
        <f t="shared" si="2"/>
        <v>28.399311531841654</v>
      </c>
      <c r="I36" s="327">
        <v>1077</v>
      </c>
      <c r="J36" s="329">
        <f t="shared" si="4"/>
        <v>46.34251290877797</v>
      </c>
      <c r="K36" s="330">
        <v>3106</v>
      </c>
      <c r="L36" s="327">
        <v>757</v>
      </c>
      <c r="M36" s="328">
        <f t="shared" si="5"/>
        <v>24.372182871860915</v>
      </c>
      <c r="N36" s="327">
        <v>1056</v>
      </c>
      <c r="O36" s="328">
        <f t="shared" si="6"/>
        <v>33.99871216999356</v>
      </c>
      <c r="P36" s="327">
        <v>1293</v>
      </c>
      <c r="Q36" s="329">
        <f t="shared" si="7"/>
        <v>41.629104958145525</v>
      </c>
      <c r="R36" s="332">
        <f t="shared" si="13"/>
        <v>-782</v>
      </c>
      <c r="S36" s="343">
        <f t="shared" si="8"/>
        <v>-25.17707662588538</v>
      </c>
      <c r="T36" s="333">
        <f t="shared" si="14"/>
        <v>-171</v>
      </c>
      <c r="U36" s="345">
        <f t="shared" si="9"/>
        <v>-22.5891677675033</v>
      </c>
      <c r="V36" s="333">
        <f t="shared" si="15"/>
        <v>-396</v>
      </c>
      <c r="W36" s="347">
        <f t="shared" si="10"/>
        <v>-37.5</v>
      </c>
      <c r="X36" s="333">
        <f t="shared" si="20"/>
        <v>-216</v>
      </c>
      <c r="Y36" s="348">
        <f t="shared" si="11"/>
        <v>-16.70533642691415</v>
      </c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</row>
    <row r="37" spans="1:172" ht="20.25" customHeight="1">
      <c r="A37" s="302"/>
      <c r="B37" s="367" t="s">
        <v>32</v>
      </c>
      <c r="C37" s="284"/>
      <c r="D37" s="320">
        <f>SUM(D38:D39)</f>
        <v>2541</v>
      </c>
      <c r="E37" s="321">
        <f>SUM(E38:E39)</f>
        <v>652</v>
      </c>
      <c r="F37" s="309">
        <f t="shared" si="1"/>
        <v>25.65918929555293</v>
      </c>
      <c r="G37" s="322">
        <f>SUM(G38:G39)</f>
        <v>567</v>
      </c>
      <c r="H37" s="311">
        <f t="shared" si="2"/>
        <v>22.31404958677686</v>
      </c>
      <c r="I37" s="322">
        <f aca="true" t="shared" si="22" ref="I37:X37">SUM(I38:I39)</f>
        <v>1319</v>
      </c>
      <c r="J37" s="312">
        <f t="shared" si="4"/>
        <v>51.908697363242815</v>
      </c>
      <c r="K37" s="323">
        <f t="shared" si="22"/>
        <v>2778</v>
      </c>
      <c r="L37" s="322">
        <f t="shared" si="22"/>
        <v>676</v>
      </c>
      <c r="M37" s="311">
        <f t="shared" si="5"/>
        <v>24.33405327573794</v>
      </c>
      <c r="N37" s="322">
        <f t="shared" si="22"/>
        <v>717</v>
      </c>
      <c r="O37" s="311">
        <f t="shared" si="6"/>
        <v>25.80993520518359</v>
      </c>
      <c r="P37" s="322">
        <f t="shared" si="22"/>
        <v>1385</v>
      </c>
      <c r="Q37" s="312">
        <f t="shared" si="7"/>
        <v>49.85601151907847</v>
      </c>
      <c r="R37" s="316">
        <f t="shared" si="22"/>
        <v>-237</v>
      </c>
      <c r="S37" s="315">
        <f t="shared" si="8"/>
        <v>-8.531317494600433</v>
      </c>
      <c r="T37" s="316">
        <f t="shared" si="22"/>
        <v>-24</v>
      </c>
      <c r="U37" s="317">
        <f t="shared" si="9"/>
        <v>-3.5502958579881656</v>
      </c>
      <c r="V37" s="316">
        <f t="shared" si="22"/>
        <v>-150</v>
      </c>
      <c r="W37" s="318">
        <f t="shared" si="10"/>
        <v>-20.920502092050206</v>
      </c>
      <c r="X37" s="316">
        <f t="shared" si="22"/>
        <v>-66</v>
      </c>
      <c r="Y37" s="319">
        <f t="shared" si="11"/>
        <v>-4.765342960288808</v>
      </c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</row>
    <row r="38" spans="1:93" ht="20.25" customHeight="1">
      <c r="A38" s="301"/>
      <c r="B38" s="368" t="s">
        <v>35</v>
      </c>
      <c r="C38" s="196"/>
      <c r="D38" s="324">
        <v>2264</v>
      </c>
      <c r="E38" s="325">
        <v>585</v>
      </c>
      <c r="F38" s="326">
        <f t="shared" si="1"/>
        <v>25.83922261484099</v>
      </c>
      <c r="G38" s="327">
        <v>490</v>
      </c>
      <c r="H38" s="328">
        <f t="shared" si="2"/>
        <v>21.643109540636043</v>
      </c>
      <c r="I38" s="327">
        <v>1187</v>
      </c>
      <c r="J38" s="329">
        <f t="shared" si="4"/>
        <v>52.42932862190812</v>
      </c>
      <c r="K38" s="330">
        <v>2490</v>
      </c>
      <c r="L38" s="327">
        <v>599</v>
      </c>
      <c r="M38" s="328">
        <f t="shared" si="5"/>
        <v>24.056224899598394</v>
      </c>
      <c r="N38" s="327">
        <v>660</v>
      </c>
      <c r="O38" s="328">
        <f t="shared" si="6"/>
        <v>26.506024096385545</v>
      </c>
      <c r="P38" s="327">
        <v>1231</v>
      </c>
      <c r="Q38" s="329">
        <f t="shared" si="7"/>
        <v>49.437751004016064</v>
      </c>
      <c r="R38" s="332">
        <f t="shared" si="13"/>
        <v>-226</v>
      </c>
      <c r="S38" s="343">
        <f t="shared" si="8"/>
        <v>-9.076305220883533</v>
      </c>
      <c r="T38" s="333">
        <f t="shared" si="14"/>
        <v>-14</v>
      </c>
      <c r="U38" s="345">
        <f t="shared" si="9"/>
        <v>-2.337228714524207</v>
      </c>
      <c r="V38" s="333">
        <f t="shared" si="15"/>
        <v>-170</v>
      </c>
      <c r="W38" s="347">
        <f t="shared" si="10"/>
        <v>-25.757575757575758</v>
      </c>
      <c r="X38" s="333">
        <f t="shared" si="20"/>
        <v>-44</v>
      </c>
      <c r="Y38" s="348">
        <f t="shared" si="11"/>
        <v>-3.5743298131600327</v>
      </c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</row>
    <row r="39" spans="1:93" ht="20.25" customHeight="1">
      <c r="A39" s="301"/>
      <c r="B39" s="368" t="s">
        <v>36</v>
      </c>
      <c r="C39" s="196"/>
      <c r="D39" s="324">
        <v>277</v>
      </c>
      <c r="E39" s="325">
        <v>67</v>
      </c>
      <c r="F39" s="326">
        <f t="shared" si="1"/>
        <v>24.187725631768952</v>
      </c>
      <c r="G39" s="327">
        <v>77</v>
      </c>
      <c r="H39" s="328">
        <f t="shared" si="2"/>
        <v>27.79783393501805</v>
      </c>
      <c r="I39" s="327">
        <v>132</v>
      </c>
      <c r="J39" s="329">
        <f t="shared" si="4"/>
        <v>47.65342960288809</v>
      </c>
      <c r="K39" s="330">
        <v>288</v>
      </c>
      <c r="L39" s="327">
        <v>77</v>
      </c>
      <c r="M39" s="328">
        <f t="shared" si="5"/>
        <v>26.73611111111111</v>
      </c>
      <c r="N39" s="327">
        <v>57</v>
      </c>
      <c r="O39" s="328">
        <f t="shared" si="6"/>
        <v>19.791666666666664</v>
      </c>
      <c r="P39" s="327">
        <v>154</v>
      </c>
      <c r="Q39" s="329">
        <f t="shared" si="7"/>
        <v>53.47222222222222</v>
      </c>
      <c r="R39" s="332">
        <f t="shared" si="13"/>
        <v>-11</v>
      </c>
      <c r="S39" s="343">
        <f t="shared" si="8"/>
        <v>-3.8194444444444446</v>
      </c>
      <c r="T39" s="333">
        <f t="shared" si="14"/>
        <v>-10</v>
      </c>
      <c r="U39" s="345">
        <f t="shared" si="9"/>
        <v>-12.987012987012985</v>
      </c>
      <c r="V39" s="333">
        <f t="shared" si="15"/>
        <v>20</v>
      </c>
      <c r="W39" s="347">
        <f t="shared" si="10"/>
        <v>35.08771929824561</v>
      </c>
      <c r="X39" s="333">
        <f t="shared" si="20"/>
        <v>-22</v>
      </c>
      <c r="Y39" s="348">
        <f t="shared" si="11"/>
        <v>-14.285714285714285</v>
      </c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</row>
    <row r="40" spans="1:206" ht="20.25" customHeight="1">
      <c r="A40" s="302"/>
      <c r="B40" s="367" t="s">
        <v>38</v>
      </c>
      <c r="C40" s="284"/>
      <c r="D40" s="320">
        <f>SUM(D41:D43)</f>
        <v>23313</v>
      </c>
      <c r="E40" s="321">
        <f>SUM(E41:E43)</f>
        <v>3260</v>
      </c>
      <c r="F40" s="309">
        <f t="shared" si="1"/>
        <v>13.983614292454854</v>
      </c>
      <c r="G40" s="322">
        <f>SUM(G41:G43)</f>
        <v>5137</v>
      </c>
      <c r="H40" s="311">
        <f t="shared" si="2"/>
        <v>22.034916141208768</v>
      </c>
      <c r="I40" s="322">
        <f aca="true" t="shared" si="23" ref="I40:X40">SUM(I41:I43)</f>
        <v>14765</v>
      </c>
      <c r="J40" s="312">
        <f t="shared" si="4"/>
        <v>63.333762278557025</v>
      </c>
      <c r="K40" s="323">
        <f t="shared" si="23"/>
        <v>25662</v>
      </c>
      <c r="L40" s="322">
        <f t="shared" si="23"/>
        <v>3805</v>
      </c>
      <c r="M40" s="311">
        <f t="shared" si="5"/>
        <v>14.827371210349934</v>
      </c>
      <c r="N40" s="322">
        <f t="shared" si="23"/>
        <v>6498</v>
      </c>
      <c r="O40" s="311">
        <f t="shared" si="6"/>
        <v>25.32148702361468</v>
      </c>
      <c r="P40" s="322">
        <f t="shared" si="23"/>
        <v>15315</v>
      </c>
      <c r="Q40" s="312">
        <f t="shared" si="7"/>
        <v>59.67968202010755</v>
      </c>
      <c r="R40" s="316">
        <f t="shared" si="23"/>
        <v>-2349</v>
      </c>
      <c r="S40" s="315">
        <f t="shared" si="8"/>
        <v>-9.153612345101706</v>
      </c>
      <c r="T40" s="316">
        <f t="shared" si="23"/>
        <v>-545</v>
      </c>
      <c r="U40" s="317">
        <f t="shared" si="9"/>
        <v>-14.323258869908015</v>
      </c>
      <c r="V40" s="316">
        <f t="shared" si="23"/>
        <v>-1361</v>
      </c>
      <c r="W40" s="318">
        <f t="shared" si="10"/>
        <v>-20.944906124961527</v>
      </c>
      <c r="X40" s="316">
        <f t="shared" si="23"/>
        <v>-550</v>
      </c>
      <c r="Y40" s="319">
        <f t="shared" si="11"/>
        <v>-3.591250408096637</v>
      </c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</row>
    <row r="41" spans="1:93" ht="20.25" customHeight="1">
      <c r="A41" s="301"/>
      <c r="B41" s="368" t="s">
        <v>125</v>
      </c>
      <c r="C41" s="196"/>
      <c r="D41" s="324">
        <v>7643</v>
      </c>
      <c r="E41" s="325">
        <v>1698</v>
      </c>
      <c r="F41" s="326">
        <f t="shared" si="1"/>
        <v>22.21640716995944</v>
      </c>
      <c r="G41" s="327">
        <v>1235</v>
      </c>
      <c r="H41" s="328">
        <f t="shared" si="2"/>
        <v>16.158576475206072</v>
      </c>
      <c r="I41" s="327">
        <v>4663</v>
      </c>
      <c r="J41" s="329">
        <f t="shared" si="4"/>
        <v>61.01007457804527</v>
      </c>
      <c r="K41" s="330">
        <v>8101</v>
      </c>
      <c r="L41" s="327">
        <v>1977</v>
      </c>
      <c r="M41" s="328">
        <f t="shared" si="5"/>
        <v>24.40439451919516</v>
      </c>
      <c r="N41" s="327">
        <v>1389</v>
      </c>
      <c r="O41" s="328">
        <f t="shared" si="6"/>
        <v>17.14603135415381</v>
      </c>
      <c r="P41" s="327">
        <v>4732</v>
      </c>
      <c r="Q41" s="329">
        <f t="shared" si="7"/>
        <v>58.412541661523264</v>
      </c>
      <c r="R41" s="332">
        <f t="shared" si="13"/>
        <v>-458</v>
      </c>
      <c r="S41" s="343">
        <f t="shared" si="8"/>
        <v>-5.653623009505</v>
      </c>
      <c r="T41" s="333">
        <f t="shared" si="14"/>
        <v>-279</v>
      </c>
      <c r="U41" s="345">
        <f t="shared" si="9"/>
        <v>-14.112291350531109</v>
      </c>
      <c r="V41" s="333">
        <f t="shared" si="15"/>
        <v>-154</v>
      </c>
      <c r="W41" s="347">
        <f t="shared" si="10"/>
        <v>-11.087113030957523</v>
      </c>
      <c r="X41" s="333">
        <f t="shared" si="20"/>
        <v>-69</v>
      </c>
      <c r="Y41" s="348">
        <f t="shared" si="11"/>
        <v>-1.4581572273879966</v>
      </c>
      <c r="Z41" s="295"/>
      <c r="AA41" s="295"/>
      <c r="AB41" s="295"/>
      <c r="AC41" s="295"/>
      <c r="AD41" s="295"/>
      <c r="AE41" s="295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</row>
    <row r="42" spans="1:93" ht="20.25" customHeight="1">
      <c r="A42" s="301"/>
      <c r="B42" s="368" t="s">
        <v>81</v>
      </c>
      <c r="C42" s="196"/>
      <c r="D42" s="324">
        <v>12851</v>
      </c>
      <c r="E42" s="325">
        <v>1145</v>
      </c>
      <c r="F42" s="326">
        <f t="shared" si="1"/>
        <v>8.909812465955955</v>
      </c>
      <c r="G42" s="327">
        <v>2895</v>
      </c>
      <c r="H42" s="328">
        <f t="shared" si="2"/>
        <v>22.52742977200218</v>
      </c>
      <c r="I42" s="327">
        <v>8707</v>
      </c>
      <c r="J42" s="329">
        <f t="shared" si="4"/>
        <v>67.75348221928255</v>
      </c>
      <c r="K42" s="330">
        <v>14031</v>
      </c>
      <c r="L42" s="327">
        <v>1260</v>
      </c>
      <c r="M42" s="328">
        <f t="shared" si="5"/>
        <v>8.980115458627324</v>
      </c>
      <c r="N42" s="327">
        <v>3725</v>
      </c>
      <c r="O42" s="328">
        <f t="shared" si="6"/>
        <v>26.548357209037132</v>
      </c>
      <c r="P42" s="327">
        <v>9006</v>
      </c>
      <c r="Q42" s="329">
        <f t="shared" si="7"/>
        <v>64.18644430190294</v>
      </c>
      <c r="R42" s="332">
        <f t="shared" si="13"/>
        <v>-1180</v>
      </c>
      <c r="S42" s="343">
        <f t="shared" si="8"/>
        <v>-8.409949397762098</v>
      </c>
      <c r="T42" s="333">
        <f t="shared" si="14"/>
        <v>-115</v>
      </c>
      <c r="U42" s="345">
        <f t="shared" si="9"/>
        <v>-9.126984126984127</v>
      </c>
      <c r="V42" s="333">
        <f t="shared" si="15"/>
        <v>-830</v>
      </c>
      <c r="W42" s="347">
        <f t="shared" si="10"/>
        <v>-22.28187919463087</v>
      </c>
      <c r="X42" s="333">
        <f t="shared" si="20"/>
        <v>-299</v>
      </c>
      <c r="Y42" s="348">
        <f t="shared" si="11"/>
        <v>-3.3200088829669108</v>
      </c>
      <c r="Z42" s="295"/>
      <c r="AA42" s="295"/>
      <c r="AB42" s="295"/>
      <c r="AC42" s="295"/>
      <c r="AD42" s="295"/>
      <c r="AE42" s="295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</row>
    <row r="43" spans="1:93" ht="20.25" customHeight="1">
      <c r="A43" s="301"/>
      <c r="B43" s="368" t="s">
        <v>124</v>
      </c>
      <c r="C43" s="196"/>
      <c r="D43" s="324">
        <v>2819</v>
      </c>
      <c r="E43" s="325">
        <v>417</v>
      </c>
      <c r="F43" s="326">
        <f t="shared" si="1"/>
        <v>14.792479602695991</v>
      </c>
      <c r="G43" s="327">
        <v>1007</v>
      </c>
      <c r="H43" s="328">
        <f t="shared" si="2"/>
        <v>35.72188719404044</v>
      </c>
      <c r="I43" s="327">
        <v>1395</v>
      </c>
      <c r="J43" s="329">
        <f t="shared" si="4"/>
        <v>49.48563320326357</v>
      </c>
      <c r="K43" s="330">
        <v>3530</v>
      </c>
      <c r="L43" s="327">
        <v>568</v>
      </c>
      <c r="M43" s="328">
        <f t="shared" si="5"/>
        <v>16.090651558073652</v>
      </c>
      <c r="N43" s="327">
        <v>1384</v>
      </c>
      <c r="O43" s="328">
        <f t="shared" si="6"/>
        <v>39.20679886685552</v>
      </c>
      <c r="P43" s="327">
        <v>1577</v>
      </c>
      <c r="Q43" s="329">
        <f t="shared" si="7"/>
        <v>44.67422096317281</v>
      </c>
      <c r="R43" s="332">
        <f t="shared" si="13"/>
        <v>-711</v>
      </c>
      <c r="S43" s="343">
        <f t="shared" si="8"/>
        <v>-20.141643059490086</v>
      </c>
      <c r="T43" s="333">
        <f t="shared" si="14"/>
        <v>-151</v>
      </c>
      <c r="U43" s="345">
        <f t="shared" si="9"/>
        <v>-26.58450704225352</v>
      </c>
      <c r="V43" s="333">
        <f t="shared" si="15"/>
        <v>-377</v>
      </c>
      <c r="W43" s="347">
        <f t="shared" si="10"/>
        <v>-27.239884393063583</v>
      </c>
      <c r="X43" s="333">
        <f t="shared" si="20"/>
        <v>-182</v>
      </c>
      <c r="Y43" s="348">
        <f t="shared" si="11"/>
        <v>-11.540900443880787</v>
      </c>
      <c r="Z43" s="295"/>
      <c r="AA43" s="295"/>
      <c r="AB43" s="295"/>
      <c r="AC43" s="295"/>
      <c r="AD43" s="295"/>
      <c r="AE43" s="295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</row>
    <row r="44" spans="1:93" s="5" customFormat="1" ht="20.25" customHeight="1">
      <c r="A44" s="302"/>
      <c r="B44" s="367" t="s">
        <v>44</v>
      </c>
      <c r="C44" s="284"/>
      <c r="D44" s="320">
        <f>SUM(D45:D52)</f>
        <v>29669</v>
      </c>
      <c r="E44" s="321">
        <f>SUM(E45:E52)</f>
        <v>6446</v>
      </c>
      <c r="F44" s="309">
        <f t="shared" si="1"/>
        <v>21.726381071151707</v>
      </c>
      <c r="G44" s="322">
        <f>SUM(G45:G52)</f>
        <v>7421</v>
      </c>
      <c r="H44" s="311">
        <f t="shared" si="2"/>
        <v>25.012639455323736</v>
      </c>
      <c r="I44" s="322">
        <f aca="true" t="shared" si="24" ref="I44:X44">SUM(I45:I52)</f>
        <v>15773</v>
      </c>
      <c r="J44" s="312">
        <f t="shared" si="4"/>
        <v>53.16323435235431</v>
      </c>
      <c r="K44" s="323">
        <f t="shared" si="24"/>
        <v>31778</v>
      </c>
      <c r="L44" s="322">
        <f t="shared" si="24"/>
        <v>6550</v>
      </c>
      <c r="M44" s="311">
        <f t="shared" si="5"/>
        <v>20.611743973818363</v>
      </c>
      <c r="N44" s="322">
        <f t="shared" si="24"/>
        <v>9275</v>
      </c>
      <c r="O44" s="311">
        <f t="shared" si="6"/>
        <v>29.18685883315501</v>
      </c>
      <c r="P44" s="322">
        <f t="shared" si="24"/>
        <v>15900</v>
      </c>
      <c r="Q44" s="312">
        <f t="shared" si="7"/>
        <v>50.03461514255145</v>
      </c>
      <c r="R44" s="316">
        <f t="shared" si="24"/>
        <v>-2109</v>
      </c>
      <c r="S44" s="315">
        <f t="shared" si="8"/>
        <v>-6.636666876455409</v>
      </c>
      <c r="T44" s="316">
        <f t="shared" si="24"/>
        <v>-104</v>
      </c>
      <c r="U44" s="317">
        <f t="shared" si="9"/>
        <v>-1.587786259541985</v>
      </c>
      <c r="V44" s="316">
        <f t="shared" si="24"/>
        <v>-1854</v>
      </c>
      <c r="W44" s="318">
        <f t="shared" si="10"/>
        <v>-19.98921832884097</v>
      </c>
      <c r="X44" s="316">
        <f t="shared" si="24"/>
        <v>-127</v>
      </c>
      <c r="Y44" s="319">
        <f t="shared" si="11"/>
        <v>-0.7987421383647799</v>
      </c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</row>
    <row r="45" spans="1:93" ht="20.25" customHeight="1">
      <c r="A45" s="301"/>
      <c r="B45" s="368" t="s">
        <v>45</v>
      </c>
      <c r="C45" s="196"/>
      <c r="D45" s="324">
        <v>3235</v>
      </c>
      <c r="E45" s="325">
        <v>601</v>
      </c>
      <c r="F45" s="326">
        <f t="shared" si="1"/>
        <v>18.57805255023184</v>
      </c>
      <c r="G45" s="327">
        <v>831</v>
      </c>
      <c r="H45" s="328">
        <f t="shared" si="2"/>
        <v>25.68778979907264</v>
      </c>
      <c r="I45" s="327">
        <v>1802</v>
      </c>
      <c r="J45" s="329">
        <f t="shared" si="4"/>
        <v>55.70324574961361</v>
      </c>
      <c r="K45" s="330">
        <v>3459</v>
      </c>
      <c r="L45" s="327">
        <v>660</v>
      </c>
      <c r="M45" s="328">
        <f t="shared" si="5"/>
        <v>19.080659150043367</v>
      </c>
      <c r="N45" s="327">
        <v>994</v>
      </c>
      <c r="O45" s="328">
        <f t="shared" si="6"/>
        <v>28.73662908355016</v>
      </c>
      <c r="P45" s="327">
        <v>1802</v>
      </c>
      <c r="Q45" s="329">
        <f t="shared" si="7"/>
        <v>52.095981497542645</v>
      </c>
      <c r="R45" s="332">
        <f t="shared" si="13"/>
        <v>-224</v>
      </c>
      <c r="S45" s="343">
        <f t="shared" si="8"/>
        <v>-6.475860075166233</v>
      </c>
      <c r="T45" s="333">
        <f t="shared" si="14"/>
        <v>-59</v>
      </c>
      <c r="U45" s="345">
        <f t="shared" si="9"/>
        <v>-8.93939393939394</v>
      </c>
      <c r="V45" s="333">
        <f t="shared" si="15"/>
        <v>-163</v>
      </c>
      <c r="W45" s="347">
        <f t="shared" si="10"/>
        <v>-16.398390342052313</v>
      </c>
      <c r="X45" s="333">
        <f t="shared" si="20"/>
        <v>0</v>
      </c>
      <c r="Y45" s="348">
        <f t="shared" si="11"/>
        <v>0</v>
      </c>
      <c r="Z45" s="295"/>
      <c r="AA45" s="295"/>
      <c r="AB45" s="295"/>
      <c r="AC45" s="295"/>
      <c r="AD45" s="295"/>
      <c r="AE45" s="295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</row>
    <row r="46" spans="1:93" ht="20.25" customHeight="1">
      <c r="A46" s="301"/>
      <c r="B46" s="368" t="s">
        <v>46</v>
      </c>
      <c r="C46" s="196"/>
      <c r="D46" s="324">
        <v>6914</v>
      </c>
      <c r="E46" s="325">
        <v>1115</v>
      </c>
      <c r="F46" s="326">
        <f t="shared" si="1"/>
        <v>16.12669945039051</v>
      </c>
      <c r="G46" s="327">
        <v>1624</v>
      </c>
      <c r="H46" s="328">
        <f t="shared" si="2"/>
        <v>23.48857390801273</v>
      </c>
      <c r="I46" s="327">
        <v>4168</v>
      </c>
      <c r="J46" s="329">
        <f t="shared" si="4"/>
        <v>60.28348278854499</v>
      </c>
      <c r="K46" s="330">
        <v>7285</v>
      </c>
      <c r="L46" s="327">
        <v>1138</v>
      </c>
      <c r="M46" s="328">
        <f t="shared" si="5"/>
        <v>15.62113932738504</v>
      </c>
      <c r="N46" s="327">
        <v>2026</v>
      </c>
      <c r="O46" s="328">
        <f t="shared" si="6"/>
        <v>27.81056966369252</v>
      </c>
      <c r="P46" s="327">
        <v>4106</v>
      </c>
      <c r="Q46" s="329">
        <f t="shared" si="7"/>
        <v>56.36238846945779</v>
      </c>
      <c r="R46" s="332">
        <f t="shared" si="13"/>
        <v>-371</v>
      </c>
      <c r="S46" s="343">
        <f t="shared" si="8"/>
        <v>-5.092656142759093</v>
      </c>
      <c r="T46" s="333">
        <f t="shared" si="14"/>
        <v>-23</v>
      </c>
      <c r="U46" s="345">
        <f t="shared" si="9"/>
        <v>-2.0210896309314585</v>
      </c>
      <c r="V46" s="333">
        <f t="shared" si="15"/>
        <v>-402</v>
      </c>
      <c r="W46" s="347">
        <f t="shared" si="10"/>
        <v>-19.842053307008882</v>
      </c>
      <c r="X46" s="333">
        <f t="shared" si="20"/>
        <v>62</v>
      </c>
      <c r="Y46" s="348">
        <f t="shared" si="11"/>
        <v>1.509985387238188</v>
      </c>
      <c r="Z46" s="295"/>
      <c r="AA46" s="295"/>
      <c r="AB46" s="295"/>
      <c r="AC46" s="295"/>
      <c r="AD46" s="295"/>
      <c r="AE46" s="295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</row>
    <row r="47" spans="1:93" ht="20.25" customHeight="1">
      <c r="A47" s="301"/>
      <c r="B47" s="368" t="s">
        <v>47</v>
      </c>
      <c r="C47" s="196"/>
      <c r="D47" s="324">
        <v>3119</v>
      </c>
      <c r="E47" s="325">
        <v>497</v>
      </c>
      <c r="F47" s="326">
        <f t="shared" si="1"/>
        <v>15.934594421288875</v>
      </c>
      <c r="G47" s="327">
        <v>864</v>
      </c>
      <c r="H47" s="328">
        <f t="shared" si="2"/>
        <v>27.701186277653093</v>
      </c>
      <c r="I47" s="327">
        <v>1756</v>
      </c>
      <c r="J47" s="329">
        <f t="shared" si="4"/>
        <v>56.30009618467457</v>
      </c>
      <c r="K47" s="330">
        <v>3574</v>
      </c>
      <c r="L47" s="327">
        <v>569</v>
      </c>
      <c r="M47" s="328">
        <f t="shared" si="5"/>
        <v>15.920537213206492</v>
      </c>
      <c r="N47" s="327">
        <v>1153</v>
      </c>
      <c r="O47" s="328">
        <f t="shared" si="6"/>
        <v>32.260772243984334</v>
      </c>
      <c r="P47" s="327">
        <v>1850</v>
      </c>
      <c r="Q47" s="329">
        <f t="shared" si="7"/>
        <v>51.762730833799665</v>
      </c>
      <c r="R47" s="332">
        <f t="shared" si="13"/>
        <v>-455</v>
      </c>
      <c r="S47" s="343">
        <f t="shared" si="8"/>
        <v>-12.730833799664243</v>
      </c>
      <c r="T47" s="333">
        <f t="shared" si="14"/>
        <v>-72</v>
      </c>
      <c r="U47" s="345">
        <f t="shared" si="9"/>
        <v>-12.65377855887522</v>
      </c>
      <c r="V47" s="333">
        <f t="shared" si="15"/>
        <v>-289</v>
      </c>
      <c r="W47" s="347">
        <f t="shared" si="10"/>
        <v>-25.065047701647874</v>
      </c>
      <c r="X47" s="333">
        <f t="shared" si="20"/>
        <v>-94</v>
      </c>
      <c r="Y47" s="348">
        <f t="shared" si="11"/>
        <v>-5.081081081081082</v>
      </c>
      <c r="Z47" s="295"/>
      <c r="AA47" s="295"/>
      <c r="AB47" s="295"/>
      <c r="AC47" s="295"/>
      <c r="AD47" s="295"/>
      <c r="AE47" s="295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</row>
    <row r="48" spans="1:93" ht="20.25" customHeight="1">
      <c r="A48" s="301"/>
      <c r="B48" s="368" t="s">
        <v>48</v>
      </c>
      <c r="C48" s="196"/>
      <c r="D48" s="324">
        <v>6900</v>
      </c>
      <c r="E48" s="325">
        <v>1932</v>
      </c>
      <c r="F48" s="326">
        <f t="shared" si="1"/>
        <v>28.000000000000004</v>
      </c>
      <c r="G48" s="327">
        <v>1348</v>
      </c>
      <c r="H48" s="328">
        <f t="shared" si="2"/>
        <v>19.536231884057973</v>
      </c>
      <c r="I48" s="327">
        <v>3620</v>
      </c>
      <c r="J48" s="329">
        <f t="shared" si="4"/>
        <v>52.46376811594203</v>
      </c>
      <c r="K48" s="330">
        <v>7482</v>
      </c>
      <c r="L48" s="327">
        <v>2082</v>
      </c>
      <c r="M48" s="328">
        <f t="shared" si="5"/>
        <v>27.826784282277465</v>
      </c>
      <c r="N48" s="327">
        <v>1655</v>
      </c>
      <c r="O48" s="328">
        <f t="shared" si="6"/>
        <v>22.119754076450146</v>
      </c>
      <c r="P48" s="327">
        <v>3743</v>
      </c>
      <c r="Q48" s="329">
        <f t="shared" si="7"/>
        <v>50.02673082063619</v>
      </c>
      <c r="R48" s="332">
        <f t="shared" si="13"/>
        <v>-582</v>
      </c>
      <c r="S48" s="343">
        <f t="shared" si="8"/>
        <v>-7.778668805132318</v>
      </c>
      <c r="T48" s="333">
        <f t="shared" si="14"/>
        <v>-150</v>
      </c>
      <c r="U48" s="345">
        <f t="shared" si="9"/>
        <v>-7.204610951008646</v>
      </c>
      <c r="V48" s="333">
        <f t="shared" si="15"/>
        <v>-307</v>
      </c>
      <c r="W48" s="347">
        <f t="shared" si="10"/>
        <v>-18.54984894259819</v>
      </c>
      <c r="X48" s="333">
        <f t="shared" si="20"/>
        <v>-123</v>
      </c>
      <c r="Y48" s="348">
        <f t="shared" si="11"/>
        <v>-3.286134117018434</v>
      </c>
      <c r="Z48" s="295"/>
      <c r="AA48" s="295"/>
      <c r="AB48" s="295"/>
      <c r="AC48" s="295"/>
      <c r="AD48" s="295"/>
      <c r="AE48" s="295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</row>
    <row r="49" spans="1:93" ht="20.25" customHeight="1">
      <c r="A49" s="301"/>
      <c r="B49" s="368" t="s">
        <v>49</v>
      </c>
      <c r="C49" s="196"/>
      <c r="D49" s="324">
        <v>2672</v>
      </c>
      <c r="E49" s="325">
        <v>945</v>
      </c>
      <c r="F49" s="326">
        <f t="shared" si="1"/>
        <v>35.36676646706587</v>
      </c>
      <c r="G49" s="327">
        <v>752</v>
      </c>
      <c r="H49" s="328">
        <f t="shared" si="2"/>
        <v>28.143712574850298</v>
      </c>
      <c r="I49" s="327">
        <v>975</v>
      </c>
      <c r="J49" s="329">
        <f t="shared" si="4"/>
        <v>36.48952095808383</v>
      </c>
      <c r="K49" s="330">
        <v>2803</v>
      </c>
      <c r="L49" s="327">
        <v>889</v>
      </c>
      <c r="M49" s="328">
        <f t="shared" si="5"/>
        <v>31.71601855155191</v>
      </c>
      <c r="N49" s="327">
        <v>943</v>
      </c>
      <c r="O49" s="328">
        <f t="shared" si="6"/>
        <v>33.64252586514449</v>
      </c>
      <c r="P49" s="327">
        <v>971</v>
      </c>
      <c r="Q49" s="329">
        <f t="shared" si="7"/>
        <v>34.6414555833036</v>
      </c>
      <c r="R49" s="332">
        <f t="shared" si="13"/>
        <v>-131</v>
      </c>
      <c r="S49" s="343">
        <f t="shared" si="8"/>
        <v>-4.673564038530146</v>
      </c>
      <c r="T49" s="333">
        <f t="shared" si="14"/>
        <v>56</v>
      </c>
      <c r="U49" s="345">
        <f t="shared" si="9"/>
        <v>6.299212598425196</v>
      </c>
      <c r="V49" s="333">
        <f t="shared" si="15"/>
        <v>-191</v>
      </c>
      <c r="W49" s="347">
        <f t="shared" si="10"/>
        <v>-20.254506892895016</v>
      </c>
      <c r="X49" s="333">
        <f t="shared" si="20"/>
        <v>4</v>
      </c>
      <c r="Y49" s="348">
        <f t="shared" si="11"/>
        <v>0.4119464469618949</v>
      </c>
      <c r="Z49" s="295"/>
      <c r="AA49" s="295"/>
      <c r="AB49" s="295"/>
      <c r="AC49" s="295"/>
      <c r="AD49" s="295"/>
      <c r="AE49" s="295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</row>
    <row r="50" spans="1:93" ht="20.25" customHeight="1">
      <c r="A50" s="301"/>
      <c r="B50" s="368" t="s">
        <v>50</v>
      </c>
      <c r="C50" s="196"/>
      <c r="D50" s="324">
        <v>811</v>
      </c>
      <c r="E50" s="325">
        <v>312</v>
      </c>
      <c r="F50" s="326">
        <f t="shared" si="1"/>
        <v>38.47102342786683</v>
      </c>
      <c r="G50" s="327">
        <v>217</v>
      </c>
      <c r="H50" s="328">
        <f t="shared" si="2"/>
        <v>26.75709001233046</v>
      </c>
      <c r="I50" s="327">
        <v>282</v>
      </c>
      <c r="J50" s="329">
        <f t="shared" si="4"/>
        <v>34.77188655980271</v>
      </c>
      <c r="K50" s="330">
        <v>904</v>
      </c>
      <c r="L50" s="327">
        <v>340</v>
      </c>
      <c r="M50" s="328">
        <f t="shared" si="5"/>
        <v>37.610619469026545</v>
      </c>
      <c r="N50" s="327">
        <v>248</v>
      </c>
      <c r="O50" s="328">
        <f t="shared" si="6"/>
        <v>27.43362831858407</v>
      </c>
      <c r="P50" s="327">
        <v>316</v>
      </c>
      <c r="Q50" s="329">
        <f t="shared" si="7"/>
        <v>34.95575221238938</v>
      </c>
      <c r="R50" s="332">
        <f t="shared" si="13"/>
        <v>-93</v>
      </c>
      <c r="S50" s="343">
        <f t="shared" si="8"/>
        <v>-10.287610619469026</v>
      </c>
      <c r="T50" s="333">
        <f t="shared" si="14"/>
        <v>-28</v>
      </c>
      <c r="U50" s="345">
        <f t="shared" si="9"/>
        <v>-8.235294117647058</v>
      </c>
      <c r="V50" s="333">
        <f t="shared" si="15"/>
        <v>-31</v>
      </c>
      <c r="W50" s="347">
        <f t="shared" si="10"/>
        <v>-12.5</v>
      </c>
      <c r="X50" s="333">
        <f t="shared" si="20"/>
        <v>-34</v>
      </c>
      <c r="Y50" s="348">
        <f t="shared" si="11"/>
        <v>-10.759493670886076</v>
      </c>
      <c r="Z50" s="295"/>
      <c r="AA50" s="295"/>
      <c r="AB50" s="295"/>
      <c r="AC50" s="295"/>
      <c r="AD50" s="295"/>
      <c r="AE50" s="295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</row>
    <row r="51" spans="1:93" ht="20.25" customHeight="1">
      <c r="A51" s="301"/>
      <c r="B51" s="368" t="s">
        <v>54</v>
      </c>
      <c r="C51" s="196"/>
      <c r="D51" s="324">
        <v>2718</v>
      </c>
      <c r="E51" s="325">
        <v>281</v>
      </c>
      <c r="F51" s="326">
        <f t="shared" si="1"/>
        <v>10.338484179543782</v>
      </c>
      <c r="G51" s="327">
        <v>773</v>
      </c>
      <c r="H51" s="328">
        <f t="shared" si="2"/>
        <v>28.440029433406917</v>
      </c>
      <c r="I51" s="327">
        <v>1652</v>
      </c>
      <c r="J51" s="329">
        <f t="shared" si="4"/>
        <v>60.77998528329655</v>
      </c>
      <c r="K51" s="330">
        <v>2892</v>
      </c>
      <c r="L51" s="327">
        <v>302</v>
      </c>
      <c r="M51" s="328">
        <f t="shared" si="5"/>
        <v>10.442600276625173</v>
      </c>
      <c r="N51" s="327">
        <v>948</v>
      </c>
      <c r="O51" s="328">
        <f t="shared" si="6"/>
        <v>32.780082987551864</v>
      </c>
      <c r="P51" s="327">
        <v>1615</v>
      </c>
      <c r="Q51" s="329">
        <f t="shared" si="7"/>
        <v>55.84370677731674</v>
      </c>
      <c r="R51" s="332">
        <f t="shared" si="13"/>
        <v>-174</v>
      </c>
      <c r="S51" s="343">
        <f t="shared" si="8"/>
        <v>-6.016597510373444</v>
      </c>
      <c r="T51" s="333">
        <f t="shared" si="14"/>
        <v>-21</v>
      </c>
      <c r="U51" s="345">
        <f t="shared" si="9"/>
        <v>-6.95364238410596</v>
      </c>
      <c r="V51" s="333">
        <f t="shared" si="15"/>
        <v>-175</v>
      </c>
      <c r="W51" s="347">
        <f t="shared" si="10"/>
        <v>-18.459915611814345</v>
      </c>
      <c r="X51" s="333">
        <f t="shared" si="20"/>
        <v>37</v>
      </c>
      <c r="Y51" s="348">
        <f t="shared" si="11"/>
        <v>2.291021671826625</v>
      </c>
      <c r="Z51" s="295"/>
      <c r="AA51" s="295"/>
      <c r="AB51" s="295"/>
      <c r="AC51" s="295"/>
      <c r="AD51" s="295"/>
      <c r="AE51" s="295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</row>
    <row r="52" spans="1:93" ht="20.25" customHeight="1">
      <c r="A52" s="301"/>
      <c r="B52" s="368" t="s">
        <v>87</v>
      </c>
      <c r="C52" s="196"/>
      <c r="D52" s="324">
        <v>3300</v>
      </c>
      <c r="E52" s="325">
        <v>763</v>
      </c>
      <c r="F52" s="326">
        <f t="shared" si="1"/>
        <v>23.12121212121212</v>
      </c>
      <c r="G52" s="327">
        <v>1012</v>
      </c>
      <c r="H52" s="328">
        <f t="shared" si="2"/>
        <v>30.666666666666664</v>
      </c>
      <c r="I52" s="327">
        <v>1518</v>
      </c>
      <c r="J52" s="329">
        <f t="shared" si="4"/>
        <v>46</v>
      </c>
      <c r="K52" s="330">
        <v>3379</v>
      </c>
      <c r="L52" s="327">
        <v>570</v>
      </c>
      <c r="M52" s="328">
        <f t="shared" si="5"/>
        <v>16.86889612311335</v>
      </c>
      <c r="N52" s="327">
        <v>1308</v>
      </c>
      <c r="O52" s="328">
        <f t="shared" si="6"/>
        <v>38.70967741935484</v>
      </c>
      <c r="P52" s="327">
        <v>1497</v>
      </c>
      <c r="Q52" s="329">
        <f t="shared" si="7"/>
        <v>44.303048239123996</v>
      </c>
      <c r="R52" s="332">
        <f t="shared" si="13"/>
        <v>-79</v>
      </c>
      <c r="S52" s="343">
        <f t="shared" si="8"/>
        <v>-2.337969813554306</v>
      </c>
      <c r="T52" s="333">
        <f t="shared" si="14"/>
        <v>193</v>
      </c>
      <c r="U52" s="345">
        <f t="shared" si="9"/>
        <v>33.85964912280702</v>
      </c>
      <c r="V52" s="333">
        <f t="shared" si="15"/>
        <v>-296</v>
      </c>
      <c r="W52" s="347">
        <f t="shared" si="10"/>
        <v>-22.629969418960243</v>
      </c>
      <c r="X52" s="333">
        <f t="shared" si="20"/>
        <v>21</v>
      </c>
      <c r="Y52" s="348">
        <f t="shared" si="11"/>
        <v>1.402805611222445</v>
      </c>
      <c r="Z52" s="295"/>
      <c r="AA52" s="295"/>
      <c r="AB52" s="295"/>
      <c r="AC52" s="295"/>
      <c r="AD52" s="295"/>
      <c r="AE52" s="295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</row>
    <row r="53" spans="1:93" ht="20.25" customHeight="1">
      <c r="A53" s="302"/>
      <c r="B53" s="367" t="s">
        <v>55</v>
      </c>
      <c r="C53" s="284"/>
      <c r="D53" s="320">
        <f>SUM(D54:D59)</f>
        <v>13267</v>
      </c>
      <c r="E53" s="321">
        <f>SUM(E54:E59)</f>
        <v>3989</v>
      </c>
      <c r="F53" s="309">
        <f t="shared" si="1"/>
        <v>30.067083741614532</v>
      </c>
      <c r="G53" s="322">
        <f>SUM(G54:G59)</f>
        <v>2638</v>
      </c>
      <c r="H53" s="311">
        <f t="shared" si="2"/>
        <v>19.883922514509685</v>
      </c>
      <c r="I53" s="322">
        <f aca="true" t="shared" si="25" ref="I53:X53">SUM(I54:I59)</f>
        <v>6634</v>
      </c>
      <c r="J53" s="312">
        <f t="shared" si="4"/>
        <v>50.00376874952891</v>
      </c>
      <c r="K53" s="323">
        <f t="shared" si="25"/>
        <v>14504</v>
      </c>
      <c r="L53" s="322">
        <f t="shared" si="25"/>
        <v>4131</v>
      </c>
      <c r="M53" s="311">
        <f t="shared" si="5"/>
        <v>28.481798124655267</v>
      </c>
      <c r="N53" s="322">
        <f t="shared" si="25"/>
        <v>3661</v>
      </c>
      <c r="O53" s="311">
        <f t="shared" si="6"/>
        <v>25.241312741312743</v>
      </c>
      <c r="P53" s="322">
        <f t="shared" si="25"/>
        <v>6702</v>
      </c>
      <c r="Q53" s="312">
        <f t="shared" si="7"/>
        <v>46.20794263651406</v>
      </c>
      <c r="R53" s="316">
        <f t="shared" si="25"/>
        <v>-1237</v>
      </c>
      <c r="S53" s="315">
        <f t="shared" si="8"/>
        <v>-8.528681742967457</v>
      </c>
      <c r="T53" s="316">
        <f t="shared" si="25"/>
        <v>-142</v>
      </c>
      <c r="U53" s="317">
        <f t="shared" si="9"/>
        <v>-3.4374243524570325</v>
      </c>
      <c r="V53" s="316">
        <f t="shared" si="25"/>
        <v>-1023</v>
      </c>
      <c r="W53" s="318">
        <f t="shared" si="10"/>
        <v>-27.94318492215242</v>
      </c>
      <c r="X53" s="316">
        <f t="shared" si="25"/>
        <v>-68</v>
      </c>
      <c r="Y53" s="319">
        <f t="shared" si="11"/>
        <v>-1.0146225007460459</v>
      </c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</row>
    <row r="54" spans="1:93" ht="20.25" customHeight="1">
      <c r="A54" s="301"/>
      <c r="B54" s="368" t="s">
        <v>56</v>
      </c>
      <c r="C54" s="196"/>
      <c r="D54" s="324">
        <v>1925</v>
      </c>
      <c r="E54" s="325">
        <v>559</v>
      </c>
      <c r="F54" s="326">
        <f t="shared" si="1"/>
        <v>29.038961038961038</v>
      </c>
      <c r="G54" s="327">
        <v>459</v>
      </c>
      <c r="H54" s="328">
        <f t="shared" si="2"/>
        <v>23.844155844155846</v>
      </c>
      <c r="I54" s="327">
        <v>906</v>
      </c>
      <c r="J54" s="329">
        <f t="shared" si="4"/>
        <v>47.064935064935064</v>
      </c>
      <c r="K54" s="330">
        <v>2124</v>
      </c>
      <c r="L54" s="327">
        <v>633</v>
      </c>
      <c r="M54" s="328">
        <f t="shared" si="5"/>
        <v>29.80225988700565</v>
      </c>
      <c r="N54" s="327">
        <v>646</v>
      </c>
      <c r="O54" s="328">
        <f t="shared" si="6"/>
        <v>30.41431261770245</v>
      </c>
      <c r="P54" s="327">
        <v>844</v>
      </c>
      <c r="Q54" s="329">
        <f t="shared" si="7"/>
        <v>39.73634651600753</v>
      </c>
      <c r="R54" s="332">
        <f t="shared" si="13"/>
        <v>-199</v>
      </c>
      <c r="S54" s="343">
        <f t="shared" si="8"/>
        <v>-9.369114877589455</v>
      </c>
      <c r="T54" s="333">
        <f t="shared" si="14"/>
        <v>-74</v>
      </c>
      <c r="U54" s="345">
        <f t="shared" si="9"/>
        <v>-11.690363349131122</v>
      </c>
      <c r="V54" s="333">
        <f t="shared" si="15"/>
        <v>-187</v>
      </c>
      <c r="W54" s="347">
        <f t="shared" si="10"/>
        <v>-28.947368421052634</v>
      </c>
      <c r="X54" s="333">
        <f t="shared" si="20"/>
        <v>62</v>
      </c>
      <c r="Y54" s="348">
        <f t="shared" si="11"/>
        <v>7.345971563981042</v>
      </c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</row>
    <row r="55" spans="1:93" ht="20.25" customHeight="1">
      <c r="A55" s="301"/>
      <c r="B55" s="368" t="s">
        <v>57</v>
      </c>
      <c r="C55" s="196"/>
      <c r="D55" s="324">
        <v>1372</v>
      </c>
      <c r="E55" s="325">
        <v>256</v>
      </c>
      <c r="F55" s="326">
        <f t="shared" si="1"/>
        <v>18.658892128279884</v>
      </c>
      <c r="G55" s="327">
        <v>343</v>
      </c>
      <c r="H55" s="328">
        <f t="shared" si="2"/>
        <v>25</v>
      </c>
      <c r="I55" s="327">
        <v>773</v>
      </c>
      <c r="J55" s="329">
        <f t="shared" si="4"/>
        <v>56.34110787172012</v>
      </c>
      <c r="K55" s="330">
        <v>1608</v>
      </c>
      <c r="L55" s="327">
        <v>357</v>
      </c>
      <c r="M55" s="328">
        <f t="shared" si="5"/>
        <v>22.201492537313435</v>
      </c>
      <c r="N55" s="327">
        <v>448</v>
      </c>
      <c r="O55" s="328">
        <f t="shared" si="6"/>
        <v>27.860696517412936</v>
      </c>
      <c r="P55" s="327">
        <v>803</v>
      </c>
      <c r="Q55" s="329">
        <f t="shared" si="7"/>
        <v>49.93781094527363</v>
      </c>
      <c r="R55" s="332">
        <f t="shared" si="13"/>
        <v>-236</v>
      </c>
      <c r="S55" s="343">
        <f t="shared" si="8"/>
        <v>-14.676616915422885</v>
      </c>
      <c r="T55" s="333">
        <f t="shared" si="14"/>
        <v>-101</v>
      </c>
      <c r="U55" s="345">
        <f t="shared" si="9"/>
        <v>-28.291316526610643</v>
      </c>
      <c r="V55" s="333">
        <f t="shared" si="15"/>
        <v>-105</v>
      </c>
      <c r="W55" s="347">
        <f t="shared" si="10"/>
        <v>-23.4375</v>
      </c>
      <c r="X55" s="333">
        <f t="shared" si="20"/>
        <v>-30</v>
      </c>
      <c r="Y55" s="348">
        <f t="shared" si="11"/>
        <v>-3.7359900373599</v>
      </c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</row>
    <row r="56" spans="1:93" ht="20.25" customHeight="1">
      <c r="A56" s="301"/>
      <c r="B56" s="368" t="s">
        <v>58</v>
      </c>
      <c r="C56" s="196"/>
      <c r="D56" s="324">
        <v>4564</v>
      </c>
      <c r="E56" s="325">
        <v>1318</v>
      </c>
      <c r="F56" s="326">
        <f t="shared" si="1"/>
        <v>28.878177037686243</v>
      </c>
      <c r="G56" s="327">
        <v>756</v>
      </c>
      <c r="H56" s="328">
        <f t="shared" si="2"/>
        <v>16.56441717791411</v>
      </c>
      <c r="I56" s="327">
        <v>2490</v>
      </c>
      <c r="J56" s="329">
        <f t="shared" si="4"/>
        <v>54.55740578439965</v>
      </c>
      <c r="K56" s="330">
        <v>4704</v>
      </c>
      <c r="L56" s="327">
        <v>1083</v>
      </c>
      <c r="M56" s="328">
        <f t="shared" si="5"/>
        <v>23.022959183673468</v>
      </c>
      <c r="N56" s="327">
        <v>1022</v>
      </c>
      <c r="O56" s="328">
        <f t="shared" si="6"/>
        <v>21.726190476190478</v>
      </c>
      <c r="P56" s="327">
        <v>2597</v>
      </c>
      <c r="Q56" s="329">
        <f t="shared" si="7"/>
        <v>55.208333333333336</v>
      </c>
      <c r="R56" s="332">
        <f t="shared" si="13"/>
        <v>-140</v>
      </c>
      <c r="S56" s="343">
        <f t="shared" si="8"/>
        <v>-2.976190476190476</v>
      </c>
      <c r="T56" s="333">
        <f t="shared" si="14"/>
        <v>235</v>
      </c>
      <c r="U56" s="345">
        <f t="shared" si="9"/>
        <v>21.69898430286242</v>
      </c>
      <c r="V56" s="333">
        <f t="shared" si="15"/>
        <v>-266</v>
      </c>
      <c r="W56" s="347">
        <f t="shared" si="10"/>
        <v>-26.027397260273972</v>
      </c>
      <c r="X56" s="333">
        <f t="shared" si="20"/>
        <v>-107</v>
      </c>
      <c r="Y56" s="348">
        <f t="shared" si="11"/>
        <v>-4.120138621486331</v>
      </c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</row>
    <row r="57" spans="1:93" ht="20.25" customHeight="1">
      <c r="A57" s="301"/>
      <c r="B57" s="368" t="s">
        <v>59</v>
      </c>
      <c r="C57" s="196"/>
      <c r="D57" s="324">
        <v>2676</v>
      </c>
      <c r="E57" s="325">
        <v>856</v>
      </c>
      <c r="F57" s="326">
        <f t="shared" si="1"/>
        <v>31.988041853512705</v>
      </c>
      <c r="G57" s="327">
        <v>427</v>
      </c>
      <c r="H57" s="328">
        <f t="shared" si="2"/>
        <v>15.956651718983558</v>
      </c>
      <c r="I57" s="327">
        <v>1392</v>
      </c>
      <c r="J57" s="329">
        <f t="shared" si="4"/>
        <v>52.01793721973094</v>
      </c>
      <c r="K57" s="330">
        <v>3124</v>
      </c>
      <c r="L57" s="327">
        <v>1016</v>
      </c>
      <c r="M57" s="328">
        <f t="shared" si="5"/>
        <v>32.52240717029449</v>
      </c>
      <c r="N57" s="327">
        <v>714</v>
      </c>
      <c r="O57" s="328">
        <f t="shared" si="6"/>
        <v>22.855313700384123</v>
      </c>
      <c r="P57" s="327">
        <v>1391</v>
      </c>
      <c r="Q57" s="329">
        <f t="shared" si="7"/>
        <v>44.52624839948784</v>
      </c>
      <c r="R57" s="332">
        <f t="shared" si="13"/>
        <v>-448</v>
      </c>
      <c r="S57" s="343">
        <f t="shared" si="8"/>
        <v>-14.340588988476313</v>
      </c>
      <c r="T57" s="333">
        <f t="shared" si="14"/>
        <v>-160</v>
      </c>
      <c r="U57" s="345">
        <f t="shared" si="9"/>
        <v>-15.748031496062993</v>
      </c>
      <c r="V57" s="333">
        <f t="shared" si="15"/>
        <v>-287</v>
      </c>
      <c r="W57" s="347">
        <f t="shared" si="10"/>
        <v>-40.19607843137255</v>
      </c>
      <c r="X57" s="333">
        <f t="shared" si="20"/>
        <v>1</v>
      </c>
      <c r="Y57" s="348">
        <f t="shared" si="11"/>
        <v>0.07189072609633358</v>
      </c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</row>
    <row r="58" spans="1:93" ht="20.25" customHeight="1">
      <c r="A58" s="301"/>
      <c r="B58" s="368" t="s">
        <v>60</v>
      </c>
      <c r="C58" s="196"/>
      <c r="D58" s="324">
        <v>1879</v>
      </c>
      <c r="E58" s="325">
        <v>771</v>
      </c>
      <c r="F58" s="326">
        <f t="shared" si="1"/>
        <v>41.03246407663651</v>
      </c>
      <c r="G58" s="327">
        <v>451</v>
      </c>
      <c r="H58" s="328">
        <f t="shared" si="2"/>
        <v>24.00212879191059</v>
      </c>
      <c r="I58" s="327">
        <v>653</v>
      </c>
      <c r="J58" s="329">
        <f t="shared" si="4"/>
        <v>34.75252794039383</v>
      </c>
      <c r="K58" s="330">
        <v>2052</v>
      </c>
      <c r="L58" s="327">
        <v>817</v>
      </c>
      <c r="M58" s="328">
        <f t="shared" si="5"/>
        <v>39.81481481481482</v>
      </c>
      <c r="N58" s="327">
        <v>549</v>
      </c>
      <c r="O58" s="328">
        <f t="shared" si="6"/>
        <v>26.75438596491228</v>
      </c>
      <c r="P58" s="327">
        <v>683</v>
      </c>
      <c r="Q58" s="329">
        <f t="shared" si="7"/>
        <v>33.28460038986355</v>
      </c>
      <c r="R58" s="332">
        <f t="shared" si="13"/>
        <v>-173</v>
      </c>
      <c r="S58" s="343">
        <f t="shared" si="8"/>
        <v>-8.430799220272904</v>
      </c>
      <c r="T58" s="333">
        <f t="shared" si="14"/>
        <v>-46</v>
      </c>
      <c r="U58" s="345">
        <f t="shared" si="9"/>
        <v>-5.630354957160343</v>
      </c>
      <c r="V58" s="333">
        <f t="shared" si="15"/>
        <v>-98</v>
      </c>
      <c r="W58" s="347">
        <f t="shared" si="10"/>
        <v>-17.850637522768668</v>
      </c>
      <c r="X58" s="333">
        <f t="shared" si="20"/>
        <v>-30</v>
      </c>
      <c r="Y58" s="348">
        <f t="shared" si="11"/>
        <v>-4.392386530014641</v>
      </c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</row>
    <row r="59" spans="1:93" ht="20.25" customHeight="1" thickBot="1">
      <c r="A59" s="303"/>
      <c r="B59" s="370" t="s">
        <v>62</v>
      </c>
      <c r="C59" s="304"/>
      <c r="D59" s="334">
        <v>851</v>
      </c>
      <c r="E59" s="335">
        <v>229</v>
      </c>
      <c r="F59" s="336">
        <f t="shared" si="1"/>
        <v>26.90951821386604</v>
      </c>
      <c r="G59" s="337">
        <v>202</v>
      </c>
      <c r="H59" s="338">
        <f t="shared" si="2"/>
        <v>23.73678025851939</v>
      </c>
      <c r="I59" s="337">
        <v>420</v>
      </c>
      <c r="J59" s="339">
        <f t="shared" si="4"/>
        <v>49.35370152761457</v>
      </c>
      <c r="K59" s="340">
        <v>892</v>
      </c>
      <c r="L59" s="337">
        <v>225</v>
      </c>
      <c r="M59" s="338">
        <f t="shared" si="5"/>
        <v>25.22421524663677</v>
      </c>
      <c r="N59" s="337">
        <v>282</v>
      </c>
      <c r="O59" s="338">
        <f t="shared" si="6"/>
        <v>31.614349775784756</v>
      </c>
      <c r="P59" s="337">
        <v>384</v>
      </c>
      <c r="Q59" s="339">
        <f t="shared" si="7"/>
        <v>43.04932735426009</v>
      </c>
      <c r="R59" s="341">
        <f t="shared" si="13"/>
        <v>-41</v>
      </c>
      <c r="S59" s="344">
        <f t="shared" si="8"/>
        <v>-4.596412556053812</v>
      </c>
      <c r="T59" s="342">
        <f t="shared" si="14"/>
        <v>4</v>
      </c>
      <c r="U59" s="346">
        <f t="shared" si="9"/>
        <v>1.7777777777777777</v>
      </c>
      <c r="V59" s="342">
        <f t="shared" si="15"/>
        <v>-80</v>
      </c>
      <c r="W59" s="349">
        <f t="shared" si="10"/>
        <v>-28.368794326241137</v>
      </c>
      <c r="X59" s="342">
        <f t="shared" si="20"/>
        <v>36</v>
      </c>
      <c r="Y59" s="350">
        <f t="shared" si="11"/>
        <v>9.375</v>
      </c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  <c r="CN59" s="294"/>
      <c r="CO59" s="294"/>
    </row>
    <row r="60" spans="2:25" ht="16.5" customHeight="1">
      <c r="B60" s="181" t="s">
        <v>241</v>
      </c>
      <c r="C60" s="180"/>
      <c r="D60" s="42"/>
      <c r="E60" s="42"/>
      <c r="F60" s="42"/>
      <c r="G60" s="42"/>
      <c r="H60" s="30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2:3" ht="16.5" customHeight="1">
      <c r="B61" s="164" t="s">
        <v>297</v>
      </c>
      <c r="C61" s="52"/>
    </row>
    <row r="62" spans="2:3" ht="16.5" customHeight="1">
      <c r="B62" s="161"/>
      <c r="C62" s="42"/>
    </row>
  </sheetData>
  <mergeCells count="14">
    <mergeCell ref="E4:F4"/>
    <mergeCell ref="G4:H4"/>
    <mergeCell ref="I4:J4"/>
    <mergeCell ref="D3:J3"/>
    <mergeCell ref="D1:W1"/>
    <mergeCell ref="K3:Q3"/>
    <mergeCell ref="R3:Y3"/>
    <mergeCell ref="P4:Q4"/>
    <mergeCell ref="T4:U4"/>
    <mergeCell ref="V4:W4"/>
    <mergeCell ref="X4:Y4"/>
    <mergeCell ref="R4:S4"/>
    <mergeCell ref="L4:M4"/>
    <mergeCell ref="N4:O4"/>
  </mergeCells>
  <printOptions/>
  <pageMargins left="0.7874015748031497" right="0.1968503937007874" top="0.4724409448818898" bottom="0.07874015748031496" header="0.5118110236220472" footer="0.1968503937007874"/>
  <pageSetup fitToHeight="1" fitToWidth="1" horizontalDpi="600" verticalDpi="600" orientation="landscape" paperSize="9" scale="49" r:id="rId1"/>
  <headerFooter alignWithMargins="0">
    <oddFooter>&amp;C&amp;16 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3.00390625" style="0" customWidth="1"/>
    <col min="3" max="3" width="0.74609375" style="0" customWidth="1"/>
    <col min="4" max="9" width="13.75390625" style="0" customWidth="1"/>
    <col min="10" max="10" width="13.625" style="161" customWidth="1"/>
    <col min="11" max="12" width="13.75390625" style="0" customWidth="1"/>
  </cols>
  <sheetData>
    <row r="1" spans="2:12" ht="21.75" customHeight="1">
      <c r="B1" s="447" t="s">
        <v>320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2:11" ht="22.5" customHeight="1">
      <c r="B2" s="5"/>
      <c r="C2" s="5"/>
      <c r="K2" s="228" t="s">
        <v>321</v>
      </c>
    </row>
    <row r="3" spans="1:12" ht="19.5" customHeight="1">
      <c r="A3" s="182"/>
      <c r="B3" s="184"/>
      <c r="C3" s="185"/>
      <c r="D3" s="448" t="s">
        <v>129</v>
      </c>
      <c r="E3" s="450" t="s">
        <v>308</v>
      </c>
      <c r="F3" s="451"/>
      <c r="G3" s="452"/>
      <c r="H3" s="448" t="s">
        <v>309</v>
      </c>
      <c r="I3" s="372" t="s">
        <v>310</v>
      </c>
      <c r="J3" s="373" t="s">
        <v>310</v>
      </c>
      <c r="K3" s="372" t="s">
        <v>311</v>
      </c>
      <c r="L3" s="372" t="s">
        <v>312</v>
      </c>
    </row>
    <row r="4" spans="1:12" ht="20.25" customHeight="1">
      <c r="A4" s="183"/>
      <c r="B4" s="192"/>
      <c r="C4" s="193"/>
      <c r="D4" s="449"/>
      <c r="E4" s="375" t="s">
        <v>129</v>
      </c>
      <c r="F4" s="375" t="s">
        <v>313</v>
      </c>
      <c r="G4" s="375" t="s">
        <v>314</v>
      </c>
      <c r="H4" s="449"/>
      <c r="I4" s="376" t="s">
        <v>315</v>
      </c>
      <c r="J4" s="377" t="s">
        <v>316</v>
      </c>
      <c r="K4" s="376" t="s">
        <v>317</v>
      </c>
      <c r="L4" s="376" t="s">
        <v>318</v>
      </c>
    </row>
    <row r="5" spans="1:12" ht="20.25" customHeight="1">
      <c r="A5" s="285"/>
      <c r="B5" s="367" t="s">
        <v>0</v>
      </c>
      <c r="C5" s="288"/>
      <c r="D5" s="378">
        <f aca="true" t="shared" si="0" ref="D5:L5">SUM(D6:D7)</f>
        <v>370395</v>
      </c>
      <c r="E5" s="379">
        <f t="shared" si="0"/>
        <v>263224</v>
      </c>
      <c r="F5" s="380">
        <f t="shared" si="0"/>
        <v>217055</v>
      </c>
      <c r="G5" s="380">
        <f t="shared" si="0"/>
        <v>46169</v>
      </c>
      <c r="H5" s="381">
        <f t="shared" si="0"/>
        <v>15580</v>
      </c>
      <c r="I5" s="381">
        <f t="shared" si="0"/>
        <v>14528</v>
      </c>
      <c r="J5" s="382">
        <f t="shared" si="0"/>
        <v>44646</v>
      </c>
      <c r="K5" s="381">
        <f t="shared" si="0"/>
        <v>31637</v>
      </c>
      <c r="L5" s="381">
        <f t="shared" si="0"/>
        <v>750</v>
      </c>
    </row>
    <row r="6" spans="1:12" ht="20.25" customHeight="1">
      <c r="A6" s="285"/>
      <c r="B6" s="367" t="s">
        <v>1</v>
      </c>
      <c r="C6" s="288"/>
      <c r="D6" s="382">
        <f aca="true" t="shared" si="1" ref="D6:L6">SUM(D8:D16)</f>
        <v>256427</v>
      </c>
      <c r="E6" s="381">
        <f t="shared" si="1"/>
        <v>189262</v>
      </c>
      <c r="F6" s="383">
        <f t="shared" si="1"/>
        <v>157367</v>
      </c>
      <c r="G6" s="383">
        <f t="shared" si="1"/>
        <v>31895</v>
      </c>
      <c r="H6" s="381">
        <f t="shared" si="1"/>
        <v>11837</v>
      </c>
      <c r="I6" s="381">
        <f t="shared" si="1"/>
        <v>10091</v>
      </c>
      <c r="J6" s="382">
        <f t="shared" si="1"/>
        <v>26517</v>
      </c>
      <c r="K6" s="381">
        <f t="shared" si="1"/>
        <v>18216</v>
      </c>
      <c r="L6" s="381">
        <f t="shared" si="1"/>
        <v>481</v>
      </c>
    </row>
    <row r="7" spans="1:12" ht="20.25" customHeight="1">
      <c r="A7" s="285"/>
      <c r="B7" s="367" t="s">
        <v>2</v>
      </c>
      <c r="C7" s="288"/>
      <c r="D7" s="382">
        <f aca="true" t="shared" si="2" ref="D7:L7">SUM(D17,D25,D34,D37,D40,D44,D53)</f>
        <v>113968</v>
      </c>
      <c r="E7" s="381">
        <f t="shared" si="2"/>
        <v>73962</v>
      </c>
      <c r="F7" s="383">
        <f t="shared" si="2"/>
        <v>59688</v>
      </c>
      <c r="G7" s="383">
        <f t="shared" si="2"/>
        <v>14274</v>
      </c>
      <c r="H7" s="381">
        <f t="shared" si="2"/>
        <v>3743</v>
      </c>
      <c r="I7" s="381">
        <f t="shared" si="2"/>
        <v>4437</v>
      </c>
      <c r="J7" s="382">
        <f t="shared" si="2"/>
        <v>18129</v>
      </c>
      <c r="K7" s="381">
        <f t="shared" si="2"/>
        <v>13421</v>
      </c>
      <c r="L7" s="381">
        <f t="shared" si="2"/>
        <v>269</v>
      </c>
    </row>
    <row r="8" spans="1:12" ht="20.25" customHeight="1">
      <c r="A8" s="195"/>
      <c r="B8" s="368" t="s">
        <v>3</v>
      </c>
      <c r="C8" s="194"/>
      <c r="D8" s="386">
        <v>151711</v>
      </c>
      <c r="E8" s="385">
        <f>SUM(F8:G8)</f>
        <v>119356</v>
      </c>
      <c r="F8" s="386">
        <v>99959</v>
      </c>
      <c r="G8" s="386">
        <v>19397</v>
      </c>
      <c r="H8" s="387">
        <v>7950</v>
      </c>
      <c r="I8" s="388">
        <v>5625</v>
      </c>
      <c r="J8" s="389">
        <v>11826</v>
      </c>
      <c r="K8" s="388">
        <v>6658</v>
      </c>
      <c r="L8" s="388">
        <v>278</v>
      </c>
    </row>
    <row r="9" spans="1:12" ht="20.25" customHeight="1">
      <c r="A9" s="195"/>
      <c r="B9" s="368" t="s">
        <v>4</v>
      </c>
      <c r="C9" s="194"/>
      <c r="D9" s="386">
        <v>7071</v>
      </c>
      <c r="E9" s="385">
        <f aca="true" t="shared" si="3" ref="E9:E59">SUM(F9:G9)</f>
        <v>4615</v>
      </c>
      <c r="F9" s="386">
        <v>3620</v>
      </c>
      <c r="G9" s="386">
        <v>995</v>
      </c>
      <c r="H9" s="387">
        <v>270</v>
      </c>
      <c r="I9" s="388">
        <v>294</v>
      </c>
      <c r="J9" s="389">
        <v>1110</v>
      </c>
      <c r="K9" s="388">
        <v>762</v>
      </c>
      <c r="L9" s="388">
        <v>20</v>
      </c>
    </row>
    <row r="10" spans="1:12" ht="20.25" customHeight="1">
      <c r="A10" s="195"/>
      <c r="B10" s="368" t="s">
        <v>5</v>
      </c>
      <c r="C10" s="194"/>
      <c r="D10" s="386">
        <v>10166</v>
      </c>
      <c r="E10" s="385">
        <f t="shared" si="3"/>
        <v>6023</v>
      </c>
      <c r="F10" s="386">
        <v>4880</v>
      </c>
      <c r="G10" s="386">
        <v>1143</v>
      </c>
      <c r="H10" s="387">
        <v>319</v>
      </c>
      <c r="I10" s="388">
        <v>521</v>
      </c>
      <c r="J10" s="389">
        <v>1662</v>
      </c>
      <c r="K10" s="388">
        <v>1632</v>
      </c>
      <c r="L10" s="388">
        <v>9</v>
      </c>
    </row>
    <row r="11" spans="1:12" ht="20.25" customHeight="1">
      <c r="A11" s="195"/>
      <c r="B11" s="368" t="s">
        <v>6</v>
      </c>
      <c r="C11" s="194"/>
      <c r="D11" s="386">
        <v>24118</v>
      </c>
      <c r="E11" s="385">
        <f t="shared" si="3"/>
        <v>17539</v>
      </c>
      <c r="F11" s="386">
        <v>14459</v>
      </c>
      <c r="G11" s="386">
        <v>3080</v>
      </c>
      <c r="H11" s="387">
        <v>830</v>
      </c>
      <c r="I11" s="388">
        <v>803</v>
      </c>
      <c r="J11" s="389">
        <v>2736</v>
      </c>
      <c r="K11" s="388">
        <v>2170</v>
      </c>
      <c r="L11" s="388">
        <v>40</v>
      </c>
    </row>
    <row r="12" spans="1:15" ht="20.25" customHeight="1">
      <c r="A12" s="195"/>
      <c r="B12" s="368" t="s">
        <v>7</v>
      </c>
      <c r="C12" s="194"/>
      <c r="D12" s="386">
        <v>14412</v>
      </c>
      <c r="E12" s="385">
        <f t="shared" si="3"/>
        <v>9081</v>
      </c>
      <c r="F12" s="386">
        <v>7389</v>
      </c>
      <c r="G12" s="386">
        <v>1692</v>
      </c>
      <c r="H12" s="387">
        <v>561</v>
      </c>
      <c r="I12" s="388">
        <v>626</v>
      </c>
      <c r="J12" s="389">
        <v>2035</v>
      </c>
      <c r="K12" s="388">
        <v>2058</v>
      </c>
      <c r="L12" s="388">
        <v>49</v>
      </c>
      <c r="O12" s="181"/>
    </row>
    <row r="13" spans="1:12" ht="20.25" customHeight="1">
      <c r="A13" s="195"/>
      <c r="B13" s="368" t="s">
        <v>8</v>
      </c>
      <c r="C13" s="194"/>
      <c r="D13" s="386">
        <v>12240</v>
      </c>
      <c r="E13" s="385">
        <f t="shared" si="3"/>
        <v>7665</v>
      </c>
      <c r="F13" s="386">
        <v>6308</v>
      </c>
      <c r="G13" s="386">
        <v>1357</v>
      </c>
      <c r="H13" s="387">
        <v>508</v>
      </c>
      <c r="I13" s="388">
        <v>618</v>
      </c>
      <c r="J13" s="389">
        <v>1820</v>
      </c>
      <c r="K13" s="388">
        <v>1621</v>
      </c>
      <c r="L13" s="388">
        <v>7</v>
      </c>
    </row>
    <row r="14" spans="1:12" ht="20.25" customHeight="1">
      <c r="A14" s="195"/>
      <c r="B14" s="368" t="s">
        <v>10</v>
      </c>
      <c r="C14" s="194"/>
      <c r="D14" s="386">
        <v>11122</v>
      </c>
      <c r="E14" s="385">
        <f t="shared" si="3"/>
        <v>7394</v>
      </c>
      <c r="F14" s="386">
        <v>6122</v>
      </c>
      <c r="G14" s="386">
        <v>1272</v>
      </c>
      <c r="H14" s="387">
        <v>417</v>
      </c>
      <c r="I14" s="388">
        <v>533</v>
      </c>
      <c r="J14" s="389">
        <v>1543</v>
      </c>
      <c r="K14" s="388">
        <v>1193</v>
      </c>
      <c r="L14" s="388">
        <v>40</v>
      </c>
    </row>
    <row r="15" spans="1:12" ht="20.25" customHeight="1">
      <c r="A15" s="195"/>
      <c r="B15" s="368" t="s">
        <v>11</v>
      </c>
      <c r="C15" s="194"/>
      <c r="D15" s="386">
        <v>7408</v>
      </c>
      <c r="E15" s="385">
        <f t="shared" si="3"/>
        <v>4963</v>
      </c>
      <c r="F15" s="386">
        <v>3960</v>
      </c>
      <c r="G15" s="386">
        <v>1003</v>
      </c>
      <c r="H15" s="387">
        <v>250</v>
      </c>
      <c r="I15" s="388">
        <v>331</v>
      </c>
      <c r="J15" s="389">
        <v>1258</v>
      </c>
      <c r="K15" s="388">
        <v>596</v>
      </c>
      <c r="L15" s="388">
        <v>10</v>
      </c>
    </row>
    <row r="16" spans="1:12" ht="20.25" customHeight="1">
      <c r="A16" s="195"/>
      <c r="B16" s="368" t="s">
        <v>102</v>
      </c>
      <c r="C16" s="194"/>
      <c r="D16" s="386">
        <v>18179</v>
      </c>
      <c r="E16" s="385">
        <f t="shared" si="3"/>
        <v>12626</v>
      </c>
      <c r="F16" s="386">
        <v>10670</v>
      </c>
      <c r="G16" s="386">
        <v>1956</v>
      </c>
      <c r="H16" s="387">
        <v>732</v>
      </c>
      <c r="I16" s="388">
        <v>740</v>
      </c>
      <c r="J16" s="389">
        <v>2527</v>
      </c>
      <c r="K16" s="388">
        <v>1526</v>
      </c>
      <c r="L16" s="388">
        <v>28</v>
      </c>
    </row>
    <row r="17" spans="1:12" ht="20.25" customHeight="1">
      <c r="A17" s="285"/>
      <c r="B17" s="369" t="s">
        <v>12</v>
      </c>
      <c r="C17" s="287"/>
      <c r="D17" s="382">
        <f aca="true" t="shared" si="4" ref="D17:L17">SUM(D18:D24)</f>
        <v>9571</v>
      </c>
      <c r="E17" s="383">
        <f t="shared" si="4"/>
        <v>5428</v>
      </c>
      <c r="F17" s="383">
        <f t="shared" si="4"/>
        <v>4315</v>
      </c>
      <c r="G17" s="383">
        <f t="shared" si="4"/>
        <v>1113</v>
      </c>
      <c r="H17" s="381">
        <f t="shared" si="4"/>
        <v>277</v>
      </c>
      <c r="I17" s="381">
        <f t="shared" si="4"/>
        <v>408</v>
      </c>
      <c r="J17" s="381">
        <f t="shared" si="4"/>
        <v>1858</v>
      </c>
      <c r="K17" s="381">
        <f t="shared" si="4"/>
        <v>1568</v>
      </c>
      <c r="L17" s="381">
        <f t="shared" si="4"/>
        <v>31</v>
      </c>
    </row>
    <row r="18" spans="1:12" ht="20.25" customHeight="1">
      <c r="A18" s="195"/>
      <c r="B18" s="368" t="s">
        <v>13</v>
      </c>
      <c r="C18" s="194"/>
      <c r="D18" s="386">
        <v>1325</v>
      </c>
      <c r="E18" s="385">
        <f t="shared" si="3"/>
        <v>761</v>
      </c>
      <c r="F18" s="386">
        <v>585</v>
      </c>
      <c r="G18" s="386">
        <v>176</v>
      </c>
      <c r="H18" s="387">
        <v>37</v>
      </c>
      <c r="I18" s="388">
        <v>85</v>
      </c>
      <c r="J18" s="389">
        <v>276</v>
      </c>
      <c r="K18" s="388">
        <v>149</v>
      </c>
      <c r="L18" s="388">
        <v>17</v>
      </c>
    </row>
    <row r="19" spans="1:12" ht="20.25" customHeight="1">
      <c r="A19" s="195"/>
      <c r="B19" s="368" t="s">
        <v>14</v>
      </c>
      <c r="C19" s="194"/>
      <c r="D19" s="386">
        <v>1554</v>
      </c>
      <c r="E19" s="385">
        <f t="shared" si="3"/>
        <v>987</v>
      </c>
      <c r="F19" s="386">
        <v>773</v>
      </c>
      <c r="G19" s="386">
        <v>214</v>
      </c>
      <c r="H19" s="387">
        <v>55</v>
      </c>
      <c r="I19" s="388">
        <v>81</v>
      </c>
      <c r="J19" s="389">
        <v>266</v>
      </c>
      <c r="K19" s="388">
        <v>161</v>
      </c>
      <c r="L19" s="388">
        <v>4</v>
      </c>
    </row>
    <row r="20" spans="1:12" ht="20.25" customHeight="1">
      <c r="A20" s="195"/>
      <c r="B20" s="368" t="s">
        <v>15</v>
      </c>
      <c r="C20" s="194"/>
      <c r="D20" s="386">
        <v>1528</v>
      </c>
      <c r="E20" s="385">
        <f t="shared" si="3"/>
        <v>894</v>
      </c>
      <c r="F20" s="386">
        <v>722</v>
      </c>
      <c r="G20" s="386">
        <v>172</v>
      </c>
      <c r="H20" s="387">
        <v>65</v>
      </c>
      <c r="I20" s="388">
        <v>51</v>
      </c>
      <c r="J20" s="389">
        <v>277</v>
      </c>
      <c r="K20" s="388">
        <v>238</v>
      </c>
      <c r="L20" s="388">
        <v>2</v>
      </c>
    </row>
    <row r="21" spans="1:12" ht="20.25" customHeight="1">
      <c r="A21" s="195"/>
      <c r="B21" s="368" t="s">
        <v>16</v>
      </c>
      <c r="C21" s="194"/>
      <c r="D21" s="386">
        <v>1624</v>
      </c>
      <c r="E21" s="385">
        <f t="shared" si="3"/>
        <v>833</v>
      </c>
      <c r="F21" s="386">
        <v>677</v>
      </c>
      <c r="G21" s="386">
        <v>156</v>
      </c>
      <c r="H21" s="387">
        <v>36</v>
      </c>
      <c r="I21" s="388">
        <v>55</v>
      </c>
      <c r="J21" s="389">
        <v>366</v>
      </c>
      <c r="K21" s="388">
        <v>333</v>
      </c>
      <c r="L21" s="388">
        <v>1</v>
      </c>
    </row>
    <row r="22" spans="1:12" ht="20.25" customHeight="1">
      <c r="A22" s="195"/>
      <c r="B22" s="368" t="s">
        <v>17</v>
      </c>
      <c r="C22" s="194"/>
      <c r="D22" s="386">
        <v>789</v>
      </c>
      <c r="E22" s="385">
        <f t="shared" si="3"/>
        <v>419</v>
      </c>
      <c r="F22" s="386">
        <v>334</v>
      </c>
      <c r="G22" s="386">
        <v>85</v>
      </c>
      <c r="H22" s="387">
        <v>14</v>
      </c>
      <c r="I22" s="388">
        <v>19</v>
      </c>
      <c r="J22" s="389">
        <v>204</v>
      </c>
      <c r="K22" s="388">
        <v>128</v>
      </c>
      <c r="L22" s="388">
        <v>5</v>
      </c>
    </row>
    <row r="23" spans="1:12" ht="20.25" customHeight="1">
      <c r="A23" s="195"/>
      <c r="B23" s="368" t="s">
        <v>18</v>
      </c>
      <c r="C23" s="194"/>
      <c r="D23" s="386">
        <v>595</v>
      </c>
      <c r="E23" s="385">
        <f t="shared" si="3"/>
        <v>422</v>
      </c>
      <c r="F23" s="386">
        <v>344</v>
      </c>
      <c r="G23" s="386">
        <v>78</v>
      </c>
      <c r="H23" s="387">
        <v>22</v>
      </c>
      <c r="I23" s="388">
        <v>15</v>
      </c>
      <c r="J23" s="389">
        <v>94</v>
      </c>
      <c r="K23" s="388">
        <v>42</v>
      </c>
      <c r="L23" s="388"/>
    </row>
    <row r="24" spans="1:12" ht="20.25" customHeight="1">
      <c r="A24" s="195"/>
      <c r="B24" s="368" t="s">
        <v>19</v>
      </c>
      <c r="C24" s="194"/>
      <c r="D24" s="386">
        <v>2156</v>
      </c>
      <c r="E24" s="385">
        <f t="shared" si="3"/>
        <v>1112</v>
      </c>
      <c r="F24" s="386">
        <v>880</v>
      </c>
      <c r="G24" s="386">
        <v>232</v>
      </c>
      <c r="H24" s="387">
        <v>48</v>
      </c>
      <c r="I24" s="388">
        <v>102</v>
      </c>
      <c r="J24" s="389">
        <v>375</v>
      </c>
      <c r="K24" s="388">
        <v>517</v>
      </c>
      <c r="L24" s="388">
        <v>2</v>
      </c>
    </row>
    <row r="25" spans="1:12" ht="20.25" customHeight="1">
      <c r="A25" s="285"/>
      <c r="B25" s="367" t="s">
        <v>20</v>
      </c>
      <c r="C25" s="288"/>
      <c r="D25" s="382">
        <f aca="true" t="shared" si="5" ref="D25:L25">SUM(D26:D33)</f>
        <v>31188</v>
      </c>
      <c r="E25" s="383">
        <f t="shared" si="5"/>
        <v>20738</v>
      </c>
      <c r="F25" s="383">
        <f t="shared" si="5"/>
        <v>16796</v>
      </c>
      <c r="G25" s="383">
        <f t="shared" si="5"/>
        <v>3942</v>
      </c>
      <c r="H25" s="381">
        <f t="shared" si="5"/>
        <v>979</v>
      </c>
      <c r="I25" s="381">
        <f t="shared" si="5"/>
        <v>1345</v>
      </c>
      <c r="J25" s="381">
        <f t="shared" si="5"/>
        <v>4378</v>
      </c>
      <c r="K25" s="381">
        <f t="shared" si="5"/>
        <v>3678</v>
      </c>
      <c r="L25" s="381">
        <f t="shared" si="5"/>
        <v>69</v>
      </c>
    </row>
    <row r="26" spans="1:12" ht="20.25" customHeight="1">
      <c r="A26" s="195"/>
      <c r="B26" s="368" t="s">
        <v>21</v>
      </c>
      <c r="C26" s="194"/>
      <c r="D26" s="386">
        <v>1357</v>
      </c>
      <c r="E26" s="385">
        <f t="shared" si="3"/>
        <v>1017</v>
      </c>
      <c r="F26" s="386">
        <v>841</v>
      </c>
      <c r="G26" s="386">
        <v>176</v>
      </c>
      <c r="H26" s="387">
        <v>73</v>
      </c>
      <c r="I26" s="388">
        <v>53</v>
      </c>
      <c r="J26" s="389">
        <v>124</v>
      </c>
      <c r="K26" s="388">
        <v>90</v>
      </c>
      <c r="L26" s="388"/>
    </row>
    <row r="27" spans="1:12" ht="20.25" customHeight="1">
      <c r="A27" s="195"/>
      <c r="B27" s="368" t="s">
        <v>22</v>
      </c>
      <c r="C27" s="194"/>
      <c r="D27" s="386">
        <v>3454</v>
      </c>
      <c r="E27" s="385">
        <f t="shared" si="3"/>
        <v>2032</v>
      </c>
      <c r="F27" s="386">
        <v>1691</v>
      </c>
      <c r="G27" s="386">
        <v>341</v>
      </c>
      <c r="H27" s="387">
        <v>66</v>
      </c>
      <c r="I27" s="388">
        <v>149</v>
      </c>
      <c r="J27" s="389">
        <v>562</v>
      </c>
      <c r="K27" s="388">
        <v>639</v>
      </c>
      <c r="L27" s="388">
        <v>5</v>
      </c>
    </row>
    <row r="28" spans="1:12" ht="20.25" customHeight="1">
      <c r="A28" s="195"/>
      <c r="B28" s="368" t="s">
        <v>23</v>
      </c>
      <c r="C28" s="194"/>
      <c r="D28" s="386">
        <v>10515</v>
      </c>
      <c r="E28" s="385">
        <f t="shared" si="3"/>
        <v>7214</v>
      </c>
      <c r="F28" s="386">
        <v>5751</v>
      </c>
      <c r="G28" s="386">
        <v>1463</v>
      </c>
      <c r="H28" s="387">
        <v>296</v>
      </c>
      <c r="I28" s="388">
        <v>480</v>
      </c>
      <c r="J28" s="389">
        <v>1402</v>
      </c>
      <c r="K28" s="388">
        <v>1106</v>
      </c>
      <c r="L28" s="388">
        <v>17</v>
      </c>
    </row>
    <row r="29" spans="1:12" ht="20.25" customHeight="1">
      <c r="A29" s="195"/>
      <c r="B29" s="368" t="s">
        <v>24</v>
      </c>
      <c r="C29" s="194"/>
      <c r="D29" s="386">
        <v>8930</v>
      </c>
      <c r="E29" s="385">
        <f t="shared" si="3"/>
        <v>6367</v>
      </c>
      <c r="F29" s="386">
        <v>5280</v>
      </c>
      <c r="G29" s="386">
        <v>1087</v>
      </c>
      <c r="H29" s="387">
        <v>363</v>
      </c>
      <c r="I29" s="388">
        <v>368</v>
      </c>
      <c r="J29" s="389">
        <v>967</v>
      </c>
      <c r="K29" s="388">
        <v>846</v>
      </c>
      <c r="L29" s="388">
        <v>19</v>
      </c>
    </row>
    <row r="30" spans="1:12" ht="20.25" customHeight="1">
      <c r="A30" s="195"/>
      <c r="B30" s="368" t="s">
        <v>25</v>
      </c>
      <c r="C30" s="194"/>
      <c r="D30" s="386">
        <v>2171</v>
      </c>
      <c r="E30" s="385">
        <f t="shared" si="3"/>
        <v>1269</v>
      </c>
      <c r="F30" s="386">
        <v>1000</v>
      </c>
      <c r="G30" s="386">
        <v>269</v>
      </c>
      <c r="H30" s="387">
        <v>73</v>
      </c>
      <c r="I30" s="388">
        <v>116</v>
      </c>
      <c r="J30" s="389">
        <v>355</v>
      </c>
      <c r="K30" s="388">
        <v>355</v>
      </c>
      <c r="L30" s="388">
        <v>3</v>
      </c>
    </row>
    <row r="31" spans="1:12" ht="20.25" customHeight="1">
      <c r="A31" s="195"/>
      <c r="B31" s="368" t="s">
        <v>26</v>
      </c>
      <c r="C31" s="194"/>
      <c r="D31" s="386">
        <v>2719</v>
      </c>
      <c r="E31" s="385">
        <f t="shared" si="3"/>
        <v>1644</v>
      </c>
      <c r="F31" s="386">
        <v>1274</v>
      </c>
      <c r="G31" s="386">
        <v>370</v>
      </c>
      <c r="H31" s="387">
        <v>54</v>
      </c>
      <c r="I31" s="388">
        <v>110</v>
      </c>
      <c r="J31" s="389">
        <v>548</v>
      </c>
      <c r="K31" s="388">
        <v>352</v>
      </c>
      <c r="L31" s="388">
        <v>11</v>
      </c>
    </row>
    <row r="32" spans="1:12" ht="20.25" customHeight="1">
      <c r="A32" s="195"/>
      <c r="B32" s="368" t="s">
        <v>27</v>
      </c>
      <c r="C32" s="194"/>
      <c r="D32" s="386">
        <v>882</v>
      </c>
      <c r="E32" s="385">
        <f t="shared" si="3"/>
        <v>549</v>
      </c>
      <c r="F32" s="386">
        <v>451</v>
      </c>
      <c r="G32" s="386">
        <v>98</v>
      </c>
      <c r="H32" s="387">
        <v>24</v>
      </c>
      <c r="I32" s="388">
        <v>40</v>
      </c>
      <c r="J32" s="389">
        <v>140</v>
      </c>
      <c r="K32" s="388">
        <v>129</v>
      </c>
      <c r="L32" s="388"/>
    </row>
    <row r="33" spans="1:12" ht="20.25" customHeight="1">
      <c r="A33" s="195"/>
      <c r="B33" s="368" t="s">
        <v>28</v>
      </c>
      <c r="C33" s="194"/>
      <c r="D33" s="386">
        <v>1160</v>
      </c>
      <c r="E33" s="385">
        <f t="shared" si="3"/>
        <v>646</v>
      </c>
      <c r="F33" s="386">
        <v>508</v>
      </c>
      <c r="G33" s="386">
        <v>138</v>
      </c>
      <c r="H33" s="387">
        <v>30</v>
      </c>
      <c r="I33" s="388">
        <v>29</v>
      </c>
      <c r="J33" s="389">
        <v>280</v>
      </c>
      <c r="K33" s="388">
        <v>161</v>
      </c>
      <c r="L33" s="388">
        <v>14</v>
      </c>
    </row>
    <row r="34" spans="1:12" ht="20.25" customHeight="1">
      <c r="A34" s="289"/>
      <c r="B34" s="367" t="s">
        <v>29</v>
      </c>
      <c r="C34" s="288"/>
      <c r="D34" s="382">
        <f aca="true" t="shared" si="6" ref="D34:L34">SUM(D35:D36)</f>
        <v>4419</v>
      </c>
      <c r="E34" s="383">
        <f t="shared" si="6"/>
        <v>2759</v>
      </c>
      <c r="F34" s="383">
        <f t="shared" si="6"/>
        <v>2215</v>
      </c>
      <c r="G34" s="383">
        <f t="shared" si="6"/>
        <v>544</v>
      </c>
      <c r="H34" s="381">
        <f t="shared" si="6"/>
        <v>155</v>
      </c>
      <c r="I34" s="381">
        <f t="shared" si="6"/>
        <v>143</v>
      </c>
      <c r="J34" s="381">
        <f t="shared" si="6"/>
        <v>853</v>
      </c>
      <c r="K34" s="381">
        <f t="shared" si="6"/>
        <v>500</v>
      </c>
      <c r="L34" s="381">
        <f t="shared" si="6"/>
        <v>9</v>
      </c>
    </row>
    <row r="35" spans="1:12" ht="20.25" customHeight="1">
      <c r="A35" s="195"/>
      <c r="B35" s="368" t="s">
        <v>30</v>
      </c>
      <c r="C35" s="194"/>
      <c r="D35" s="386">
        <v>2095</v>
      </c>
      <c r="E35" s="385">
        <f t="shared" si="3"/>
        <v>1333</v>
      </c>
      <c r="F35" s="386">
        <v>1071</v>
      </c>
      <c r="G35" s="386">
        <v>262</v>
      </c>
      <c r="H35" s="387">
        <v>78</v>
      </c>
      <c r="I35" s="388">
        <v>65</v>
      </c>
      <c r="J35" s="389">
        <v>374</v>
      </c>
      <c r="K35" s="388">
        <v>244</v>
      </c>
      <c r="L35" s="388">
        <v>1</v>
      </c>
    </row>
    <row r="36" spans="1:12" ht="20.25" customHeight="1">
      <c r="A36" s="195"/>
      <c r="B36" s="368" t="s">
        <v>31</v>
      </c>
      <c r="C36" s="194"/>
      <c r="D36" s="386">
        <v>2324</v>
      </c>
      <c r="E36" s="385">
        <f t="shared" si="3"/>
        <v>1426</v>
      </c>
      <c r="F36" s="386">
        <v>1144</v>
      </c>
      <c r="G36" s="386">
        <v>282</v>
      </c>
      <c r="H36" s="387">
        <v>77</v>
      </c>
      <c r="I36" s="388">
        <v>78</v>
      </c>
      <c r="J36" s="389">
        <v>479</v>
      </c>
      <c r="K36" s="388">
        <v>256</v>
      </c>
      <c r="L36" s="388">
        <v>8</v>
      </c>
    </row>
    <row r="37" spans="1:12" ht="20.25" customHeight="1">
      <c r="A37" s="289"/>
      <c r="B37" s="367" t="s">
        <v>32</v>
      </c>
      <c r="C37" s="288"/>
      <c r="D37" s="382">
        <f aca="true" t="shared" si="7" ref="D37:L37">SUM(D38:D39)</f>
        <v>2541</v>
      </c>
      <c r="E37" s="383">
        <f t="shared" si="7"/>
        <v>1603</v>
      </c>
      <c r="F37" s="383">
        <f t="shared" si="7"/>
        <v>1254</v>
      </c>
      <c r="G37" s="383">
        <f t="shared" si="7"/>
        <v>349</v>
      </c>
      <c r="H37" s="381">
        <f t="shared" si="7"/>
        <v>107</v>
      </c>
      <c r="I37" s="381">
        <f t="shared" si="7"/>
        <v>62</v>
      </c>
      <c r="J37" s="381">
        <f t="shared" si="7"/>
        <v>452</v>
      </c>
      <c r="K37" s="381">
        <f t="shared" si="7"/>
        <v>315</v>
      </c>
      <c r="L37" s="381">
        <f t="shared" si="7"/>
        <v>1</v>
      </c>
    </row>
    <row r="38" spans="1:12" ht="20.25" customHeight="1">
      <c r="A38" s="195"/>
      <c r="B38" s="368" t="s">
        <v>35</v>
      </c>
      <c r="C38" s="194"/>
      <c r="D38" s="386">
        <v>2264</v>
      </c>
      <c r="E38" s="385">
        <f t="shared" si="3"/>
        <v>1405</v>
      </c>
      <c r="F38" s="386">
        <v>1107</v>
      </c>
      <c r="G38" s="386">
        <v>298</v>
      </c>
      <c r="H38" s="387">
        <v>95</v>
      </c>
      <c r="I38" s="388">
        <v>60</v>
      </c>
      <c r="J38" s="389">
        <v>413</v>
      </c>
      <c r="K38" s="388">
        <v>289</v>
      </c>
      <c r="L38" s="388">
        <v>1</v>
      </c>
    </row>
    <row r="39" spans="1:12" ht="20.25" customHeight="1">
      <c r="A39" s="195"/>
      <c r="B39" s="368" t="s">
        <v>36</v>
      </c>
      <c r="C39" s="194"/>
      <c r="D39" s="386">
        <v>277</v>
      </c>
      <c r="E39" s="385">
        <f t="shared" si="3"/>
        <v>198</v>
      </c>
      <c r="F39" s="386">
        <v>147</v>
      </c>
      <c r="G39" s="386">
        <v>51</v>
      </c>
      <c r="H39" s="387">
        <v>12</v>
      </c>
      <c r="I39" s="388">
        <v>2</v>
      </c>
      <c r="J39" s="389">
        <v>39</v>
      </c>
      <c r="K39" s="388">
        <v>26</v>
      </c>
      <c r="L39" s="388"/>
    </row>
    <row r="40" spans="1:12" ht="20.25" customHeight="1">
      <c r="A40" s="289"/>
      <c r="B40" s="367" t="s">
        <v>38</v>
      </c>
      <c r="C40" s="288"/>
      <c r="D40" s="382">
        <f aca="true" t="shared" si="8" ref="D40:L40">SUM(D41:D43)</f>
        <v>23313</v>
      </c>
      <c r="E40" s="383">
        <f t="shared" si="8"/>
        <v>16379</v>
      </c>
      <c r="F40" s="383">
        <f t="shared" si="8"/>
        <v>13502</v>
      </c>
      <c r="G40" s="383">
        <f t="shared" si="8"/>
        <v>2877</v>
      </c>
      <c r="H40" s="381">
        <f t="shared" si="8"/>
        <v>1006</v>
      </c>
      <c r="I40" s="381">
        <f t="shared" si="8"/>
        <v>751</v>
      </c>
      <c r="J40" s="381">
        <f t="shared" si="8"/>
        <v>2846</v>
      </c>
      <c r="K40" s="381">
        <f t="shared" si="8"/>
        <v>2279</v>
      </c>
      <c r="L40" s="381">
        <f t="shared" si="8"/>
        <v>51</v>
      </c>
    </row>
    <row r="41" spans="1:12" ht="20.25" customHeight="1">
      <c r="A41" s="195"/>
      <c r="B41" s="368" t="s">
        <v>125</v>
      </c>
      <c r="C41" s="194"/>
      <c r="D41" s="386">
        <v>7643</v>
      </c>
      <c r="E41" s="385">
        <f t="shared" si="3"/>
        <v>4901</v>
      </c>
      <c r="F41" s="386">
        <v>4006</v>
      </c>
      <c r="G41" s="386">
        <v>895</v>
      </c>
      <c r="H41" s="387">
        <v>328</v>
      </c>
      <c r="I41" s="388">
        <v>277</v>
      </c>
      <c r="J41" s="389">
        <v>1028</v>
      </c>
      <c r="K41" s="388">
        <v>1096</v>
      </c>
      <c r="L41" s="388">
        <v>12</v>
      </c>
    </row>
    <row r="42" spans="1:12" ht="20.25" customHeight="1">
      <c r="A42" s="195"/>
      <c r="B42" s="368" t="s">
        <v>81</v>
      </c>
      <c r="C42" s="194"/>
      <c r="D42" s="386">
        <v>12851</v>
      </c>
      <c r="E42" s="385">
        <f t="shared" si="3"/>
        <v>9605</v>
      </c>
      <c r="F42" s="386">
        <v>7974</v>
      </c>
      <c r="G42" s="386">
        <v>1631</v>
      </c>
      <c r="H42" s="387">
        <v>583</v>
      </c>
      <c r="I42" s="388">
        <v>380</v>
      </c>
      <c r="J42" s="389">
        <v>1361</v>
      </c>
      <c r="K42" s="388">
        <v>888</v>
      </c>
      <c r="L42" s="388">
        <v>34</v>
      </c>
    </row>
    <row r="43" spans="1:12" ht="20.25" customHeight="1">
      <c r="A43" s="195"/>
      <c r="B43" s="368" t="s">
        <v>124</v>
      </c>
      <c r="C43" s="194"/>
      <c r="D43" s="386">
        <v>2819</v>
      </c>
      <c r="E43" s="385">
        <f t="shared" si="3"/>
        <v>1873</v>
      </c>
      <c r="F43" s="386">
        <v>1522</v>
      </c>
      <c r="G43" s="386">
        <v>351</v>
      </c>
      <c r="H43" s="387">
        <v>95</v>
      </c>
      <c r="I43" s="388">
        <v>94</v>
      </c>
      <c r="J43" s="389">
        <v>457</v>
      </c>
      <c r="K43" s="388">
        <v>295</v>
      </c>
      <c r="L43" s="388">
        <v>5</v>
      </c>
    </row>
    <row r="44" spans="1:12" s="5" customFormat="1" ht="20.25" customHeight="1">
      <c r="A44" s="289"/>
      <c r="B44" s="367" t="s">
        <v>44</v>
      </c>
      <c r="C44" s="288"/>
      <c r="D44" s="382">
        <f aca="true" t="shared" si="9" ref="D44:L44">SUM(D45:D52)</f>
        <v>29669</v>
      </c>
      <c r="E44" s="383">
        <f t="shared" si="9"/>
        <v>19055</v>
      </c>
      <c r="F44" s="383">
        <f t="shared" si="9"/>
        <v>15308</v>
      </c>
      <c r="G44" s="383">
        <f t="shared" si="9"/>
        <v>3747</v>
      </c>
      <c r="H44" s="381">
        <f t="shared" si="9"/>
        <v>855</v>
      </c>
      <c r="I44" s="381">
        <f t="shared" si="9"/>
        <v>1197</v>
      </c>
      <c r="J44" s="381">
        <f t="shared" si="9"/>
        <v>5133</v>
      </c>
      <c r="K44" s="381">
        <f t="shared" si="9"/>
        <v>3338</v>
      </c>
      <c r="L44" s="381">
        <f t="shared" si="9"/>
        <v>89</v>
      </c>
    </row>
    <row r="45" spans="1:12" ht="20.25" customHeight="1">
      <c r="A45" s="195"/>
      <c r="B45" s="368" t="s">
        <v>45</v>
      </c>
      <c r="C45" s="194"/>
      <c r="D45" s="386">
        <v>3235</v>
      </c>
      <c r="E45" s="385">
        <f t="shared" si="3"/>
        <v>2073</v>
      </c>
      <c r="F45" s="386">
        <v>1627</v>
      </c>
      <c r="G45" s="386">
        <v>446</v>
      </c>
      <c r="H45" s="387">
        <v>107</v>
      </c>
      <c r="I45" s="388">
        <v>170</v>
      </c>
      <c r="J45" s="389">
        <v>539</v>
      </c>
      <c r="K45" s="388">
        <v>343</v>
      </c>
      <c r="L45" s="388">
        <v>3</v>
      </c>
    </row>
    <row r="46" spans="1:12" ht="20.25" customHeight="1">
      <c r="A46" s="195"/>
      <c r="B46" s="368" t="s">
        <v>46</v>
      </c>
      <c r="C46" s="194"/>
      <c r="D46" s="386">
        <v>6914</v>
      </c>
      <c r="E46" s="385">
        <f t="shared" si="3"/>
        <v>4831</v>
      </c>
      <c r="F46" s="386">
        <v>3924</v>
      </c>
      <c r="G46" s="386">
        <v>907</v>
      </c>
      <c r="H46" s="387">
        <v>174</v>
      </c>
      <c r="I46" s="388">
        <v>275</v>
      </c>
      <c r="J46" s="389">
        <v>915</v>
      </c>
      <c r="K46" s="388">
        <v>682</v>
      </c>
      <c r="L46" s="388">
        <v>36</v>
      </c>
    </row>
    <row r="47" spans="1:12" ht="20.25" customHeight="1">
      <c r="A47" s="195"/>
      <c r="B47" s="368" t="s">
        <v>47</v>
      </c>
      <c r="C47" s="194"/>
      <c r="D47" s="386">
        <v>3119</v>
      </c>
      <c r="E47" s="385">
        <f t="shared" si="3"/>
        <v>2041</v>
      </c>
      <c r="F47" s="386">
        <v>1673</v>
      </c>
      <c r="G47" s="386">
        <v>368</v>
      </c>
      <c r="H47" s="387">
        <v>116</v>
      </c>
      <c r="I47" s="388">
        <v>123</v>
      </c>
      <c r="J47" s="389">
        <v>496</v>
      </c>
      <c r="K47" s="388">
        <v>330</v>
      </c>
      <c r="L47" s="388">
        <v>13</v>
      </c>
    </row>
    <row r="48" spans="1:12" ht="20.25" customHeight="1">
      <c r="A48" s="195"/>
      <c r="B48" s="368" t="s">
        <v>48</v>
      </c>
      <c r="C48" s="194"/>
      <c r="D48" s="386">
        <v>6900</v>
      </c>
      <c r="E48" s="385">
        <f t="shared" si="3"/>
        <v>4090</v>
      </c>
      <c r="F48" s="386">
        <v>3309</v>
      </c>
      <c r="G48" s="386">
        <v>781</v>
      </c>
      <c r="H48" s="387">
        <v>191</v>
      </c>
      <c r="I48" s="388">
        <v>327</v>
      </c>
      <c r="J48" s="389">
        <v>1282</v>
      </c>
      <c r="K48" s="388">
        <v>997</v>
      </c>
      <c r="L48" s="388">
        <v>13</v>
      </c>
    </row>
    <row r="49" spans="1:12" ht="20.25" customHeight="1">
      <c r="A49" s="195"/>
      <c r="B49" s="368" t="s">
        <v>49</v>
      </c>
      <c r="C49" s="194"/>
      <c r="D49" s="386">
        <v>2672</v>
      </c>
      <c r="E49" s="385">
        <f t="shared" si="3"/>
        <v>1467</v>
      </c>
      <c r="F49" s="386">
        <v>1203</v>
      </c>
      <c r="G49" s="386">
        <v>264</v>
      </c>
      <c r="H49" s="387">
        <v>66</v>
      </c>
      <c r="I49" s="388">
        <v>66</v>
      </c>
      <c r="J49" s="389">
        <v>709</v>
      </c>
      <c r="K49" s="388">
        <v>352</v>
      </c>
      <c r="L49" s="388">
        <v>12</v>
      </c>
    </row>
    <row r="50" spans="1:12" ht="20.25" customHeight="1">
      <c r="A50" s="195"/>
      <c r="B50" s="368" t="s">
        <v>50</v>
      </c>
      <c r="C50" s="194"/>
      <c r="D50" s="386">
        <v>811</v>
      </c>
      <c r="E50" s="385">
        <f t="shared" si="3"/>
        <v>415</v>
      </c>
      <c r="F50" s="386">
        <v>339</v>
      </c>
      <c r="G50" s="386">
        <v>76</v>
      </c>
      <c r="H50" s="387">
        <v>11</v>
      </c>
      <c r="I50" s="388">
        <v>27</v>
      </c>
      <c r="J50" s="389">
        <v>232</v>
      </c>
      <c r="K50" s="388">
        <v>124</v>
      </c>
      <c r="L50" s="388">
        <v>2</v>
      </c>
    </row>
    <row r="51" spans="1:12" ht="20.25" customHeight="1">
      <c r="A51" s="195"/>
      <c r="B51" s="368" t="s">
        <v>54</v>
      </c>
      <c r="C51" s="194"/>
      <c r="D51" s="386">
        <v>2718</v>
      </c>
      <c r="E51" s="385">
        <f t="shared" si="3"/>
        <v>2013</v>
      </c>
      <c r="F51" s="386">
        <v>1612</v>
      </c>
      <c r="G51" s="386">
        <v>401</v>
      </c>
      <c r="H51" s="387">
        <v>92</v>
      </c>
      <c r="I51" s="388">
        <v>86</v>
      </c>
      <c r="J51" s="389">
        <v>345</v>
      </c>
      <c r="K51" s="388">
        <v>176</v>
      </c>
      <c r="L51" s="388">
        <v>6</v>
      </c>
    </row>
    <row r="52" spans="1:12" ht="20.25" customHeight="1">
      <c r="A52" s="195"/>
      <c r="B52" s="368" t="s">
        <v>87</v>
      </c>
      <c r="C52" s="194"/>
      <c r="D52" s="386">
        <v>3300</v>
      </c>
      <c r="E52" s="385">
        <f t="shared" si="3"/>
        <v>2125</v>
      </c>
      <c r="F52" s="386">
        <v>1621</v>
      </c>
      <c r="G52" s="386">
        <v>504</v>
      </c>
      <c r="H52" s="387">
        <v>98</v>
      </c>
      <c r="I52" s="388">
        <v>123</v>
      </c>
      <c r="J52" s="389">
        <v>615</v>
      </c>
      <c r="K52" s="388">
        <v>334</v>
      </c>
      <c r="L52" s="388">
        <v>4</v>
      </c>
    </row>
    <row r="53" spans="1:12" ht="20.25" customHeight="1">
      <c r="A53" s="289"/>
      <c r="B53" s="367" t="s">
        <v>55</v>
      </c>
      <c r="C53" s="288"/>
      <c r="D53" s="382">
        <f aca="true" t="shared" si="10" ref="D53:L53">SUM(D54:D59)</f>
        <v>13267</v>
      </c>
      <c r="E53" s="383">
        <f t="shared" si="10"/>
        <v>8000</v>
      </c>
      <c r="F53" s="383">
        <f t="shared" si="10"/>
        <v>6298</v>
      </c>
      <c r="G53" s="383">
        <f t="shared" si="10"/>
        <v>1702</v>
      </c>
      <c r="H53" s="381">
        <f t="shared" si="10"/>
        <v>364</v>
      </c>
      <c r="I53" s="381">
        <f t="shared" si="10"/>
        <v>531</v>
      </c>
      <c r="J53" s="381">
        <f t="shared" si="10"/>
        <v>2609</v>
      </c>
      <c r="K53" s="381">
        <f t="shared" si="10"/>
        <v>1743</v>
      </c>
      <c r="L53" s="381">
        <f t="shared" si="10"/>
        <v>19</v>
      </c>
    </row>
    <row r="54" spans="1:12" ht="20.25" customHeight="1">
      <c r="A54" s="195"/>
      <c r="B54" s="368" t="s">
        <v>56</v>
      </c>
      <c r="C54" s="194"/>
      <c r="D54" s="386">
        <v>1925</v>
      </c>
      <c r="E54" s="385">
        <f t="shared" si="3"/>
        <v>1340</v>
      </c>
      <c r="F54" s="386">
        <v>1074</v>
      </c>
      <c r="G54" s="386">
        <v>266</v>
      </c>
      <c r="H54" s="387">
        <v>63</v>
      </c>
      <c r="I54" s="388">
        <v>108</v>
      </c>
      <c r="J54" s="389">
        <v>252</v>
      </c>
      <c r="K54" s="388">
        <v>161</v>
      </c>
      <c r="L54" s="388">
        <v>1</v>
      </c>
    </row>
    <row r="55" spans="1:12" ht="20.25" customHeight="1">
      <c r="A55" s="195"/>
      <c r="B55" s="368" t="s">
        <v>57</v>
      </c>
      <c r="C55" s="194"/>
      <c r="D55" s="386">
        <v>1372</v>
      </c>
      <c r="E55" s="385">
        <f t="shared" si="3"/>
        <v>949</v>
      </c>
      <c r="F55" s="386">
        <v>701</v>
      </c>
      <c r="G55" s="386">
        <v>248</v>
      </c>
      <c r="H55" s="387">
        <v>55</v>
      </c>
      <c r="I55" s="388">
        <v>35</v>
      </c>
      <c r="J55" s="389">
        <v>213</v>
      </c>
      <c r="K55" s="388">
        <v>120</v>
      </c>
      <c r="L55" s="388"/>
    </row>
    <row r="56" spans="1:12" ht="20.25" customHeight="1">
      <c r="A56" s="195"/>
      <c r="B56" s="368" t="s">
        <v>58</v>
      </c>
      <c r="C56" s="194"/>
      <c r="D56" s="386">
        <v>4564</v>
      </c>
      <c r="E56" s="385">
        <f t="shared" si="3"/>
        <v>2617</v>
      </c>
      <c r="F56" s="386">
        <v>2096</v>
      </c>
      <c r="G56" s="386">
        <v>521</v>
      </c>
      <c r="H56" s="387">
        <v>94</v>
      </c>
      <c r="I56" s="388">
        <v>174</v>
      </c>
      <c r="J56" s="389">
        <v>968</v>
      </c>
      <c r="K56" s="388">
        <v>705</v>
      </c>
      <c r="L56" s="388">
        <v>6</v>
      </c>
    </row>
    <row r="57" spans="1:12" ht="20.25" customHeight="1">
      <c r="A57" s="195"/>
      <c r="B57" s="368" t="s">
        <v>59</v>
      </c>
      <c r="C57" s="194"/>
      <c r="D57" s="386">
        <v>2676</v>
      </c>
      <c r="E57" s="385">
        <f t="shared" si="3"/>
        <v>1641</v>
      </c>
      <c r="F57" s="386">
        <v>1314</v>
      </c>
      <c r="G57" s="386">
        <v>327</v>
      </c>
      <c r="H57" s="387">
        <v>77</v>
      </c>
      <c r="I57" s="388">
        <v>126</v>
      </c>
      <c r="J57" s="389">
        <v>520</v>
      </c>
      <c r="K57" s="388">
        <v>309</v>
      </c>
      <c r="L57" s="388">
        <v>2</v>
      </c>
    </row>
    <row r="58" spans="1:12" ht="20.25" customHeight="1">
      <c r="A58" s="195"/>
      <c r="B58" s="368" t="s">
        <v>60</v>
      </c>
      <c r="C58" s="194"/>
      <c r="D58" s="386">
        <v>1879</v>
      </c>
      <c r="E58" s="385">
        <f t="shared" si="3"/>
        <v>943</v>
      </c>
      <c r="F58" s="386">
        <v>715</v>
      </c>
      <c r="G58" s="386">
        <v>228</v>
      </c>
      <c r="H58" s="387">
        <v>44</v>
      </c>
      <c r="I58" s="388">
        <v>65</v>
      </c>
      <c r="J58" s="389">
        <v>453</v>
      </c>
      <c r="K58" s="388">
        <v>367</v>
      </c>
      <c r="L58" s="388">
        <v>7</v>
      </c>
    </row>
    <row r="59" spans="1:12" ht="20.25" customHeight="1">
      <c r="A59" s="195"/>
      <c r="B59" s="368" t="s">
        <v>62</v>
      </c>
      <c r="C59" s="194"/>
      <c r="D59" s="386">
        <v>851</v>
      </c>
      <c r="E59" s="406">
        <f t="shared" si="3"/>
        <v>510</v>
      </c>
      <c r="F59" s="386">
        <v>398</v>
      </c>
      <c r="G59" s="386">
        <v>112</v>
      </c>
      <c r="H59" s="387">
        <v>31</v>
      </c>
      <c r="I59" s="388">
        <v>23</v>
      </c>
      <c r="J59" s="389">
        <v>203</v>
      </c>
      <c r="K59" s="388">
        <v>81</v>
      </c>
      <c r="L59" s="388">
        <v>3</v>
      </c>
    </row>
    <row r="60" spans="2:12" ht="16.5" customHeight="1">
      <c r="B60" s="181" t="s">
        <v>241</v>
      </c>
      <c r="C60" s="180"/>
      <c r="D60" s="42"/>
      <c r="E60" s="42"/>
      <c r="F60" s="42"/>
      <c r="G60" s="42"/>
      <c r="H60" s="42"/>
      <c r="I60" s="42"/>
      <c r="J60" s="42"/>
      <c r="K60" s="42"/>
      <c r="L60" s="42"/>
    </row>
    <row r="61" spans="2:3" ht="16.5" customHeight="1">
      <c r="B61" s="164" t="s">
        <v>319</v>
      </c>
      <c r="C61" s="52"/>
    </row>
    <row r="62" spans="2:3" ht="16.5" customHeight="1">
      <c r="B62" s="161"/>
      <c r="C62" s="42"/>
    </row>
  </sheetData>
  <mergeCells count="4">
    <mergeCell ref="B1:L1"/>
    <mergeCell ref="D3:D4"/>
    <mergeCell ref="E3:G3"/>
    <mergeCell ref="H3:H4"/>
  </mergeCells>
  <printOptions/>
  <pageMargins left="0.7874015748031497" right="0.3937007874015748" top="0.7874015748031497" bottom="0.3937007874015748" header="0.5118110236220472" footer="0.31496062992125984"/>
  <pageSetup fitToHeight="1" fitToWidth="1" horizontalDpi="600" verticalDpi="600" orientation="portrait" paperSize="9" scale="66" r:id="rId1"/>
  <headerFooter alignWithMargins="0">
    <oddFooter>&amp;C&amp;14 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B1">
      <selection activeCell="B1" sqref="B1:J1"/>
    </sheetView>
  </sheetViews>
  <sheetFormatPr defaultColWidth="9.00390625" defaultRowHeight="13.5"/>
  <cols>
    <col min="1" max="1" width="0.875" style="0" customWidth="1"/>
    <col min="2" max="2" width="14.125" style="0" customWidth="1"/>
    <col min="3" max="3" width="0.74609375" style="0" customWidth="1"/>
    <col min="4" max="10" width="15.125" style="0" customWidth="1"/>
  </cols>
  <sheetData>
    <row r="1" spans="2:10" ht="21.75" customHeight="1">
      <c r="B1" s="445" t="s">
        <v>170</v>
      </c>
      <c r="C1" s="445"/>
      <c r="D1" s="445"/>
      <c r="E1" s="445"/>
      <c r="F1" s="445"/>
      <c r="G1" s="445"/>
      <c r="H1" s="445"/>
      <c r="I1" s="445"/>
      <c r="J1" s="445"/>
    </row>
    <row r="2" spans="2:9" ht="22.5" customHeight="1">
      <c r="B2" s="5"/>
      <c r="C2" s="5"/>
      <c r="H2" s="191" t="s">
        <v>169</v>
      </c>
      <c r="I2" s="191"/>
    </row>
    <row r="3" spans="1:10" ht="18.75" customHeight="1">
      <c r="A3" s="182"/>
      <c r="B3" s="184"/>
      <c r="C3" s="185"/>
      <c r="D3" s="462" t="s">
        <v>240</v>
      </c>
      <c r="E3" s="436" t="s">
        <v>164</v>
      </c>
      <c r="F3" s="470"/>
      <c r="G3" s="437"/>
      <c r="H3" s="436" t="s">
        <v>165</v>
      </c>
      <c r="I3" s="461"/>
      <c r="J3" s="441"/>
    </row>
    <row r="4" spans="1:10" ht="18.75" customHeight="1">
      <c r="A4" s="183"/>
      <c r="B4" s="192"/>
      <c r="C4" s="193"/>
      <c r="D4" s="467"/>
      <c r="E4" s="187" t="s">
        <v>166</v>
      </c>
      <c r="F4" s="189" t="s">
        <v>167</v>
      </c>
      <c r="G4" s="188" t="s">
        <v>168</v>
      </c>
      <c r="H4" s="187" t="s">
        <v>166</v>
      </c>
      <c r="I4" s="189" t="s">
        <v>167</v>
      </c>
      <c r="J4" s="188" t="s">
        <v>168</v>
      </c>
    </row>
    <row r="5" spans="1:10" ht="18.75" customHeight="1">
      <c r="A5" s="197"/>
      <c r="B5" s="210" t="s">
        <v>0</v>
      </c>
      <c r="C5" s="211"/>
      <c r="D5" s="212">
        <f>SUM(D6:D7)</f>
        <v>796211</v>
      </c>
      <c r="E5" s="213">
        <f>SUM(E6:E7)</f>
        <v>0</v>
      </c>
      <c r="F5" s="214">
        <f>SUM(F6:F7)</f>
        <v>0</v>
      </c>
      <c r="G5" s="213">
        <f>SUM(G6:G7)</f>
        <v>0</v>
      </c>
      <c r="H5" s="224">
        <f>E5/D5*100</f>
        <v>0</v>
      </c>
      <c r="I5" s="224">
        <f>F5/D5*100</f>
        <v>0</v>
      </c>
      <c r="J5" s="224">
        <f>G5/D5*100</f>
        <v>0</v>
      </c>
    </row>
    <row r="6" spans="1:10" ht="18.75" customHeight="1">
      <c r="A6" s="197"/>
      <c r="B6" s="210" t="s">
        <v>1</v>
      </c>
      <c r="C6" s="211"/>
      <c r="D6" s="217">
        <f>SUM(D8:D16)</f>
        <v>557654</v>
      </c>
      <c r="E6" s="218">
        <f>SUM(E8:E16)</f>
        <v>0</v>
      </c>
      <c r="F6" s="219">
        <f>SUM(F8:F16)</f>
        <v>0</v>
      </c>
      <c r="G6" s="218">
        <f>SUM(G8:G16)</f>
        <v>0</v>
      </c>
      <c r="H6" s="224">
        <f>E6/D6*100</f>
        <v>0</v>
      </c>
      <c r="I6" s="224">
        <f>F6/D6*100</f>
        <v>0</v>
      </c>
      <c r="J6" s="224">
        <f>G6/D6*100</f>
        <v>0</v>
      </c>
    </row>
    <row r="7" spans="1:10" ht="18.75" customHeight="1">
      <c r="A7" s="197"/>
      <c r="B7" s="210" t="s">
        <v>2</v>
      </c>
      <c r="C7" s="211"/>
      <c r="D7" s="217">
        <f>SUM(D17,D25,D34,D37,D40,D44,D53)</f>
        <v>238557</v>
      </c>
      <c r="E7" s="218">
        <f>SUM(E17,E25,E34,E37,E40,E44,E53)</f>
        <v>0</v>
      </c>
      <c r="F7" s="219">
        <f>SUM(F17,F25,F34,F37,F40,F44,F53)</f>
        <v>0</v>
      </c>
      <c r="G7" s="218">
        <f>SUM(G17,G25,G34,G37,G40,G44,G53)</f>
        <v>0</v>
      </c>
      <c r="H7" s="224">
        <f>E7/D7*100</f>
        <v>0</v>
      </c>
      <c r="I7" s="224">
        <f>F7/D7*100</f>
        <v>0</v>
      </c>
      <c r="J7" s="224">
        <f>G7/D7*100</f>
        <v>0</v>
      </c>
    </row>
    <row r="8" spans="1:10" ht="18.75" customHeight="1">
      <c r="A8" s="195"/>
      <c r="B8" s="196" t="s">
        <v>3</v>
      </c>
      <c r="C8" s="194"/>
      <c r="D8" s="198">
        <v>333407</v>
      </c>
      <c r="E8" s="199"/>
      <c r="F8" s="200"/>
      <c r="G8" s="201"/>
      <c r="H8" s="223">
        <f>E8/D8*100</f>
        <v>0</v>
      </c>
      <c r="I8" s="223">
        <f>F8/D8*100</f>
        <v>0</v>
      </c>
      <c r="J8" s="223">
        <f>G8/D8*100</f>
        <v>0</v>
      </c>
    </row>
    <row r="9" spans="1:10" ht="18.75" customHeight="1">
      <c r="A9" s="195"/>
      <c r="B9" s="196" t="s">
        <v>4</v>
      </c>
      <c r="C9" s="194"/>
      <c r="D9" s="198">
        <v>17490</v>
      </c>
      <c r="E9" s="199"/>
      <c r="F9" s="200"/>
      <c r="G9" s="201"/>
      <c r="H9" s="223">
        <f aca="true" t="shared" si="0" ref="H9:H59">E9/D9*100</f>
        <v>0</v>
      </c>
      <c r="I9" s="223">
        <f aca="true" t="shared" si="1" ref="I9:I59">F9/D9*100</f>
        <v>0</v>
      </c>
      <c r="J9" s="223">
        <f aca="true" t="shared" si="2" ref="J9:J59">G9/D9*100</f>
        <v>0</v>
      </c>
    </row>
    <row r="10" spans="1:10" ht="18.75" customHeight="1">
      <c r="A10" s="195"/>
      <c r="B10" s="196" t="s">
        <v>5</v>
      </c>
      <c r="C10" s="194"/>
      <c r="D10" s="198">
        <v>20349</v>
      </c>
      <c r="E10" s="199"/>
      <c r="F10" s="200"/>
      <c r="G10" s="201"/>
      <c r="H10" s="223">
        <f t="shared" si="0"/>
        <v>0</v>
      </c>
      <c r="I10" s="223">
        <f t="shared" si="1"/>
        <v>0</v>
      </c>
      <c r="J10" s="223">
        <f t="shared" si="2"/>
        <v>0</v>
      </c>
    </row>
    <row r="11" spans="1:10" ht="18.75" customHeight="1">
      <c r="A11" s="195"/>
      <c r="B11" s="196" t="s">
        <v>6</v>
      </c>
      <c r="C11" s="194"/>
      <c r="D11" s="198">
        <v>50758</v>
      </c>
      <c r="E11" s="199"/>
      <c r="F11" s="200"/>
      <c r="G11" s="201"/>
      <c r="H11" s="223">
        <f t="shared" si="0"/>
        <v>0</v>
      </c>
      <c r="I11" s="223">
        <f t="shared" si="1"/>
        <v>0</v>
      </c>
      <c r="J11" s="223">
        <f t="shared" si="2"/>
        <v>0</v>
      </c>
    </row>
    <row r="12" spans="1:13" ht="18.75" customHeight="1">
      <c r="A12" s="195"/>
      <c r="B12" s="196" t="s">
        <v>7</v>
      </c>
      <c r="C12" s="194"/>
      <c r="D12" s="198">
        <v>30013</v>
      </c>
      <c r="E12" s="199"/>
      <c r="F12" s="200"/>
      <c r="G12" s="201"/>
      <c r="H12" s="223">
        <f t="shared" si="0"/>
        <v>0</v>
      </c>
      <c r="I12" s="223">
        <f t="shared" si="1"/>
        <v>0</v>
      </c>
      <c r="J12" s="223">
        <f t="shared" si="2"/>
        <v>0</v>
      </c>
      <c r="M12" s="181"/>
    </row>
    <row r="13" spans="1:10" ht="18.75" customHeight="1">
      <c r="A13" s="195"/>
      <c r="B13" s="196" t="s">
        <v>8</v>
      </c>
      <c r="C13" s="194"/>
      <c r="D13" s="198">
        <v>26041</v>
      </c>
      <c r="E13" s="199"/>
      <c r="F13" s="200"/>
      <c r="G13" s="201"/>
      <c r="H13" s="223">
        <f t="shared" si="0"/>
        <v>0</v>
      </c>
      <c r="I13" s="223">
        <f t="shared" si="1"/>
        <v>0</v>
      </c>
      <c r="J13" s="223">
        <f t="shared" si="2"/>
        <v>0</v>
      </c>
    </row>
    <row r="14" spans="1:10" ht="18.75" customHeight="1">
      <c r="A14" s="195"/>
      <c r="B14" s="196" t="s">
        <v>10</v>
      </c>
      <c r="C14" s="194"/>
      <c r="D14" s="198">
        <v>24398</v>
      </c>
      <c r="E14" s="199"/>
      <c r="F14" s="200"/>
      <c r="G14" s="201"/>
      <c r="H14" s="223">
        <f t="shared" si="0"/>
        <v>0</v>
      </c>
      <c r="I14" s="223">
        <f t="shared" si="1"/>
        <v>0</v>
      </c>
      <c r="J14" s="223">
        <f t="shared" si="2"/>
        <v>0</v>
      </c>
    </row>
    <row r="15" spans="1:10" ht="18.75" customHeight="1">
      <c r="A15" s="195"/>
      <c r="B15" s="196" t="s">
        <v>11</v>
      </c>
      <c r="C15" s="194"/>
      <c r="D15" s="198">
        <v>17281</v>
      </c>
      <c r="E15" s="199"/>
      <c r="F15" s="200"/>
      <c r="G15" s="201"/>
      <c r="H15" s="223">
        <f t="shared" si="0"/>
        <v>0</v>
      </c>
      <c r="I15" s="223">
        <f t="shared" si="1"/>
        <v>0</v>
      </c>
      <c r="J15" s="223">
        <f t="shared" si="2"/>
        <v>0</v>
      </c>
    </row>
    <row r="16" spans="1:10" ht="18.75" customHeight="1">
      <c r="A16" s="195"/>
      <c r="B16" s="196" t="s">
        <v>102</v>
      </c>
      <c r="C16" s="194"/>
      <c r="D16" s="204">
        <v>37917</v>
      </c>
      <c r="E16" s="201"/>
      <c r="F16" s="200"/>
      <c r="G16" s="201"/>
      <c r="H16" s="223">
        <f t="shared" si="0"/>
        <v>0</v>
      </c>
      <c r="I16" s="223">
        <f t="shared" si="1"/>
        <v>0</v>
      </c>
      <c r="J16" s="223">
        <f t="shared" si="2"/>
        <v>0</v>
      </c>
    </row>
    <row r="17" spans="1:10" ht="18.75" customHeight="1">
      <c r="A17" s="197"/>
      <c r="B17" s="220" t="s">
        <v>12</v>
      </c>
      <c r="C17" s="221"/>
      <c r="D17" s="217">
        <f>SUM(D18:D24)</f>
        <v>20497</v>
      </c>
      <c r="E17" s="218">
        <f>SUM(E18:E24)</f>
        <v>0</v>
      </c>
      <c r="F17" s="219">
        <f>SUM(F18:F24)</f>
        <v>0</v>
      </c>
      <c r="G17" s="218">
        <f>SUM(G18:G24)</f>
        <v>0</v>
      </c>
      <c r="H17" s="224">
        <f t="shared" si="0"/>
        <v>0</v>
      </c>
      <c r="I17" s="224">
        <f t="shared" si="1"/>
        <v>0</v>
      </c>
      <c r="J17" s="224">
        <f t="shared" si="2"/>
        <v>0</v>
      </c>
    </row>
    <row r="18" spans="1:10" ht="18.75" customHeight="1">
      <c r="A18" s="195"/>
      <c r="B18" s="196" t="s">
        <v>13</v>
      </c>
      <c r="C18" s="194"/>
      <c r="D18" s="198">
        <v>3383</v>
      </c>
      <c r="E18" s="199"/>
      <c r="F18" s="200"/>
      <c r="G18" s="201"/>
      <c r="H18" s="223">
        <f t="shared" si="0"/>
        <v>0</v>
      </c>
      <c r="I18" s="223">
        <f t="shared" si="1"/>
        <v>0</v>
      </c>
      <c r="J18" s="223">
        <f t="shared" si="2"/>
        <v>0</v>
      </c>
    </row>
    <row r="19" spans="1:10" ht="18.75" customHeight="1">
      <c r="A19" s="195"/>
      <c r="B19" s="196" t="s">
        <v>14</v>
      </c>
      <c r="C19" s="194"/>
      <c r="D19" s="198">
        <v>3727</v>
      </c>
      <c r="E19" s="199"/>
      <c r="F19" s="200"/>
      <c r="G19" s="201"/>
      <c r="H19" s="223">
        <f t="shared" si="0"/>
        <v>0</v>
      </c>
      <c r="I19" s="223">
        <f t="shared" si="1"/>
        <v>0</v>
      </c>
      <c r="J19" s="223">
        <f t="shared" si="2"/>
        <v>0</v>
      </c>
    </row>
    <row r="20" spans="1:10" ht="18.75" customHeight="1">
      <c r="A20" s="195"/>
      <c r="B20" s="196" t="s">
        <v>15</v>
      </c>
      <c r="C20" s="194"/>
      <c r="D20" s="198">
        <v>3236</v>
      </c>
      <c r="E20" s="199"/>
      <c r="F20" s="200"/>
      <c r="G20" s="201"/>
      <c r="H20" s="223">
        <f t="shared" si="0"/>
        <v>0</v>
      </c>
      <c r="I20" s="223">
        <f t="shared" si="1"/>
        <v>0</v>
      </c>
      <c r="J20" s="223">
        <f t="shared" si="2"/>
        <v>0</v>
      </c>
    </row>
    <row r="21" spans="1:10" ht="18.75" customHeight="1">
      <c r="A21" s="195"/>
      <c r="B21" s="196" t="s">
        <v>16</v>
      </c>
      <c r="C21" s="194"/>
      <c r="D21" s="198">
        <v>3297</v>
      </c>
      <c r="E21" s="199"/>
      <c r="F21" s="200"/>
      <c r="G21" s="201"/>
      <c r="H21" s="223">
        <f t="shared" si="0"/>
        <v>0</v>
      </c>
      <c r="I21" s="223">
        <f t="shared" si="1"/>
        <v>0</v>
      </c>
      <c r="J21" s="223">
        <f t="shared" si="2"/>
        <v>0</v>
      </c>
    </row>
    <row r="22" spans="1:10" ht="18.75" customHeight="1">
      <c r="A22" s="195"/>
      <c r="B22" s="196" t="s">
        <v>17</v>
      </c>
      <c r="C22" s="194"/>
      <c r="D22" s="198">
        <v>1478</v>
      </c>
      <c r="E22" s="199"/>
      <c r="F22" s="200"/>
      <c r="G22" s="201"/>
      <c r="H22" s="223">
        <f t="shared" si="0"/>
        <v>0</v>
      </c>
      <c r="I22" s="223">
        <f t="shared" si="1"/>
        <v>0</v>
      </c>
      <c r="J22" s="223">
        <f t="shared" si="2"/>
        <v>0</v>
      </c>
    </row>
    <row r="23" spans="1:10" ht="18.75" customHeight="1">
      <c r="A23" s="195"/>
      <c r="B23" s="196" t="s">
        <v>18</v>
      </c>
      <c r="C23" s="194"/>
      <c r="D23" s="198">
        <v>1170</v>
      </c>
      <c r="E23" s="199"/>
      <c r="F23" s="200"/>
      <c r="G23" s="201"/>
      <c r="H23" s="223">
        <f t="shared" si="0"/>
        <v>0</v>
      </c>
      <c r="I23" s="223">
        <f t="shared" si="1"/>
        <v>0</v>
      </c>
      <c r="J23" s="223">
        <f t="shared" si="2"/>
        <v>0</v>
      </c>
    </row>
    <row r="24" spans="1:10" ht="18.75" customHeight="1">
      <c r="A24" s="195"/>
      <c r="B24" s="196" t="s">
        <v>19</v>
      </c>
      <c r="C24" s="194"/>
      <c r="D24" s="198">
        <v>4206</v>
      </c>
      <c r="E24" s="199"/>
      <c r="F24" s="200"/>
      <c r="G24" s="201"/>
      <c r="H24" s="223">
        <f t="shared" si="0"/>
        <v>0</v>
      </c>
      <c r="I24" s="223">
        <f t="shared" si="1"/>
        <v>0</v>
      </c>
      <c r="J24" s="223">
        <f t="shared" si="2"/>
        <v>0</v>
      </c>
    </row>
    <row r="25" spans="1:10" ht="18.75" customHeight="1">
      <c r="A25" s="197"/>
      <c r="B25" s="210" t="s">
        <v>20</v>
      </c>
      <c r="C25" s="211"/>
      <c r="D25" s="217">
        <f>SUM(D26:D33)</f>
        <v>63795</v>
      </c>
      <c r="E25" s="218">
        <f>SUM(E26:E33)</f>
        <v>0</v>
      </c>
      <c r="F25" s="219">
        <f>SUM(F26:F33)</f>
        <v>0</v>
      </c>
      <c r="G25" s="218">
        <f>SUM(G26:G33)</f>
        <v>0</v>
      </c>
      <c r="H25" s="224">
        <f t="shared" si="0"/>
        <v>0</v>
      </c>
      <c r="I25" s="224">
        <f t="shared" si="1"/>
        <v>0</v>
      </c>
      <c r="J25" s="224">
        <f t="shared" si="2"/>
        <v>0</v>
      </c>
    </row>
    <row r="26" spans="1:10" ht="18.75" customHeight="1">
      <c r="A26" s="195"/>
      <c r="B26" s="196" t="s">
        <v>21</v>
      </c>
      <c r="C26" s="194"/>
      <c r="D26" s="198">
        <v>3323</v>
      </c>
      <c r="E26" s="199"/>
      <c r="F26" s="200"/>
      <c r="G26" s="201"/>
      <c r="H26" s="223">
        <f t="shared" si="0"/>
        <v>0</v>
      </c>
      <c r="I26" s="223">
        <f t="shared" si="1"/>
        <v>0</v>
      </c>
      <c r="J26" s="223">
        <f t="shared" si="2"/>
        <v>0</v>
      </c>
    </row>
    <row r="27" spans="1:10" ht="18.75" customHeight="1">
      <c r="A27" s="195"/>
      <c r="B27" s="196" t="s">
        <v>22</v>
      </c>
      <c r="C27" s="194"/>
      <c r="D27" s="198">
        <v>6288</v>
      </c>
      <c r="E27" s="199"/>
      <c r="F27" s="200"/>
      <c r="G27" s="201"/>
      <c r="H27" s="223">
        <f t="shared" si="0"/>
        <v>0</v>
      </c>
      <c r="I27" s="223">
        <f t="shared" si="1"/>
        <v>0</v>
      </c>
      <c r="J27" s="223">
        <f t="shared" si="2"/>
        <v>0</v>
      </c>
    </row>
    <row r="28" spans="1:10" ht="18.75" customHeight="1">
      <c r="A28" s="195"/>
      <c r="B28" s="196" t="s">
        <v>23</v>
      </c>
      <c r="C28" s="194"/>
      <c r="D28" s="198">
        <v>22180</v>
      </c>
      <c r="E28" s="199"/>
      <c r="F28" s="200"/>
      <c r="G28" s="201"/>
      <c r="H28" s="223">
        <f t="shared" si="0"/>
        <v>0</v>
      </c>
      <c r="I28" s="223">
        <f t="shared" si="1"/>
        <v>0</v>
      </c>
      <c r="J28" s="223">
        <f t="shared" si="2"/>
        <v>0</v>
      </c>
    </row>
    <row r="29" spans="1:10" ht="18.75" customHeight="1">
      <c r="A29" s="195"/>
      <c r="B29" s="196" t="s">
        <v>24</v>
      </c>
      <c r="C29" s="194"/>
      <c r="D29" s="198">
        <v>17759</v>
      </c>
      <c r="E29" s="199"/>
      <c r="F29" s="200"/>
      <c r="G29" s="201"/>
      <c r="H29" s="223">
        <f t="shared" si="0"/>
        <v>0</v>
      </c>
      <c r="I29" s="223">
        <f t="shared" si="1"/>
        <v>0</v>
      </c>
      <c r="J29" s="223">
        <f t="shared" si="2"/>
        <v>0</v>
      </c>
    </row>
    <row r="30" spans="1:10" ht="18.75" customHeight="1">
      <c r="A30" s="195"/>
      <c r="B30" s="196" t="s">
        <v>25</v>
      </c>
      <c r="C30" s="194"/>
      <c r="D30" s="198">
        <v>4132</v>
      </c>
      <c r="E30" s="199"/>
      <c r="F30" s="200"/>
      <c r="G30" s="201"/>
      <c r="H30" s="223">
        <f t="shared" si="0"/>
        <v>0</v>
      </c>
      <c r="I30" s="223">
        <f t="shared" si="1"/>
        <v>0</v>
      </c>
      <c r="J30" s="223">
        <f t="shared" si="2"/>
        <v>0</v>
      </c>
    </row>
    <row r="31" spans="1:10" ht="18.75" customHeight="1">
      <c r="A31" s="195"/>
      <c r="B31" s="196" t="s">
        <v>26</v>
      </c>
      <c r="C31" s="194"/>
      <c r="D31" s="198">
        <v>5341</v>
      </c>
      <c r="E31" s="199"/>
      <c r="F31" s="200"/>
      <c r="G31" s="201"/>
      <c r="H31" s="223">
        <f t="shared" si="0"/>
        <v>0</v>
      </c>
      <c r="I31" s="223">
        <f t="shared" si="1"/>
        <v>0</v>
      </c>
      <c r="J31" s="223">
        <f t="shared" si="2"/>
        <v>0</v>
      </c>
    </row>
    <row r="32" spans="1:10" ht="18.75" customHeight="1">
      <c r="A32" s="195"/>
      <c r="B32" s="196" t="s">
        <v>27</v>
      </c>
      <c r="C32" s="194"/>
      <c r="D32" s="198">
        <v>2038</v>
      </c>
      <c r="E32" s="199"/>
      <c r="F32" s="200"/>
      <c r="G32" s="201"/>
      <c r="H32" s="223">
        <f t="shared" si="0"/>
        <v>0</v>
      </c>
      <c r="I32" s="223">
        <f t="shared" si="1"/>
        <v>0</v>
      </c>
      <c r="J32" s="223">
        <f t="shared" si="2"/>
        <v>0</v>
      </c>
    </row>
    <row r="33" spans="1:10" ht="18.75" customHeight="1">
      <c r="A33" s="195"/>
      <c r="B33" s="196" t="s">
        <v>28</v>
      </c>
      <c r="C33" s="194"/>
      <c r="D33" s="198">
        <v>2734</v>
      </c>
      <c r="E33" s="199"/>
      <c r="F33" s="200"/>
      <c r="G33" s="201"/>
      <c r="H33" s="223">
        <f t="shared" si="0"/>
        <v>0</v>
      </c>
      <c r="I33" s="223">
        <f t="shared" si="1"/>
        <v>0</v>
      </c>
      <c r="J33" s="223">
        <f t="shared" si="2"/>
        <v>0</v>
      </c>
    </row>
    <row r="34" spans="1:10" ht="18.75" customHeight="1">
      <c r="A34" s="222"/>
      <c r="B34" s="210" t="s">
        <v>29</v>
      </c>
      <c r="C34" s="211"/>
      <c r="D34" s="217">
        <f>SUM(D35:D36)</f>
        <v>9867</v>
      </c>
      <c r="E34" s="218">
        <f>SUM(E35:E36)</f>
        <v>0</v>
      </c>
      <c r="F34" s="219">
        <f>SUM(F35:F36)</f>
        <v>0</v>
      </c>
      <c r="G34" s="218">
        <f>SUM(G35:G36)</f>
        <v>0</v>
      </c>
      <c r="H34" s="224">
        <f t="shared" si="0"/>
        <v>0</v>
      </c>
      <c r="I34" s="224">
        <f t="shared" si="1"/>
        <v>0</v>
      </c>
      <c r="J34" s="224">
        <f t="shared" si="2"/>
        <v>0</v>
      </c>
    </row>
    <row r="35" spans="1:10" ht="18.75" customHeight="1">
      <c r="A35" s="195"/>
      <c r="B35" s="196" t="s">
        <v>30</v>
      </c>
      <c r="C35" s="194"/>
      <c r="D35" s="198">
        <v>4375</v>
      </c>
      <c r="E35" s="199"/>
      <c r="F35" s="200"/>
      <c r="G35" s="201"/>
      <c r="H35" s="223">
        <f t="shared" si="0"/>
        <v>0</v>
      </c>
      <c r="I35" s="223">
        <f t="shared" si="1"/>
        <v>0</v>
      </c>
      <c r="J35" s="223">
        <f t="shared" si="2"/>
        <v>0</v>
      </c>
    </row>
    <row r="36" spans="1:10" ht="18.75" customHeight="1">
      <c r="A36" s="195"/>
      <c r="B36" s="196" t="s">
        <v>31</v>
      </c>
      <c r="C36" s="194"/>
      <c r="D36" s="198">
        <v>5492</v>
      </c>
      <c r="E36" s="199"/>
      <c r="F36" s="200"/>
      <c r="G36" s="201"/>
      <c r="H36" s="223">
        <f t="shared" si="0"/>
        <v>0</v>
      </c>
      <c r="I36" s="223">
        <f t="shared" si="1"/>
        <v>0</v>
      </c>
      <c r="J36" s="223">
        <f t="shared" si="2"/>
        <v>0</v>
      </c>
    </row>
    <row r="37" spans="1:10" ht="18.75" customHeight="1">
      <c r="A37" s="222"/>
      <c r="B37" s="210" t="s">
        <v>32</v>
      </c>
      <c r="C37" s="211"/>
      <c r="D37" s="217">
        <f>SUM(D38:D39)</f>
        <v>5170</v>
      </c>
      <c r="E37" s="218">
        <f>SUM(E38:E39)</f>
        <v>0</v>
      </c>
      <c r="F37" s="219">
        <f>SUM(F38:F39)</f>
        <v>0</v>
      </c>
      <c r="G37" s="218">
        <f>SUM(G38:G39)</f>
        <v>0</v>
      </c>
      <c r="H37" s="224">
        <f t="shared" si="0"/>
        <v>0</v>
      </c>
      <c r="I37" s="224">
        <f t="shared" si="1"/>
        <v>0</v>
      </c>
      <c r="J37" s="224">
        <f t="shared" si="2"/>
        <v>0</v>
      </c>
    </row>
    <row r="38" spans="1:10" ht="18.75" customHeight="1">
      <c r="A38" s="195"/>
      <c r="B38" s="196" t="s">
        <v>35</v>
      </c>
      <c r="C38" s="194"/>
      <c r="D38" s="198">
        <v>4632</v>
      </c>
      <c r="E38" s="199"/>
      <c r="F38" s="200"/>
      <c r="G38" s="201"/>
      <c r="H38" s="223">
        <f t="shared" si="0"/>
        <v>0</v>
      </c>
      <c r="I38" s="223">
        <f t="shared" si="1"/>
        <v>0</v>
      </c>
      <c r="J38" s="223">
        <f t="shared" si="2"/>
        <v>0</v>
      </c>
    </row>
    <row r="39" spans="1:10" ht="18.75" customHeight="1">
      <c r="A39" s="195"/>
      <c r="B39" s="196" t="s">
        <v>36</v>
      </c>
      <c r="C39" s="194"/>
      <c r="D39" s="198">
        <v>538</v>
      </c>
      <c r="E39" s="199"/>
      <c r="F39" s="200"/>
      <c r="G39" s="201"/>
      <c r="H39" s="223">
        <f t="shared" si="0"/>
        <v>0</v>
      </c>
      <c r="I39" s="223">
        <f t="shared" si="1"/>
        <v>0</v>
      </c>
      <c r="J39" s="223">
        <f t="shared" si="2"/>
        <v>0</v>
      </c>
    </row>
    <row r="40" spans="1:10" ht="18.75" customHeight="1">
      <c r="A40" s="222"/>
      <c r="B40" s="210" t="s">
        <v>38</v>
      </c>
      <c r="C40" s="211"/>
      <c r="D40" s="217">
        <f>SUM(D41:D43)</f>
        <v>49916</v>
      </c>
      <c r="E40" s="218">
        <f>SUM(E41:E43)</f>
        <v>0</v>
      </c>
      <c r="F40" s="219">
        <f>SUM(F41:F43)</f>
        <v>0</v>
      </c>
      <c r="G40" s="218">
        <f>SUM(G41:G43)</f>
        <v>0</v>
      </c>
      <c r="H40" s="224">
        <f t="shared" si="0"/>
        <v>0</v>
      </c>
      <c r="I40" s="224">
        <f t="shared" si="1"/>
        <v>0</v>
      </c>
      <c r="J40" s="224">
        <f t="shared" si="2"/>
        <v>0</v>
      </c>
    </row>
    <row r="41" spans="1:10" ht="18.75" customHeight="1">
      <c r="A41" s="195"/>
      <c r="B41" s="196" t="s">
        <v>125</v>
      </c>
      <c r="C41" s="194"/>
      <c r="D41" s="205">
        <v>15502</v>
      </c>
      <c r="E41" s="206"/>
      <c r="F41" s="200"/>
      <c r="G41" s="201"/>
      <c r="H41" s="223">
        <f t="shared" si="0"/>
        <v>0</v>
      </c>
      <c r="I41" s="223">
        <f t="shared" si="1"/>
        <v>0</v>
      </c>
      <c r="J41" s="223">
        <f t="shared" si="2"/>
        <v>0</v>
      </c>
    </row>
    <row r="42" spans="1:10" ht="18.75" customHeight="1">
      <c r="A42" s="195"/>
      <c r="B42" s="196" t="s">
        <v>81</v>
      </c>
      <c r="C42" s="194"/>
      <c r="D42" s="204">
        <v>27068</v>
      </c>
      <c r="E42" s="201"/>
      <c r="F42" s="200"/>
      <c r="G42" s="201"/>
      <c r="H42" s="223">
        <f t="shared" si="0"/>
        <v>0</v>
      </c>
      <c r="I42" s="223">
        <f t="shared" si="1"/>
        <v>0</v>
      </c>
      <c r="J42" s="223">
        <f t="shared" si="2"/>
        <v>0</v>
      </c>
    </row>
    <row r="43" spans="1:10" ht="18.75" customHeight="1">
      <c r="A43" s="195"/>
      <c r="B43" s="196" t="s">
        <v>124</v>
      </c>
      <c r="C43" s="194"/>
      <c r="D43" s="207">
        <v>7346</v>
      </c>
      <c r="E43" s="208"/>
      <c r="F43" s="200"/>
      <c r="G43" s="201"/>
      <c r="H43" s="223">
        <f t="shared" si="0"/>
        <v>0</v>
      </c>
      <c r="I43" s="223">
        <f t="shared" si="1"/>
        <v>0</v>
      </c>
      <c r="J43" s="223">
        <f t="shared" si="2"/>
        <v>0</v>
      </c>
    </row>
    <row r="44" spans="1:10" s="5" customFormat="1" ht="18.75" customHeight="1">
      <c r="A44" s="222"/>
      <c r="B44" s="210" t="s">
        <v>44</v>
      </c>
      <c r="C44" s="211"/>
      <c r="D44" s="217">
        <f>SUM(D45:D52)</f>
        <v>61161</v>
      </c>
      <c r="E44" s="218">
        <f>SUM(E45:E52)</f>
        <v>0</v>
      </c>
      <c r="F44" s="219">
        <f>SUM(F45:F52)</f>
        <v>0</v>
      </c>
      <c r="G44" s="218">
        <f>SUM(G45:G52)</f>
        <v>0</v>
      </c>
      <c r="H44" s="224">
        <f t="shared" si="0"/>
        <v>0</v>
      </c>
      <c r="I44" s="224">
        <f t="shared" si="1"/>
        <v>0</v>
      </c>
      <c r="J44" s="224">
        <f t="shared" si="2"/>
        <v>0</v>
      </c>
    </row>
    <row r="45" spans="1:10" ht="18.75" customHeight="1">
      <c r="A45" s="195"/>
      <c r="B45" s="196" t="s">
        <v>45</v>
      </c>
      <c r="C45" s="194"/>
      <c r="D45" s="198">
        <v>6785</v>
      </c>
      <c r="E45" s="199"/>
      <c r="F45" s="200"/>
      <c r="G45" s="201"/>
      <c r="H45" s="223">
        <f t="shared" si="0"/>
        <v>0</v>
      </c>
      <c r="I45" s="223">
        <f t="shared" si="1"/>
        <v>0</v>
      </c>
      <c r="J45" s="223">
        <f t="shared" si="2"/>
        <v>0</v>
      </c>
    </row>
    <row r="46" spans="1:10" ht="18.75" customHeight="1">
      <c r="A46" s="195"/>
      <c r="B46" s="196" t="s">
        <v>46</v>
      </c>
      <c r="C46" s="194"/>
      <c r="D46" s="198">
        <v>14449</v>
      </c>
      <c r="E46" s="199"/>
      <c r="F46" s="200"/>
      <c r="G46" s="201"/>
      <c r="H46" s="223">
        <f t="shared" si="0"/>
        <v>0</v>
      </c>
      <c r="I46" s="223">
        <f t="shared" si="1"/>
        <v>0</v>
      </c>
      <c r="J46" s="223">
        <f t="shared" si="2"/>
        <v>0</v>
      </c>
    </row>
    <row r="47" spans="1:10" ht="18.75" customHeight="1">
      <c r="A47" s="195"/>
      <c r="B47" s="196" t="s">
        <v>47</v>
      </c>
      <c r="C47" s="194"/>
      <c r="D47" s="198">
        <v>6952</v>
      </c>
      <c r="E47" s="199"/>
      <c r="F47" s="200"/>
      <c r="G47" s="201"/>
      <c r="H47" s="223">
        <f t="shared" si="0"/>
        <v>0</v>
      </c>
      <c r="I47" s="223">
        <f t="shared" si="1"/>
        <v>0</v>
      </c>
      <c r="J47" s="223">
        <f t="shared" si="2"/>
        <v>0</v>
      </c>
    </row>
    <row r="48" spans="1:10" ht="18.75" customHeight="1">
      <c r="A48" s="195"/>
      <c r="B48" s="196" t="s">
        <v>48</v>
      </c>
      <c r="C48" s="194"/>
      <c r="D48" s="198">
        <v>14057</v>
      </c>
      <c r="E48" s="199"/>
      <c r="F48" s="200"/>
      <c r="G48" s="201"/>
      <c r="H48" s="223">
        <f t="shared" si="0"/>
        <v>0</v>
      </c>
      <c r="I48" s="223">
        <f t="shared" si="1"/>
        <v>0</v>
      </c>
      <c r="J48" s="223">
        <f t="shared" si="2"/>
        <v>0</v>
      </c>
    </row>
    <row r="49" spans="1:10" ht="18.75" customHeight="1">
      <c r="A49" s="195"/>
      <c r="B49" s="196" t="s">
        <v>49</v>
      </c>
      <c r="C49" s="194"/>
      <c r="D49" s="198">
        <v>4625</v>
      </c>
      <c r="E49" s="199"/>
      <c r="F49" s="200"/>
      <c r="G49" s="201"/>
      <c r="H49" s="223">
        <f t="shared" si="0"/>
        <v>0</v>
      </c>
      <c r="I49" s="223">
        <f t="shared" si="1"/>
        <v>0</v>
      </c>
      <c r="J49" s="223">
        <f t="shared" si="2"/>
        <v>0</v>
      </c>
    </row>
    <row r="50" spans="1:10" ht="18.75" customHeight="1">
      <c r="A50" s="195"/>
      <c r="B50" s="196" t="s">
        <v>50</v>
      </c>
      <c r="C50" s="194"/>
      <c r="D50" s="198">
        <v>1536</v>
      </c>
      <c r="E50" s="199"/>
      <c r="F50" s="200"/>
      <c r="G50" s="201"/>
      <c r="H50" s="223">
        <f t="shared" si="0"/>
        <v>0</v>
      </c>
      <c r="I50" s="223">
        <f t="shared" si="1"/>
        <v>0</v>
      </c>
      <c r="J50" s="223">
        <f t="shared" si="2"/>
        <v>0</v>
      </c>
    </row>
    <row r="51" spans="1:10" ht="18.75" customHeight="1">
      <c r="A51" s="195"/>
      <c r="B51" s="196" t="s">
        <v>54</v>
      </c>
      <c r="C51" s="194"/>
      <c r="D51" s="205">
        <v>5895</v>
      </c>
      <c r="E51" s="206"/>
      <c r="F51" s="200"/>
      <c r="G51" s="201"/>
      <c r="H51" s="223">
        <f t="shared" si="0"/>
        <v>0</v>
      </c>
      <c r="I51" s="223">
        <f t="shared" si="1"/>
        <v>0</v>
      </c>
      <c r="J51" s="223">
        <f t="shared" si="2"/>
        <v>0</v>
      </c>
    </row>
    <row r="52" spans="1:10" ht="18.75" customHeight="1">
      <c r="A52" s="195"/>
      <c r="B52" s="196" t="s">
        <v>87</v>
      </c>
      <c r="C52" s="194"/>
      <c r="D52" s="207">
        <v>6862</v>
      </c>
      <c r="E52" s="208"/>
      <c r="F52" s="200"/>
      <c r="G52" s="201"/>
      <c r="H52" s="223">
        <f t="shared" si="0"/>
        <v>0</v>
      </c>
      <c r="I52" s="223">
        <f t="shared" si="1"/>
        <v>0</v>
      </c>
      <c r="J52" s="223">
        <f t="shared" si="2"/>
        <v>0</v>
      </c>
    </row>
    <row r="53" spans="1:10" ht="18.75" customHeight="1">
      <c r="A53" s="222"/>
      <c r="B53" s="210" t="s">
        <v>55</v>
      </c>
      <c r="C53" s="211"/>
      <c r="D53" s="217">
        <f>SUM(D54:D59)</f>
        <v>28151</v>
      </c>
      <c r="E53" s="218">
        <f>SUM(E54:E59)</f>
        <v>0</v>
      </c>
      <c r="F53" s="219">
        <f>SUM(F54:F59)</f>
        <v>0</v>
      </c>
      <c r="G53" s="218">
        <f>SUM(G54:G59)</f>
        <v>0</v>
      </c>
      <c r="H53" s="224">
        <f t="shared" si="0"/>
        <v>0</v>
      </c>
      <c r="I53" s="224">
        <f t="shared" si="1"/>
        <v>0</v>
      </c>
      <c r="J53" s="224">
        <f t="shared" si="2"/>
        <v>0</v>
      </c>
    </row>
    <row r="54" spans="1:10" ht="18.75" customHeight="1">
      <c r="A54" s="195"/>
      <c r="B54" s="196" t="s">
        <v>56</v>
      </c>
      <c r="C54" s="194"/>
      <c r="D54" s="198">
        <v>3947</v>
      </c>
      <c r="E54" s="199"/>
      <c r="F54" s="200"/>
      <c r="G54" s="201"/>
      <c r="H54" s="223">
        <f t="shared" si="0"/>
        <v>0</v>
      </c>
      <c r="I54" s="223">
        <f t="shared" si="1"/>
        <v>0</v>
      </c>
      <c r="J54" s="223">
        <f t="shared" si="2"/>
        <v>0</v>
      </c>
    </row>
    <row r="55" spans="1:10" ht="18.75" customHeight="1">
      <c r="A55" s="195"/>
      <c r="B55" s="196" t="s">
        <v>57</v>
      </c>
      <c r="C55" s="194"/>
      <c r="D55" s="198">
        <v>3138</v>
      </c>
      <c r="E55" s="199"/>
      <c r="F55" s="200"/>
      <c r="G55" s="201"/>
      <c r="H55" s="223">
        <f t="shared" si="0"/>
        <v>0</v>
      </c>
      <c r="I55" s="223">
        <f t="shared" si="1"/>
        <v>0</v>
      </c>
      <c r="J55" s="223">
        <f t="shared" si="2"/>
        <v>0</v>
      </c>
    </row>
    <row r="56" spans="1:10" ht="18.75" customHeight="1">
      <c r="A56" s="195"/>
      <c r="B56" s="196" t="s">
        <v>58</v>
      </c>
      <c r="C56" s="194"/>
      <c r="D56" s="198">
        <v>9490</v>
      </c>
      <c r="E56" s="199"/>
      <c r="F56" s="200"/>
      <c r="G56" s="201"/>
      <c r="H56" s="223">
        <f t="shared" si="0"/>
        <v>0</v>
      </c>
      <c r="I56" s="223">
        <f t="shared" si="1"/>
        <v>0</v>
      </c>
      <c r="J56" s="223">
        <f t="shared" si="2"/>
        <v>0</v>
      </c>
    </row>
    <row r="57" spans="1:10" ht="18.75" customHeight="1">
      <c r="A57" s="195"/>
      <c r="B57" s="196" t="s">
        <v>59</v>
      </c>
      <c r="C57" s="194"/>
      <c r="D57" s="198">
        <v>6436</v>
      </c>
      <c r="E57" s="199"/>
      <c r="F57" s="200"/>
      <c r="G57" s="201"/>
      <c r="H57" s="223">
        <f t="shared" si="0"/>
        <v>0</v>
      </c>
      <c r="I57" s="223">
        <f t="shared" si="1"/>
        <v>0</v>
      </c>
      <c r="J57" s="223">
        <f t="shared" si="2"/>
        <v>0</v>
      </c>
    </row>
    <row r="58" spans="1:10" ht="18.75" customHeight="1">
      <c r="A58" s="195"/>
      <c r="B58" s="196" t="s">
        <v>60</v>
      </c>
      <c r="C58" s="194"/>
      <c r="D58" s="198">
        <v>3332</v>
      </c>
      <c r="E58" s="199"/>
      <c r="F58" s="200"/>
      <c r="G58" s="201"/>
      <c r="H58" s="223">
        <f t="shared" si="0"/>
        <v>0</v>
      </c>
      <c r="I58" s="223">
        <f t="shared" si="1"/>
        <v>0</v>
      </c>
      <c r="J58" s="223">
        <f t="shared" si="2"/>
        <v>0</v>
      </c>
    </row>
    <row r="59" spans="1:10" ht="18.75" customHeight="1">
      <c r="A59" s="195"/>
      <c r="B59" s="196" t="s">
        <v>62</v>
      </c>
      <c r="C59" s="194"/>
      <c r="D59" s="205">
        <v>1808</v>
      </c>
      <c r="E59" s="206"/>
      <c r="F59" s="200"/>
      <c r="G59" s="201"/>
      <c r="H59" s="223">
        <f t="shared" si="0"/>
        <v>0</v>
      </c>
      <c r="I59" s="223">
        <f t="shared" si="1"/>
        <v>0</v>
      </c>
      <c r="J59" s="223">
        <f t="shared" si="2"/>
        <v>0</v>
      </c>
    </row>
    <row r="60" spans="2:10" ht="18.75" customHeight="1">
      <c r="B60" s="181" t="s">
        <v>241</v>
      </c>
      <c r="C60" s="180"/>
      <c r="D60" s="42"/>
      <c r="E60" s="42"/>
      <c r="F60" s="42"/>
      <c r="G60" s="42"/>
      <c r="H60" s="42"/>
      <c r="I60" s="42"/>
      <c r="J60" s="42"/>
    </row>
    <row r="61" spans="2:3" ht="18" customHeight="1">
      <c r="B61" s="164" t="s">
        <v>242</v>
      </c>
      <c r="C61" s="52"/>
    </row>
    <row r="62" spans="2:3" ht="13.5">
      <c r="B62" s="42"/>
      <c r="C62" s="42"/>
    </row>
  </sheetData>
  <mergeCells count="4">
    <mergeCell ref="B1:J1"/>
    <mergeCell ref="H3:J3"/>
    <mergeCell ref="D3:D4"/>
    <mergeCell ref="E3:G3"/>
  </mergeCells>
  <printOptions/>
  <pageMargins left="0.984251968503937" right="0.5905511811023623" top="0.984251968503937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workbookViewId="0" topLeftCell="A1">
      <selection activeCell="G7" sqref="G7"/>
    </sheetView>
  </sheetViews>
  <sheetFormatPr defaultColWidth="9.00390625" defaultRowHeight="13.5"/>
  <cols>
    <col min="1" max="1" width="0.875" style="0" customWidth="1"/>
    <col min="2" max="2" width="13.25390625" style="0" customWidth="1"/>
    <col min="3" max="3" width="0.74609375" style="0" customWidth="1"/>
    <col min="4" max="10" width="12.50390625" style="0" customWidth="1"/>
    <col min="11" max="11" width="12.25390625" style="0" customWidth="1"/>
    <col min="14" max="14" width="10.625" style="0" customWidth="1"/>
  </cols>
  <sheetData>
    <row r="1" spans="2:10" ht="21.75" customHeight="1">
      <c r="B1" s="445" t="s">
        <v>262</v>
      </c>
      <c r="C1" s="445"/>
      <c r="D1" s="445"/>
      <c r="E1" s="445"/>
      <c r="F1" s="445"/>
      <c r="G1" s="445"/>
      <c r="H1" s="445"/>
      <c r="I1" s="445"/>
      <c r="J1" s="445"/>
    </row>
    <row r="2" spans="2:9" ht="22.5" customHeight="1">
      <c r="B2" s="5"/>
      <c r="C2" s="5"/>
      <c r="I2" s="191" t="s">
        <v>261</v>
      </c>
    </row>
    <row r="3" spans="1:11" ht="18.75" customHeight="1">
      <c r="A3" s="182"/>
      <c r="B3" s="184"/>
      <c r="C3" s="185"/>
      <c r="D3" s="461" t="s">
        <v>162</v>
      </c>
      <c r="E3" s="461"/>
      <c r="F3" s="461"/>
      <c r="G3" s="186" t="s">
        <v>259</v>
      </c>
      <c r="H3" s="186" t="s">
        <v>160</v>
      </c>
      <c r="I3" s="436" t="s">
        <v>159</v>
      </c>
      <c r="J3" s="441"/>
      <c r="K3" s="462" t="s">
        <v>171</v>
      </c>
    </row>
    <row r="4" spans="1:11" ht="18.75" customHeight="1">
      <c r="A4" s="183"/>
      <c r="B4" s="192"/>
      <c r="C4" s="193"/>
      <c r="D4" s="187" t="s">
        <v>129</v>
      </c>
      <c r="E4" s="188" t="s">
        <v>130</v>
      </c>
      <c r="F4" s="189" t="s">
        <v>131</v>
      </c>
      <c r="G4" s="190" t="s">
        <v>260</v>
      </c>
      <c r="H4" s="190" t="s">
        <v>161</v>
      </c>
      <c r="I4" s="187" t="s">
        <v>158</v>
      </c>
      <c r="J4" s="187" t="s">
        <v>163</v>
      </c>
      <c r="K4" s="471"/>
    </row>
    <row r="5" spans="1:11" ht="18.75" customHeight="1">
      <c r="A5" s="197"/>
      <c r="B5" s="210" t="s">
        <v>0</v>
      </c>
      <c r="C5" s="211"/>
      <c r="D5" s="212">
        <f>SUM(D6:D7)</f>
        <v>796211</v>
      </c>
      <c r="E5" s="213">
        <f>SUM(E6:E7)</f>
        <v>374357</v>
      </c>
      <c r="F5" s="214">
        <f>SUM(F6:F7)</f>
        <v>421854</v>
      </c>
      <c r="G5" s="276">
        <f>E5/F5*100</f>
        <v>88.74089139844591</v>
      </c>
      <c r="H5" s="213">
        <f>SUM(H6:H7)</f>
        <v>813949</v>
      </c>
      <c r="I5" s="215">
        <f>D5-H5</f>
        <v>-17738</v>
      </c>
      <c r="J5" s="216">
        <f>I5/H5*100</f>
        <v>-2.179252017018265</v>
      </c>
      <c r="K5" s="278">
        <f>SUM(K6:K7)</f>
        <v>324291</v>
      </c>
    </row>
    <row r="6" spans="1:11" ht="18.75" customHeight="1">
      <c r="A6" s="197"/>
      <c r="B6" s="210" t="s">
        <v>1</v>
      </c>
      <c r="C6" s="211"/>
      <c r="D6" s="217">
        <f>SUM(D8:D16)</f>
        <v>557654</v>
      </c>
      <c r="E6" s="218">
        <f>SUM(E8:E16)</f>
        <v>261345</v>
      </c>
      <c r="F6" s="219">
        <f>SUM(F8:F16)</f>
        <v>296309</v>
      </c>
      <c r="G6" s="276">
        <f aca="true" t="shared" si="0" ref="G6:G59">E6/F6*100</f>
        <v>88.200155918315</v>
      </c>
      <c r="H6" s="218">
        <f>SUM(H8:H16)</f>
        <v>565552</v>
      </c>
      <c r="I6" s="215">
        <f aca="true" t="shared" si="1" ref="I6:I59">D6-H6</f>
        <v>-7898</v>
      </c>
      <c r="J6" s="216">
        <f aca="true" t="shared" si="2" ref="J6:J59">I6/H6*100</f>
        <v>-1.3965117265963165</v>
      </c>
      <c r="K6" s="278">
        <f>SUM(K8:K16)</f>
        <v>231044</v>
      </c>
    </row>
    <row r="7" spans="1:11" ht="18.75" customHeight="1">
      <c r="A7" s="197"/>
      <c r="B7" s="210" t="s">
        <v>2</v>
      </c>
      <c r="C7" s="211"/>
      <c r="D7" s="217">
        <f>SUM(D17,D25,D34,D37,D40,D44,D53)</f>
        <v>238557</v>
      </c>
      <c r="E7" s="218">
        <f>SUM(E17,E25,E34,E37,E40,E44,E53)</f>
        <v>113012</v>
      </c>
      <c r="F7" s="219">
        <f>SUM(F17,F25,F34,F37,F40,F44,F53)</f>
        <v>125545</v>
      </c>
      <c r="G7" s="276">
        <f t="shared" si="0"/>
        <v>90.01712533354575</v>
      </c>
      <c r="H7" s="218">
        <f>SUM(H17,H25,H34,H37,H40,H44,H53)</f>
        <v>248397</v>
      </c>
      <c r="I7" s="215">
        <f t="shared" si="1"/>
        <v>-9840</v>
      </c>
      <c r="J7" s="216">
        <f t="shared" si="2"/>
        <v>-3.961400500006039</v>
      </c>
      <c r="K7" s="278">
        <f>SUM(K17,K25,K34,K37,K40,K44,K53)</f>
        <v>93247</v>
      </c>
    </row>
    <row r="8" spans="1:11" ht="18.75" customHeight="1">
      <c r="A8" s="195"/>
      <c r="B8" s="196" t="s">
        <v>3</v>
      </c>
      <c r="C8" s="194"/>
      <c r="D8" s="198">
        <v>333407</v>
      </c>
      <c r="E8" s="199">
        <v>154971</v>
      </c>
      <c r="F8" s="200">
        <f>D8-E8</f>
        <v>178436</v>
      </c>
      <c r="G8" s="277">
        <f t="shared" si="0"/>
        <v>86.84962675693245</v>
      </c>
      <c r="H8" s="201">
        <v>333621</v>
      </c>
      <c r="I8" s="202">
        <f t="shared" si="1"/>
        <v>-214</v>
      </c>
      <c r="J8" s="203">
        <f t="shared" si="2"/>
        <v>-0.06414464317294175</v>
      </c>
      <c r="K8" s="201">
        <v>143511</v>
      </c>
    </row>
    <row r="9" spans="1:11" ht="18.75" customHeight="1">
      <c r="A9" s="195"/>
      <c r="B9" s="196" t="s">
        <v>4</v>
      </c>
      <c r="C9" s="194"/>
      <c r="D9" s="198">
        <v>17490</v>
      </c>
      <c r="E9" s="199">
        <v>8239</v>
      </c>
      <c r="F9" s="200">
        <f aca="true" t="shared" si="3" ref="F9:F16">D9-E9</f>
        <v>9251</v>
      </c>
      <c r="G9" s="277">
        <f t="shared" si="0"/>
        <v>89.06064209274673</v>
      </c>
      <c r="H9" s="201">
        <v>19472</v>
      </c>
      <c r="I9" s="202">
        <f t="shared" si="1"/>
        <v>-1982</v>
      </c>
      <c r="J9" s="203">
        <f t="shared" si="2"/>
        <v>-10.178718159408382</v>
      </c>
      <c r="K9" s="201">
        <v>7574</v>
      </c>
    </row>
    <row r="10" spans="1:11" ht="18.75" customHeight="1">
      <c r="A10" s="195"/>
      <c r="B10" s="196" t="s">
        <v>5</v>
      </c>
      <c r="C10" s="194"/>
      <c r="D10" s="198">
        <v>20349</v>
      </c>
      <c r="E10" s="199">
        <v>9607</v>
      </c>
      <c r="F10" s="200">
        <f t="shared" si="3"/>
        <v>10742</v>
      </c>
      <c r="G10" s="277">
        <f t="shared" si="0"/>
        <v>89.43399739340904</v>
      </c>
      <c r="H10" s="201">
        <v>21321</v>
      </c>
      <c r="I10" s="202">
        <f t="shared" si="1"/>
        <v>-972</v>
      </c>
      <c r="J10" s="203">
        <f t="shared" si="2"/>
        <v>-4.5588856057408185</v>
      </c>
      <c r="K10" s="201">
        <v>8065</v>
      </c>
    </row>
    <row r="11" spans="1:11" ht="18.75" customHeight="1">
      <c r="A11" s="195"/>
      <c r="B11" s="196" t="s">
        <v>6</v>
      </c>
      <c r="C11" s="194"/>
      <c r="D11" s="198">
        <v>50758</v>
      </c>
      <c r="E11" s="199">
        <v>24178</v>
      </c>
      <c r="F11" s="200">
        <f t="shared" si="3"/>
        <v>26580</v>
      </c>
      <c r="G11" s="277">
        <f t="shared" si="0"/>
        <v>90.96313017306245</v>
      </c>
      <c r="H11" s="201">
        <v>49965</v>
      </c>
      <c r="I11" s="202">
        <f t="shared" si="1"/>
        <v>793</v>
      </c>
      <c r="J11" s="203">
        <f t="shared" si="2"/>
        <v>1.5871109776843793</v>
      </c>
      <c r="K11" s="201">
        <v>19299</v>
      </c>
    </row>
    <row r="12" spans="1:13" ht="18.75" customHeight="1">
      <c r="A12" s="195"/>
      <c r="B12" s="196" t="s">
        <v>7</v>
      </c>
      <c r="C12" s="194"/>
      <c r="D12" s="198">
        <v>30013</v>
      </c>
      <c r="E12" s="199">
        <v>14349</v>
      </c>
      <c r="F12" s="200">
        <f t="shared" si="3"/>
        <v>15664</v>
      </c>
      <c r="G12" s="277">
        <f t="shared" si="0"/>
        <v>91.60495403472932</v>
      </c>
      <c r="H12" s="201">
        <v>30338</v>
      </c>
      <c r="I12" s="202">
        <f t="shared" si="1"/>
        <v>-325</v>
      </c>
      <c r="J12" s="203">
        <f t="shared" si="2"/>
        <v>-1.0712637616190916</v>
      </c>
      <c r="K12" s="201">
        <v>10616</v>
      </c>
      <c r="M12" s="181"/>
    </row>
    <row r="13" spans="1:11" ht="18.75" customHeight="1">
      <c r="A13" s="195"/>
      <c r="B13" s="196" t="s">
        <v>8</v>
      </c>
      <c r="C13" s="194"/>
      <c r="D13" s="198">
        <v>26041</v>
      </c>
      <c r="E13" s="199">
        <v>12684</v>
      </c>
      <c r="F13" s="200">
        <f t="shared" si="3"/>
        <v>13357</v>
      </c>
      <c r="G13" s="277">
        <f t="shared" si="0"/>
        <v>94.96144343789773</v>
      </c>
      <c r="H13" s="201">
        <v>27569</v>
      </c>
      <c r="I13" s="202">
        <f t="shared" si="1"/>
        <v>-1528</v>
      </c>
      <c r="J13" s="203">
        <f t="shared" si="2"/>
        <v>-5.542457107620879</v>
      </c>
      <c r="K13" s="201">
        <v>9530</v>
      </c>
    </row>
    <row r="14" spans="1:11" ht="18.75" customHeight="1">
      <c r="A14" s="195"/>
      <c r="B14" s="196" t="s">
        <v>10</v>
      </c>
      <c r="C14" s="194"/>
      <c r="D14" s="198">
        <v>24398</v>
      </c>
      <c r="E14" s="199">
        <v>11460</v>
      </c>
      <c r="F14" s="200">
        <f t="shared" si="3"/>
        <v>12938</v>
      </c>
      <c r="G14" s="277">
        <f t="shared" si="0"/>
        <v>88.57628690678621</v>
      </c>
      <c r="H14" s="201">
        <v>25970</v>
      </c>
      <c r="I14" s="202">
        <f t="shared" si="1"/>
        <v>-1572</v>
      </c>
      <c r="J14" s="203">
        <f t="shared" si="2"/>
        <v>-6.053138236426646</v>
      </c>
      <c r="K14" s="201">
        <v>9382</v>
      </c>
    </row>
    <row r="15" spans="1:11" ht="18.75" customHeight="1">
      <c r="A15" s="195"/>
      <c r="B15" s="196" t="s">
        <v>11</v>
      </c>
      <c r="C15" s="194"/>
      <c r="D15" s="198">
        <v>17281</v>
      </c>
      <c r="E15" s="199">
        <v>8002</v>
      </c>
      <c r="F15" s="200">
        <f t="shared" si="3"/>
        <v>9279</v>
      </c>
      <c r="G15" s="277">
        <f t="shared" si="0"/>
        <v>86.23774113589826</v>
      </c>
      <c r="H15" s="201">
        <v>18512</v>
      </c>
      <c r="I15" s="202">
        <f t="shared" si="1"/>
        <v>-1231</v>
      </c>
      <c r="J15" s="203">
        <f t="shared" si="2"/>
        <v>-6.649740708729472</v>
      </c>
      <c r="K15" s="201">
        <v>7708</v>
      </c>
    </row>
    <row r="16" spans="1:11" ht="18.75" customHeight="1">
      <c r="A16" s="195"/>
      <c r="B16" s="196" t="s">
        <v>102</v>
      </c>
      <c r="C16" s="194"/>
      <c r="D16" s="204">
        <v>37917</v>
      </c>
      <c r="E16" s="201">
        <v>17855</v>
      </c>
      <c r="F16" s="200">
        <f t="shared" si="3"/>
        <v>20062</v>
      </c>
      <c r="G16" s="277">
        <f t="shared" si="0"/>
        <v>88.99910278137773</v>
      </c>
      <c r="H16" s="201">
        <v>38784</v>
      </c>
      <c r="I16" s="202">
        <f t="shared" si="1"/>
        <v>-867</v>
      </c>
      <c r="J16" s="203">
        <f t="shared" si="2"/>
        <v>-2.2354579207920793</v>
      </c>
      <c r="K16" s="201">
        <v>15359</v>
      </c>
    </row>
    <row r="17" spans="1:11" ht="18.75" customHeight="1">
      <c r="A17" s="197"/>
      <c r="B17" s="220" t="s">
        <v>12</v>
      </c>
      <c r="C17" s="221"/>
      <c r="D17" s="217">
        <f>SUM(D18:D24)</f>
        <v>20497</v>
      </c>
      <c r="E17" s="218">
        <f>SUM(E18:E24)</f>
        <v>9616</v>
      </c>
      <c r="F17" s="219">
        <f>SUM(F18:F24)</f>
        <v>10881</v>
      </c>
      <c r="G17" s="276">
        <f t="shared" si="0"/>
        <v>88.37423030971419</v>
      </c>
      <c r="H17" s="218">
        <f>SUM(H18:H24)</f>
        <v>21773</v>
      </c>
      <c r="I17" s="215">
        <f t="shared" si="1"/>
        <v>-1276</v>
      </c>
      <c r="J17" s="216">
        <f t="shared" si="2"/>
        <v>-5.860469388692417</v>
      </c>
      <c r="K17" s="278">
        <f>SUM(K18:K24)</f>
        <v>8251</v>
      </c>
    </row>
    <row r="18" spans="1:11" ht="18.75" customHeight="1">
      <c r="A18" s="195"/>
      <c r="B18" s="196" t="s">
        <v>13</v>
      </c>
      <c r="C18" s="194"/>
      <c r="D18" s="198">
        <v>3383</v>
      </c>
      <c r="E18" s="199">
        <v>1653</v>
      </c>
      <c r="F18" s="200">
        <f>D18-E18</f>
        <v>1730</v>
      </c>
      <c r="G18" s="277">
        <f t="shared" si="0"/>
        <v>95.54913294797687</v>
      </c>
      <c r="H18" s="201">
        <v>3744</v>
      </c>
      <c r="I18" s="202">
        <f t="shared" si="1"/>
        <v>-361</v>
      </c>
      <c r="J18" s="203">
        <f t="shared" si="2"/>
        <v>-9.642094017094017</v>
      </c>
      <c r="K18" s="201">
        <v>1565</v>
      </c>
    </row>
    <row r="19" spans="1:11" ht="18.75" customHeight="1">
      <c r="A19" s="195"/>
      <c r="B19" s="196" t="s">
        <v>14</v>
      </c>
      <c r="C19" s="194"/>
      <c r="D19" s="198">
        <v>3727</v>
      </c>
      <c r="E19" s="199">
        <v>1679</v>
      </c>
      <c r="F19" s="200">
        <f aca="true" t="shared" si="4" ref="F19:F24">D19-E19</f>
        <v>2048</v>
      </c>
      <c r="G19" s="277">
        <f t="shared" si="0"/>
        <v>81.982421875</v>
      </c>
      <c r="H19" s="201">
        <v>4027</v>
      </c>
      <c r="I19" s="202">
        <f t="shared" si="1"/>
        <v>-300</v>
      </c>
      <c r="J19" s="203">
        <f t="shared" si="2"/>
        <v>-7.449714427613609</v>
      </c>
      <c r="K19" s="201">
        <v>1527</v>
      </c>
    </row>
    <row r="20" spans="1:11" ht="18.75" customHeight="1">
      <c r="A20" s="195"/>
      <c r="B20" s="196" t="s">
        <v>15</v>
      </c>
      <c r="C20" s="194"/>
      <c r="D20" s="198">
        <v>3236</v>
      </c>
      <c r="E20" s="199">
        <v>1513</v>
      </c>
      <c r="F20" s="200">
        <f t="shared" si="4"/>
        <v>1723</v>
      </c>
      <c r="G20" s="277">
        <f t="shared" si="0"/>
        <v>87.81195589088799</v>
      </c>
      <c r="H20" s="201">
        <v>3315</v>
      </c>
      <c r="I20" s="202">
        <f t="shared" si="1"/>
        <v>-79</v>
      </c>
      <c r="J20" s="203">
        <f t="shared" si="2"/>
        <v>-2.383107088989442</v>
      </c>
      <c r="K20" s="201">
        <v>1273</v>
      </c>
    </row>
    <row r="21" spans="1:11" ht="18.75" customHeight="1">
      <c r="A21" s="195"/>
      <c r="B21" s="196" t="s">
        <v>16</v>
      </c>
      <c r="C21" s="194"/>
      <c r="D21" s="198">
        <v>3297</v>
      </c>
      <c r="E21" s="199">
        <v>1588</v>
      </c>
      <c r="F21" s="200">
        <f t="shared" si="4"/>
        <v>1709</v>
      </c>
      <c r="G21" s="277">
        <f t="shared" si="0"/>
        <v>92.91983616149795</v>
      </c>
      <c r="H21" s="201">
        <v>3535</v>
      </c>
      <c r="I21" s="202">
        <f t="shared" si="1"/>
        <v>-238</v>
      </c>
      <c r="J21" s="203">
        <f t="shared" si="2"/>
        <v>-6.732673267326733</v>
      </c>
      <c r="K21" s="201">
        <v>1274</v>
      </c>
    </row>
    <row r="22" spans="1:11" ht="18.75" customHeight="1">
      <c r="A22" s="195"/>
      <c r="B22" s="196" t="s">
        <v>17</v>
      </c>
      <c r="C22" s="194"/>
      <c r="D22" s="198">
        <v>1478</v>
      </c>
      <c r="E22" s="199">
        <v>703</v>
      </c>
      <c r="F22" s="200">
        <f t="shared" si="4"/>
        <v>775</v>
      </c>
      <c r="G22" s="277">
        <f t="shared" si="0"/>
        <v>90.70967741935483</v>
      </c>
      <c r="H22" s="201">
        <v>1591</v>
      </c>
      <c r="I22" s="202">
        <f t="shared" si="1"/>
        <v>-113</v>
      </c>
      <c r="J22" s="203">
        <f t="shared" si="2"/>
        <v>-7.1024512884978</v>
      </c>
      <c r="K22" s="201">
        <v>606</v>
      </c>
    </row>
    <row r="23" spans="1:11" ht="18.75" customHeight="1">
      <c r="A23" s="195"/>
      <c r="B23" s="196" t="s">
        <v>18</v>
      </c>
      <c r="C23" s="194"/>
      <c r="D23" s="198">
        <v>1170</v>
      </c>
      <c r="E23" s="199">
        <v>570</v>
      </c>
      <c r="F23" s="200">
        <f t="shared" si="4"/>
        <v>600</v>
      </c>
      <c r="G23" s="277">
        <f t="shared" si="0"/>
        <v>95</v>
      </c>
      <c r="H23" s="201">
        <v>1195</v>
      </c>
      <c r="I23" s="202">
        <f t="shared" si="1"/>
        <v>-25</v>
      </c>
      <c r="J23" s="203">
        <f t="shared" si="2"/>
        <v>-2.092050209205021</v>
      </c>
      <c r="K23" s="201">
        <v>500</v>
      </c>
    </row>
    <row r="24" spans="1:11" ht="18.75" customHeight="1">
      <c r="A24" s="195"/>
      <c r="B24" s="196" t="s">
        <v>19</v>
      </c>
      <c r="C24" s="194"/>
      <c r="D24" s="198">
        <v>4206</v>
      </c>
      <c r="E24" s="199">
        <v>1910</v>
      </c>
      <c r="F24" s="200">
        <f t="shared" si="4"/>
        <v>2296</v>
      </c>
      <c r="G24" s="277">
        <f t="shared" si="0"/>
        <v>83.18815331010452</v>
      </c>
      <c r="H24" s="201">
        <v>4366</v>
      </c>
      <c r="I24" s="202">
        <f t="shared" si="1"/>
        <v>-160</v>
      </c>
      <c r="J24" s="203">
        <f t="shared" si="2"/>
        <v>-3.664681630783326</v>
      </c>
      <c r="K24" s="201">
        <v>1506</v>
      </c>
    </row>
    <row r="25" spans="1:11" ht="18.75" customHeight="1">
      <c r="A25" s="197"/>
      <c r="B25" s="210" t="s">
        <v>20</v>
      </c>
      <c r="C25" s="211"/>
      <c r="D25" s="217">
        <f>SUM(D26:D33)</f>
        <v>63795</v>
      </c>
      <c r="E25" s="218">
        <f>SUM(E26:E33)</f>
        <v>30659</v>
      </c>
      <c r="F25" s="219">
        <f>SUM(F26:F33)</f>
        <v>33136</v>
      </c>
      <c r="G25" s="276">
        <f t="shared" si="0"/>
        <v>92.52474649927571</v>
      </c>
      <c r="H25" s="218">
        <f>SUM(H26:H33)</f>
        <v>63834</v>
      </c>
      <c r="I25" s="215">
        <f t="shared" si="1"/>
        <v>-39</v>
      </c>
      <c r="J25" s="216">
        <f t="shared" si="2"/>
        <v>-0.06109596766613404</v>
      </c>
      <c r="K25" s="278">
        <f>SUM(K26:K33)</f>
        <v>24935</v>
      </c>
    </row>
    <row r="26" spans="1:11" ht="18.75" customHeight="1">
      <c r="A26" s="195"/>
      <c r="B26" s="196" t="s">
        <v>21</v>
      </c>
      <c r="C26" s="194"/>
      <c r="D26" s="198">
        <v>3323</v>
      </c>
      <c r="E26" s="199">
        <v>1545</v>
      </c>
      <c r="F26" s="200">
        <f>D26-E26</f>
        <v>1778</v>
      </c>
      <c r="G26" s="277">
        <f t="shared" si="0"/>
        <v>86.89538807649045</v>
      </c>
      <c r="H26" s="201">
        <v>3388</v>
      </c>
      <c r="I26" s="202">
        <f t="shared" si="1"/>
        <v>-65</v>
      </c>
      <c r="J26" s="203">
        <f t="shared" si="2"/>
        <v>-1.9185360094451005</v>
      </c>
      <c r="K26" s="201">
        <v>1395</v>
      </c>
    </row>
    <row r="27" spans="1:11" ht="18.75" customHeight="1">
      <c r="A27" s="195"/>
      <c r="B27" s="196" t="s">
        <v>22</v>
      </c>
      <c r="C27" s="194"/>
      <c r="D27" s="198">
        <v>6288</v>
      </c>
      <c r="E27" s="199">
        <v>3058</v>
      </c>
      <c r="F27" s="200">
        <f aca="true" t="shared" si="5" ref="F27:F33">D27-E27</f>
        <v>3230</v>
      </c>
      <c r="G27" s="277">
        <f t="shared" si="0"/>
        <v>94.6749226006192</v>
      </c>
      <c r="H27" s="201">
        <v>6363</v>
      </c>
      <c r="I27" s="202">
        <f t="shared" si="1"/>
        <v>-75</v>
      </c>
      <c r="J27" s="203">
        <f t="shared" si="2"/>
        <v>-1.1786892975011787</v>
      </c>
      <c r="K27" s="201">
        <v>2164</v>
      </c>
    </row>
    <row r="28" spans="1:11" ht="18.75" customHeight="1">
      <c r="A28" s="195"/>
      <c r="B28" s="196" t="s">
        <v>23</v>
      </c>
      <c r="C28" s="194"/>
      <c r="D28" s="198">
        <v>22180</v>
      </c>
      <c r="E28" s="199">
        <v>10919</v>
      </c>
      <c r="F28" s="200">
        <f t="shared" si="5"/>
        <v>11261</v>
      </c>
      <c r="G28" s="277">
        <f t="shared" si="0"/>
        <v>96.96296954089335</v>
      </c>
      <c r="H28" s="201">
        <v>22427</v>
      </c>
      <c r="I28" s="202">
        <f t="shared" si="1"/>
        <v>-247</v>
      </c>
      <c r="J28" s="203">
        <f t="shared" si="2"/>
        <v>-1.1013510500735721</v>
      </c>
      <c r="K28" s="201">
        <v>9083</v>
      </c>
    </row>
    <row r="29" spans="1:11" ht="18.75" customHeight="1">
      <c r="A29" s="195"/>
      <c r="B29" s="196" t="s">
        <v>24</v>
      </c>
      <c r="C29" s="194"/>
      <c r="D29" s="198">
        <v>17759</v>
      </c>
      <c r="E29" s="199">
        <v>8467</v>
      </c>
      <c r="F29" s="200">
        <f t="shared" si="5"/>
        <v>9292</v>
      </c>
      <c r="G29" s="277">
        <f t="shared" si="0"/>
        <v>91.12139474817047</v>
      </c>
      <c r="H29" s="201">
        <v>16595</v>
      </c>
      <c r="I29" s="202">
        <f t="shared" si="1"/>
        <v>1164</v>
      </c>
      <c r="J29" s="203">
        <f t="shared" si="2"/>
        <v>7.014160891834891</v>
      </c>
      <c r="K29" s="201">
        <v>6538</v>
      </c>
    </row>
    <row r="30" spans="1:11" ht="18.75" customHeight="1">
      <c r="A30" s="195"/>
      <c r="B30" s="196" t="s">
        <v>25</v>
      </c>
      <c r="C30" s="194"/>
      <c r="D30" s="198">
        <v>4132</v>
      </c>
      <c r="E30" s="199">
        <v>1941</v>
      </c>
      <c r="F30" s="200">
        <f t="shared" si="5"/>
        <v>2191</v>
      </c>
      <c r="G30" s="277">
        <f t="shared" si="0"/>
        <v>88.58968507530808</v>
      </c>
      <c r="H30" s="201">
        <v>4281</v>
      </c>
      <c r="I30" s="202">
        <f t="shared" si="1"/>
        <v>-149</v>
      </c>
      <c r="J30" s="203">
        <f t="shared" si="2"/>
        <v>-3.480495211399206</v>
      </c>
      <c r="K30" s="201">
        <v>1595</v>
      </c>
    </row>
    <row r="31" spans="1:11" ht="18.75" customHeight="1">
      <c r="A31" s="195"/>
      <c r="B31" s="196" t="s">
        <v>26</v>
      </c>
      <c r="C31" s="194"/>
      <c r="D31" s="198">
        <v>5341</v>
      </c>
      <c r="E31" s="199">
        <v>2471</v>
      </c>
      <c r="F31" s="200">
        <f t="shared" si="5"/>
        <v>2870</v>
      </c>
      <c r="G31" s="277">
        <f t="shared" si="0"/>
        <v>86.09756097560975</v>
      </c>
      <c r="H31" s="201">
        <v>5596</v>
      </c>
      <c r="I31" s="202">
        <f t="shared" si="1"/>
        <v>-255</v>
      </c>
      <c r="J31" s="203">
        <f t="shared" si="2"/>
        <v>-4.5568263045032165</v>
      </c>
      <c r="K31" s="201">
        <v>2044</v>
      </c>
    </row>
    <row r="32" spans="1:11" ht="18.75" customHeight="1">
      <c r="A32" s="195"/>
      <c r="B32" s="196" t="s">
        <v>27</v>
      </c>
      <c r="C32" s="194"/>
      <c r="D32" s="198">
        <v>2038</v>
      </c>
      <c r="E32" s="199">
        <v>991</v>
      </c>
      <c r="F32" s="200">
        <f t="shared" si="5"/>
        <v>1047</v>
      </c>
      <c r="G32" s="277">
        <f t="shared" si="0"/>
        <v>94.65138490926456</v>
      </c>
      <c r="H32" s="201">
        <v>2032</v>
      </c>
      <c r="I32" s="202">
        <f t="shared" si="1"/>
        <v>6</v>
      </c>
      <c r="J32" s="203">
        <f t="shared" si="2"/>
        <v>0.2952755905511811</v>
      </c>
      <c r="K32" s="201">
        <v>847</v>
      </c>
    </row>
    <row r="33" spans="1:11" ht="18.75" customHeight="1">
      <c r="A33" s="195"/>
      <c r="B33" s="196" t="s">
        <v>28</v>
      </c>
      <c r="C33" s="194"/>
      <c r="D33" s="198">
        <v>2734</v>
      </c>
      <c r="E33" s="199">
        <v>1267</v>
      </c>
      <c r="F33" s="200">
        <f t="shared" si="5"/>
        <v>1467</v>
      </c>
      <c r="G33" s="277">
        <f t="shared" si="0"/>
        <v>86.36673483299249</v>
      </c>
      <c r="H33" s="201">
        <v>3152</v>
      </c>
      <c r="I33" s="202">
        <f t="shared" si="1"/>
        <v>-418</v>
      </c>
      <c r="J33" s="203">
        <f t="shared" si="2"/>
        <v>-13.261421319796954</v>
      </c>
      <c r="K33" s="201">
        <v>1269</v>
      </c>
    </row>
    <row r="34" spans="1:11" ht="18.75" customHeight="1">
      <c r="A34" s="222"/>
      <c r="B34" s="210" t="s">
        <v>29</v>
      </c>
      <c r="C34" s="211"/>
      <c r="D34" s="217">
        <f>SUM(D35:D36)</f>
        <v>9867</v>
      </c>
      <c r="E34" s="218">
        <f>SUM(E35:E36)</f>
        <v>4585</v>
      </c>
      <c r="F34" s="219">
        <f>SUM(F35:F36)</f>
        <v>5282</v>
      </c>
      <c r="G34" s="276">
        <f t="shared" si="0"/>
        <v>86.80424081787201</v>
      </c>
      <c r="H34" s="218">
        <f>SUM(H35:H36)</f>
        <v>11035</v>
      </c>
      <c r="I34" s="215">
        <f t="shared" si="1"/>
        <v>-1168</v>
      </c>
      <c r="J34" s="216">
        <f t="shared" si="2"/>
        <v>-10.584503851381967</v>
      </c>
      <c r="K34" s="278">
        <f>SUM(K35:K36)</f>
        <v>4398</v>
      </c>
    </row>
    <row r="35" spans="1:11" ht="18.75" customHeight="1">
      <c r="A35" s="195"/>
      <c r="B35" s="196" t="s">
        <v>30</v>
      </c>
      <c r="C35" s="194"/>
      <c r="D35" s="198">
        <v>4375</v>
      </c>
      <c r="E35" s="199">
        <v>2074</v>
      </c>
      <c r="F35" s="200">
        <f>D35-E35</f>
        <v>2301</v>
      </c>
      <c r="G35" s="277">
        <f t="shared" si="0"/>
        <v>90.13472403302913</v>
      </c>
      <c r="H35" s="201">
        <v>4657</v>
      </c>
      <c r="I35" s="202">
        <f t="shared" si="1"/>
        <v>-282</v>
      </c>
      <c r="J35" s="203">
        <f t="shared" si="2"/>
        <v>-6.055400472407129</v>
      </c>
      <c r="K35" s="201">
        <v>1834</v>
      </c>
    </row>
    <row r="36" spans="1:11" ht="18.75" customHeight="1">
      <c r="A36" s="195"/>
      <c r="B36" s="196" t="s">
        <v>31</v>
      </c>
      <c r="C36" s="194"/>
      <c r="D36" s="198">
        <v>5492</v>
      </c>
      <c r="E36" s="199">
        <v>2511</v>
      </c>
      <c r="F36" s="200">
        <f>D36-E36</f>
        <v>2981</v>
      </c>
      <c r="G36" s="277">
        <f t="shared" si="0"/>
        <v>84.23347869842334</v>
      </c>
      <c r="H36" s="201">
        <v>6378</v>
      </c>
      <c r="I36" s="202">
        <f t="shared" si="1"/>
        <v>-886</v>
      </c>
      <c r="J36" s="203">
        <f t="shared" si="2"/>
        <v>-13.891502038256506</v>
      </c>
      <c r="K36" s="201">
        <v>2564</v>
      </c>
    </row>
    <row r="37" spans="1:11" ht="18.75" customHeight="1">
      <c r="A37" s="222"/>
      <c r="B37" s="210" t="s">
        <v>32</v>
      </c>
      <c r="C37" s="211"/>
      <c r="D37" s="217">
        <f>SUM(D38:D39)</f>
        <v>5170</v>
      </c>
      <c r="E37" s="218">
        <f>SUM(E38:E39)</f>
        <v>2438</v>
      </c>
      <c r="F37" s="219">
        <f>SUM(F38:F39)</f>
        <v>2732</v>
      </c>
      <c r="G37" s="276">
        <f t="shared" si="0"/>
        <v>89.23865300146413</v>
      </c>
      <c r="H37" s="218">
        <f>SUM(H38:H39)</f>
        <v>5604</v>
      </c>
      <c r="I37" s="215">
        <f t="shared" si="1"/>
        <v>-434</v>
      </c>
      <c r="J37" s="216">
        <f t="shared" si="2"/>
        <v>-7.744468236973591</v>
      </c>
      <c r="K37" s="278">
        <f>SUM(K38:K39)</f>
        <v>2137</v>
      </c>
    </row>
    <row r="38" spans="1:11" ht="18.75" customHeight="1">
      <c r="A38" s="195"/>
      <c r="B38" s="196" t="s">
        <v>35</v>
      </c>
      <c r="C38" s="194"/>
      <c r="D38" s="198">
        <v>4632</v>
      </c>
      <c r="E38" s="199">
        <v>2154</v>
      </c>
      <c r="F38" s="200">
        <f>D38-E38</f>
        <v>2478</v>
      </c>
      <c r="G38" s="277">
        <f t="shared" si="0"/>
        <v>86.92493946731234</v>
      </c>
      <c r="H38" s="201">
        <v>5035</v>
      </c>
      <c r="I38" s="202">
        <f t="shared" si="1"/>
        <v>-403</v>
      </c>
      <c r="J38" s="203">
        <f t="shared" si="2"/>
        <v>-8.003972194637537</v>
      </c>
      <c r="K38" s="201">
        <v>1860</v>
      </c>
    </row>
    <row r="39" spans="1:11" ht="18.75" customHeight="1">
      <c r="A39" s="195"/>
      <c r="B39" s="196" t="s">
        <v>36</v>
      </c>
      <c r="C39" s="194"/>
      <c r="D39" s="198">
        <v>538</v>
      </c>
      <c r="E39" s="199">
        <v>284</v>
      </c>
      <c r="F39" s="200">
        <f>D39-E39</f>
        <v>254</v>
      </c>
      <c r="G39" s="277">
        <f t="shared" si="0"/>
        <v>111.81102362204724</v>
      </c>
      <c r="H39" s="201">
        <v>569</v>
      </c>
      <c r="I39" s="202">
        <f t="shared" si="1"/>
        <v>-31</v>
      </c>
      <c r="J39" s="203">
        <f t="shared" si="2"/>
        <v>-5.448154657293498</v>
      </c>
      <c r="K39" s="201">
        <v>277</v>
      </c>
    </row>
    <row r="40" spans="1:11" ht="18.75" customHeight="1">
      <c r="A40" s="222"/>
      <c r="B40" s="210" t="s">
        <v>38</v>
      </c>
      <c r="C40" s="211"/>
      <c r="D40" s="217">
        <f>SUM(D41:D43)</f>
        <v>49916</v>
      </c>
      <c r="E40" s="218">
        <f>SUM(E41:E43)</f>
        <v>23616</v>
      </c>
      <c r="F40" s="219">
        <f>SUM(F41:F43)</f>
        <v>26300</v>
      </c>
      <c r="G40" s="276">
        <f t="shared" si="0"/>
        <v>89.79467680608366</v>
      </c>
      <c r="H40" s="218">
        <f>SUM(H41:H43)</f>
        <v>52276</v>
      </c>
      <c r="I40" s="215">
        <f t="shared" si="1"/>
        <v>-2360</v>
      </c>
      <c r="J40" s="216">
        <f t="shared" si="2"/>
        <v>-4.514499961741525</v>
      </c>
      <c r="K40" s="278">
        <f>SUM(K41:K43)</f>
        <v>18689</v>
      </c>
    </row>
    <row r="41" spans="1:11" ht="18.75" customHeight="1">
      <c r="A41" s="195"/>
      <c r="B41" s="196" t="s">
        <v>125</v>
      </c>
      <c r="C41" s="194"/>
      <c r="D41" s="205">
        <v>15502</v>
      </c>
      <c r="E41" s="206">
        <v>7257</v>
      </c>
      <c r="F41" s="200">
        <f>D41-E41</f>
        <v>8245</v>
      </c>
      <c r="G41" s="277">
        <f t="shared" si="0"/>
        <v>88.01697998787144</v>
      </c>
      <c r="H41" s="201">
        <v>15358</v>
      </c>
      <c r="I41" s="202">
        <f t="shared" si="1"/>
        <v>144</v>
      </c>
      <c r="J41" s="203">
        <f t="shared" si="2"/>
        <v>0.9376220862091419</v>
      </c>
      <c r="K41" s="201">
        <v>5290</v>
      </c>
    </row>
    <row r="42" spans="1:11" ht="18.75" customHeight="1">
      <c r="A42" s="195"/>
      <c r="B42" s="196" t="s">
        <v>81</v>
      </c>
      <c r="C42" s="194"/>
      <c r="D42" s="204">
        <v>27068</v>
      </c>
      <c r="E42" s="201">
        <v>12875</v>
      </c>
      <c r="F42" s="200">
        <f>D42-E42</f>
        <v>14193</v>
      </c>
      <c r="G42" s="277">
        <f t="shared" si="0"/>
        <v>90.71373212146833</v>
      </c>
      <c r="H42" s="201">
        <v>28729</v>
      </c>
      <c r="I42" s="202">
        <f t="shared" si="1"/>
        <v>-1661</v>
      </c>
      <c r="J42" s="203">
        <f t="shared" si="2"/>
        <v>-5.781614396602736</v>
      </c>
      <c r="K42" s="201">
        <v>10002</v>
      </c>
    </row>
    <row r="43" spans="1:11" ht="18.75" customHeight="1">
      <c r="A43" s="195"/>
      <c r="B43" s="196" t="s">
        <v>124</v>
      </c>
      <c r="C43" s="194"/>
      <c r="D43" s="207">
        <v>7346</v>
      </c>
      <c r="E43" s="208">
        <v>3484</v>
      </c>
      <c r="F43" s="200">
        <f>D43-E43</f>
        <v>3862</v>
      </c>
      <c r="G43" s="277">
        <f t="shared" si="0"/>
        <v>90.21232522009322</v>
      </c>
      <c r="H43" s="201">
        <v>8189</v>
      </c>
      <c r="I43" s="202">
        <f t="shared" si="1"/>
        <v>-843</v>
      </c>
      <c r="J43" s="203">
        <f t="shared" si="2"/>
        <v>-10.294297227988764</v>
      </c>
      <c r="K43" s="201">
        <v>3397</v>
      </c>
    </row>
    <row r="44" spans="1:11" s="5" customFormat="1" ht="18.75" customHeight="1">
      <c r="A44" s="222"/>
      <c r="B44" s="210" t="s">
        <v>44</v>
      </c>
      <c r="C44" s="211"/>
      <c r="D44" s="217">
        <f>SUM(D45:D52)</f>
        <v>61161</v>
      </c>
      <c r="E44" s="218">
        <f>SUM(E45:E52)</f>
        <v>28754</v>
      </c>
      <c r="F44" s="219">
        <f>SUM(F45:F52)</f>
        <v>32407</v>
      </c>
      <c r="G44" s="276">
        <f t="shared" si="0"/>
        <v>88.72774400592465</v>
      </c>
      <c r="H44" s="218">
        <f>SUM(H45:H52)</f>
        <v>63838</v>
      </c>
      <c r="I44" s="215">
        <f t="shared" si="1"/>
        <v>-2677</v>
      </c>
      <c r="J44" s="216">
        <f t="shared" si="2"/>
        <v>-4.193427112378207</v>
      </c>
      <c r="K44" s="218">
        <f>SUM(K45:K52)</f>
        <v>23718</v>
      </c>
    </row>
    <row r="45" spans="1:11" ht="18.75" customHeight="1">
      <c r="A45" s="195"/>
      <c r="B45" s="196" t="s">
        <v>45</v>
      </c>
      <c r="C45" s="194"/>
      <c r="D45" s="198">
        <v>6785</v>
      </c>
      <c r="E45" s="199">
        <v>3171</v>
      </c>
      <c r="F45" s="200">
        <f>D45-E45</f>
        <v>3614</v>
      </c>
      <c r="G45" s="277">
        <f t="shared" si="0"/>
        <v>87.74211400110681</v>
      </c>
      <c r="H45" s="201">
        <v>7011</v>
      </c>
      <c r="I45" s="202">
        <f t="shared" si="1"/>
        <v>-226</v>
      </c>
      <c r="J45" s="203">
        <f t="shared" si="2"/>
        <v>-3.223505919269719</v>
      </c>
      <c r="K45" s="201">
        <v>2644</v>
      </c>
    </row>
    <row r="46" spans="1:11" ht="18.75" customHeight="1">
      <c r="A46" s="195"/>
      <c r="B46" s="196" t="s">
        <v>46</v>
      </c>
      <c r="C46" s="194"/>
      <c r="D46" s="198">
        <v>14449</v>
      </c>
      <c r="E46" s="199">
        <v>6799</v>
      </c>
      <c r="F46" s="200">
        <f aca="true" t="shared" si="6" ref="F46:F52">D46-E46</f>
        <v>7650</v>
      </c>
      <c r="G46" s="277">
        <f t="shared" si="0"/>
        <v>88.87581699346406</v>
      </c>
      <c r="H46" s="201">
        <v>14777</v>
      </c>
      <c r="I46" s="202">
        <f t="shared" si="1"/>
        <v>-328</v>
      </c>
      <c r="J46" s="203">
        <f t="shared" si="2"/>
        <v>-2.2196656966908033</v>
      </c>
      <c r="K46" s="201">
        <v>5385</v>
      </c>
    </row>
    <row r="47" spans="1:11" ht="18.75" customHeight="1">
      <c r="A47" s="195"/>
      <c r="B47" s="196" t="s">
        <v>47</v>
      </c>
      <c r="C47" s="194"/>
      <c r="D47" s="198">
        <v>6952</v>
      </c>
      <c r="E47" s="199">
        <v>3206</v>
      </c>
      <c r="F47" s="200">
        <f t="shared" si="6"/>
        <v>3746</v>
      </c>
      <c r="G47" s="277">
        <f t="shared" si="0"/>
        <v>85.58462359850508</v>
      </c>
      <c r="H47" s="201">
        <v>7411</v>
      </c>
      <c r="I47" s="202">
        <f t="shared" si="1"/>
        <v>-459</v>
      </c>
      <c r="J47" s="203">
        <f t="shared" si="2"/>
        <v>-6.193496154365133</v>
      </c>
      <c r="K47" s="201">
        <v>2792</v>
      </c>
    </row>
    <row r="48" spans="1:11" ht="18.75" customHeight="1">
      <c r="A48" s="195"/>
      <c r="B48" s="196" t="s">
        <v>48</v>
      </c>
      <c r="C48" s="194"/>
      <c r="D48" s="198">
        <v>14057</v>
      </c>
      <c r="E48" s="199">
        <v>6516</v>
      </c>
      <c r="F48" s="200">
        <f t="shared" si="6"/>
        <v>7541</v>
      </c>
      <c r="G48" s="277">
        <f t="shared" si="0"/>
        <v>86.40763824426469</v>
      </c>
      <c r="H48" s="201">
        <v>14842</v>
      </c>
      <c r="I48" s="202">
        <f t="shared" si="1"/>
        <v>-785</v>
      </c>
      <c r="J48" s="203">
        <f t="shared" si="2"/>
        <v>-5.289044603153214</v>
      </c>
      <c r="K48" s="201">
        <v>5763</v>
      </c>
    </row>
    <row r="49" spans="1:11" ht="18.75" customHeight="1">
      <c r="A49" s="195"/>
      <c r="B49" s="196" t="s">
        <v>49</v>
      </c>
      <c r="C49" s="194"/>
      <c r="D49" s="198">
        <v>4625</v>
      </c>
      <c r="E49" s="199">
        <v>2280</v>
      </c>
      <c r="F49" s="200">
        <f t="shared" si="6"/>
        <v>2345</v>
      </c>
      <c r="G49" s="277">
        <f t="shared" si="0"/>
        <v>97.22814498933901</v>
      </c>
      <c r="H49" s="201">
        <v>4860</v>
      </c>
      <c r="I49" s="202">
        <f t="shared" si="1"/>
        <v>-235</v>
      </c>
      <c r="J49" s="203">
        <f t="shared" si="2"/>
        <v>-4.8353909465020575</v>
      </c>
      <c r="K49" s="201">
        <v>1930</v>
      </c>
    </row>
    <row r="50" spans="1:11" ht="18.75" customHeight="1">
      <c r="A50" s="195"/>
      <c r="B50" s="196" t="s">
        <v>50</v>
      </c>
      <c r="C50" s="194"/>
      <c r="D50" s="198">
        <v>1536</v>
      </c>
      <c r="E50" s="199">
        <v>712</v>
      </c>
      <c r="F50" s="200">
        <f t="shared" si="6"/>
        <v>824</v>
      </c>
      <c r="G50" s="277">
        <f t="shared" si="0"/>
        <v>86.40776699029125</v>
      </c>
      <c r="H50" s="201">
        <v>1711</v>
      </c>
      <c r="I50" s="202">
        <f t="shared" si="1"/>
        <v>-175</v>
      </c>
      <c r="J50" s="203">
        <f t="shared" si="2"/>
        <v>-10.227936879018118</v>
      </c>
      <c r="K50" s="201">
        <v>581</v>
      </c>
    </row>
    <row r="51" spans="1:11" ht="18.75" customHeight="1">
      <c r="A51" s="195"/>
      <c r="B51" s="196" t="s">
        <v>54</v>
      </c>
      <c r="C51" s="194"/>
      <c r="D51" s="205">
        <v>5895</v>
      </c>
      <c r="E51" s="206">
        <v>2785</v>
      </c>
      <c r="F51" s="200">
        <f t="shared" si="6"/>
        <v>3110</v>
      </c>
      <c r="G51" s="277">
        <f t="shared" si="0"/>
        <v>89.54983922829582</v>
      </c>
      <c r="H51" s="201">
        <v>5968</v>
      </c>
      <c r="I51" s="202">
        <f t="shared" si="1"/>
        <v>-73</v>
      </c>
      <c r="J51" s="203">
        <f t="shared" si="2"/>
        <v>-1.2231903485254692</v>
      </c>
      <c r="K51" s="201">
        <v>2157</v>
      </c>
    </row>
    <row r="52" spans="1:11" ht="18.75" customHeight="1">
      <c r="A52" s="195"/>
      <c r="B52" s="196" t="s">
        <v>87</v>
      </c>
      <c r="C52" s="194"/>
      <c r="D52" s="207">
        <v>6862</v>
      </c>
      <c r="E52" s="208">
        <v>3285</v>
      </c>
      <c r="F52" s="200">
        <f t="shared" si="6"/>
        <v>3577</v>
      </c>
      <c r="G52" s="277">
        <f t="shared" si="0"/>
        <v>91.83673469387756</v>
      </c>
      <c r="H52" s="201">
        <v>7258</v>
      </c>
      <c r="I52" s="202">
        <f t="shared" si="1"/>
        <v>-396</v>
      </c>
      <c r="J52" s="203">
        <f t="shared" si="2"/>
        <v>-5.456048498208873</v>
      </c>
      <c r="K52" s="201">
        <v>2466</v>
      </c>
    </row>
    <row r="53" spans="1:11" ht="18.75" customHeight="1">
      <c r="A53" s="222"/>
      <c r="B53" s="210" t="s">
        <v>55</v>
      </c>
      <c r="C53" s="211"/>
      <c r="D53" s="217">
        <f>SUM(D54:D59)</f>
        <v>28151</v>
      </c>
      <c r="E53" s="218">
        <f>SUM(E54:E59)</f>
        <v>13344</v>
      </c>
      <c r="F53" s="219">
        <f>SUM(F54:F59)</f>
        <v>14807</v>
      </c>
      <c r="G53" s="276">
        <f t="shared" si="0"/>
        <v>90.11953805632471</v>
      </c>
      <c r="H53" s="218">
        <f>SUM(H54:H59)</f>
        <v>30037</v>
      </c>
      <c r="I53" s="215">
        <f t="shared" si="1"/>
        <v>-1886</v>
      </c>
      <c r="J53" s="216">
        <f t="shared" si="2"/>
        <v>-6.278922662050138</v>
      </c>
      <c r="K53" s="278">
        <f>SUM(K54:K59)</f>
        <v>11119</v>
      </c>
    </row>
    <row r="54" spans="1:11" ht="18.75" customHeight="1">
      <c r="A54" s="195"/>
      <c r="B54" s="196" t="s">
        <v>56</v>
      </c>
      <c r="C54" s="194"/>
      <c r="D54" s="198">
        <v>3947</v>
      </c>
      <c r="E54" s="199">
        <v>1878</v>
      </c>
      <c r="F54" s="200">
        <f aca="true" t="shared" si="7" ref="F54:F59">D54-E54</f>
        <v>2069</v>
      </c>
      <c r="G54" s="277">
        <f t="shared" si="0"/>
        <v>90.76848719188013</v>
      </c>
      <c r="H54" s="201">
        <v>4189</v>
      </c>
      <c r="I54" s="202">
        <f t="shared" si="1"/>
        <v>-242</v>
      </c>
      <c r="J54" s="203">
        <f t="shared" si="2"/>
        <v>-5.7770350919073765</v>
      </c>
      <c r="K54" s="201">
        <v>1517</v>
      </c>
    </row>
    <row r="55" spans="1:11" ht="18.75" customHeight="1">
      <c r="A55" s="195"/>
      <c r="B55" s="196" t="s">
        <v>57</v>
      </c>
      <c r="C55" s="194"/>
      <c r="D55" s="198">
        <v>3138</v>
      </c>
      <c r="E55" s="199">
        <v>1497</v>
      </c>
      <c r="F55" s="200">
        <f t="shared" si="7"/>
        <v>1641</v>
      </c>
      <c r="G55" s="277">
        <f t="shared" si="0"/>
        <v>91.22486288848263</v>
      </c>
      <c r="H55" s="201">
        <v>3429</v>
      </c>
      <c r="I55" s="202">
        <f t="shared" si="1"/>
        <v>-291</v>
      </c>
      <c r="J55" s="203">
        <f t="shared" si="2"/>
        <v>-8.486439195100612</v>
      </c>
      <c r="K55" s="201">
        <v>1200</v>
      </c>
    </row>
    <row r="56" spans="1:11" ht="18.75" customHeight="1">
      <c r="A56" s="195"/>
      <c r="B56" s="196" t="s">
        <v>58</v>
      </c>
      <c r="C56" s="194"/>
      <c r="D56" s="198">
        <v>9490</v>
      </c>
      <c r="E56" s="199">
        <v>4446</v>
      </c>
      <c r="F56" s="200">
        <f t="shared" si="7"/>
        <v>5044</v>
      </c>
      <c r="G56" s="277">
        <f t="shared" si="0"/>
        <v>88.14432989690721</v>
      </c>
      <c r="H56" s="201">
        <v>10019</v>
      </c>
      <c r="I56" s="202">
        <f t="shared" si="1"/>
        <v>-529</v>
      </c>
      <c r="J56" s="203">
        <f t="shared" si="2"/>
        <v>-5.279968060684699</v>
      </c>
      <c r="K56" s="201">
        <v>3656</v>
      </c>
    </row>
    <row r="57" spans="1:11" ht="18.75" customHeight="1">
      <c r="A57" s="195"/>
      <c r="B57" s="196" t="s">
        <v>59</v>
      </c>
      <c r="C57" s="194"/>
      <c r="D57" s="198">
        <v>6436</v>
      </c>
      <c r="E57" s="199">
        <v>3029</v>
      </c>
      <c r="F57" s="200">
        <f t="shared" si="7"/>
        <v>3407</v>
      </c>
      <c r="G57" s="277">
        <f t="shared" si="0"/>
        <v>88.90519518638098</v>
      </c>
      <c r="H57" s="201">
        <v>6956</v>
      </c>
      <c r="I57" s="202">
        <f t="shared" si="1"/>
        <v>-520</v>
      </c>
      <c r="J57" s="203">
        <f t="shared" si="2"/>
        <v>-7.475560667050028</v>
      </c>
      <c r="K57" s="201">
        <v>2742</v>
      </c>
    </row>
    <row r="58" spans="1:11" ht="18.75" customHeight="1">
      <c r="A58" s="195"/>
      <c r="B58" s="196" t="s">
        <v>60</v>
      </c>
      <c r="C58" s="194"/>
      <c r="D58" s="198">
        <v>3332</v>
      </c>
      <c r="E58" s="199">
        <v>1639</v>
      </c>
      <c r="F58" s="200">
        <f t="shared" si="7"/>
        <v>1693</v>
      </c>
      <c r="G58" s="277">
        <f t="shared" si="0"/>
        <v>96.81039574719433</v>
      </c>
      <c r="H58" s="201">
        <v>3573</v>
      </c>
      <c r="I58" s="202">
        <f t="shared" si="1"/>
        <v>-241</v>
      </c>
      <c r="J58" s="203">
        <f t="shared" si="2"/>
        <v>-6.745032185838232</v>
      </c>
      <c r="K58" s="201">
        <v>1269</v>
      </c>
    </row>
    <row r="59" spans="1:11" ht="18.75" customHeight="1">
      <c r="A59" s="195"/>
      <c r="B59" s="196" t="s">
        <v>62</v>
      </c>
      <c r="C59" s="194"/>
      <c r="D59" s="205">
        <v>1808</v>
      </c>
      <c r="E59" s="206">
        <v>855</v>
      </c>
      <c r="F59" s="200">
        <f t="shared" si="7"/>
        <v>953</v>
      </c>
      <c r="G59" s="277">
        <f t="shared" si="0"/>
        <v>89.71668415529905</v>
      </c>
      <c r="H59" s="201">
        <v>1871</v>
      </c>
      <c r="I59" s="202">
        <f t="shared" si="1"/>
        <v>-63</v>
      </c>
      <c r="J59" s="209">
        <f t="shared" si="2"/>
        <v>-3.3671833244254405</v>
      </c>
      <c r="K59" s="201">
        <v>735</v>
      </c>
    </row>
    <row r="60" spans="2:10" ht="18.75" customHeight="1">
      <c r="B60" s="181" t="s">
        <v>241</v>
      </c>
      <c r="C60" s="180"/>
      <c r="D60" s="42"/>
      <c r="E60" s="42"/>
      <c r="F60" s="42"/>
      <c r="G60" s="42"/>
      <c r="H60" s="42"/>
      <c r="I60" s="42"/>
      <c r="J60" s="42"/>
    </row>
    <row r="61" spans="2:3" ht="13.5">
      <c r="B61" s="52"/>
      <c r="C61" s="52"/>
    </row>
    <row r="62" spans="2:3" ht="13.5">
      <c r="B62" s="42"/>
      <c r="C62" s="42"/>
    </row>
    <row r="74" spans="13:15" ht="13.5">
      <c r="M74">
        <v>1</v>
      </c>
      <c r="N74" s="242" t="s">
        <v>24</v>
      </c>
      <c r="O74" s="243">
        <v>7.014160891834891</v>
      </c>
    </row>
    <row r="75" spans="13:15" ht="13.5">
      <c r="M75">
        <v>2</v>
      </c>
      <c r="N75" s="242" t="s">
        <v>6</v>
      </c>
      <c r="O75" s="243">
        <v>1.5871109776843793</v>
      </c>
    </row>
    <row r="76" spans="13:15" ht="13.5">
      <c r="M76">
        <v>3</v>
      </c>
      <c r="N76" s="242" t="s">
        <v>125</v>
      </c>
      <c r="O76" s="243">
        <v>0.9376220862091419</v>
      </c>
    </row>
    <row r="77" spans="13:15" ht="13.5">
      <c r="M77">
        <v>4</v>
      </c>
      <c r="N77" s="242" t="s">
        <v>27</v>
      </c>
      <c r="O77" s="243">
        <v>0.2952755905511811</v>
      </c>
    </row>
    <row r="78" spans="13:15" ht="13.5">
      <c r="M78">
        <v>5</v>
      </c>
      <c r="N78" s="242" t="s">
        <v>216</v>
      </c>
      <c r="O78" s="243">
        <v>-0.06414464317294175</v>
      </c>
    </row>
    <row r="79" spans="13:15" ht="13.5">
      <c r="M79">
        <v>6</v>
      </c>
      <c r="N79" s="242" t="s">
        <v>219</v>
      </c>
      <c r="O79" s="243">
        <v>-1.0712637616190916</v>
      </c>
    </row>
    <row r="80" spans="13:15" ht="13.5">
      <c r="M80">
        <v>7</v>
      </c>
      <c r="N80" s="242" t="s">
        <v>23</v>
      </c>
      <c r="O80" s="243">
        <v>-1.1013510500735721</v>
      </c>
    </row>
    <row r="81" spans="13:15" ht="13.5">
      <c r="M81">
        <v>8</v>
      </c>
      <c r="N81" s="242" t="s">
        <v>22</v>
      </c>
      <c r="O81" s="243">
        <v>-1.1786892975011787</v>
      </c>
    </row>
    <row r="82" spans="13:15" ht="13.5">
      <c r="M82">
        <v>9</v>
      </c>
      <c r="N82" s="242" t="s">
        <v>54</v>
      </c>
      <c r="O82" s="243">
        <v>-1.2231903485254692</v>
      </c>
    </row>
    <row r="83" spans="13:15" ht="13.5">
      <c r="M83">
        <v>10</v>
      </c>
      <c r="N83" s="242" t="s">
        <v>21</v>
      </c>
      <c r="O83" s="243">
        <v>-1.9185360094451005</v>
      </c>
    </row>
    <row r="84" spans="13:15" ht="13.5">
      <c r="M84">
        <v>11</v>
      </c>
      <c r="N84" s="242" t="s">
        <v>18</v>
      </c>
      <c r="O84" s="243">
        <v>-2.092050209205021</v>
      </c>
    </row>
    <row r="85" spans="13:15" ht="13.5">
      <c r="M85">
        <v>12</v>
      </c>
      <c r="N85" s="242" t="s">
        <v>46</v>
      </c>
      <c r="O85" s="243">
        <v>-2.2196656966908033</v>
      </c>
    </row>
    <row r="86" spans="13:15" ht="13.5">
      <c r="M86">
        <v>13</v>
      </c>
      <c r="N86" s="242" t="s">
        <v>102</v>
      </c>
      <c r="O86" s="243">
        <v>-2.2354579207920793</v>
      </c>
    </row>
    <row r="87" spans="13:15" ht="13.5">
      <c r="M87">
        <v>14</v>
      </c>
      <c r="N87" s="242" t="s">
        <v>224</v>
      </c>
      <c r="O87" s="243">
        <v>-2.383107088989442</v>
      </c>
    </row>
    <row r="88" spans="13:15" ht="13.5">
      <c r="M88">
        <v>15</v>
      </c>
      <c r="N88" s="242" t="s">
        <v>45</v>
      </c>
      <c r="O88" s="243">
        <v>-3.223505919269719</v>
      </c>
    </row>
    <row r="89" spans="13:15" ht="13.5">
      <c r="M89">
        <v>16</v>
      </c>
      <c r="N89" s="242" t="s">
        <v>62</v>
      </c>
      <c r="O89" s="243">
        <v>-3.3671833244254405</v>
      </c>
    </row>
    <row r="90" spans="13:15" ht="13.5">
      <c r="M90">
        <v>17</v>
      </c>
      <c r="N90" s="242" t="s">
        <v>25</v>
      </c>
      <c r="O90" s="243">
        <v>-3.480495211399206</v>
      </c>
    </row>
    <row r="91" spans="13:15" ht="13.5">
      <c r="M91">
        <v>18</v>
      </c>
      <c r="N91" s="242" t="s">
        <v>19</v>
      </c>
      <c r="O91" s="243">
        <v>-3.664681630783326</v>
      </c>
    </row>
    <row r="92" spans="13:15" ht="13.5">
      <c r="M92">
        <v>19</v>
      </c>
      <c r="N92" s="242" t="s">
        <v>26</v>
      </c>
      <c r="O92" s="243">
        <v>-4.5568263045032165</v>
      </c>
    </row>
    <row r="93" spans="13:15" ht="13.5">
      <c r="M93">
        <v>20</v>
      </c>
      <c r="N93" s="242" t="s">
        <v>218</v>
      </c>
      <c r="O93" s="243">
        <v>-4.5588856057408185</v>
      </c>
    </row>
    <row r="94" spans="13:15" ht="13.5">
      <c r="M94">
        <v>21</v>
      </c>
      <c r="N94" s="242" t="s">
        <v>49</v>
      </c>
      <c r="O94" s="243">
        <v>-4.8353909465020575</v>
      </c>
    </row>
    <row r="95" spans="13:15" ht="13.5">
      <c r="M95">
        <v>22</v>
      </c>
      <c r="N95" s="242" t="s">
        <v>58</v>
      </c>
      <c r="O95" s="243">
        <v>-5.279968060684699</v>
      </c>
    </row>
    <row r="96" spans="13:15" ht="13.5">
      <c r="M96">
        <v>23</v>
      </c>
      <c r="N96" s="242" t="s">
        <v>48</v>
      </c>
      <c r="O96" s="243">
        <v>-5.289044603153214</v>
      </c>
    </row>
    <row r="97" spans="13:15" ht="13.5">
      <c r="M97">
        <v>24</v>
      </c>
      <c r="N97" s="242" t="s">
        <v>36</v>
      </c>
      <c r="O97" s="243">
        <v>-5.448154657293498</v>
      </c>
    </row>
    <row r="98" spans="13:15" ht="13.5">
      <c r="M98">
        <v>25</v>
      </c>
      <c r="N98" s="242" t="s">
        <v>87</v>
      </c>
      <c r="O98" s="243">
        <v>-5.456048498208873</v>
      </c>
    </row>
    <row r="99" spans="13:15" ht="13.5">
      <c r="M99">
        <v>26</v>
      </c>
      <c r="N99" s="242" t="s">
        <v>220</v>
      </c>
      <c r="O99" s="243">
        <v>-5.542457107620879</v>
      </c>
    </row>
    <row r="100" spans="13:15" ht="13.5">
      <c r="M100">
        <v>27</v>
      </c>
      <c r="N100" s="242" t="s">
        <v>56</v>
      </c>
      <c r="O100" s="243">
        <v>-5.7770350919073765</v>
      </c>
    </row>
    <row r="101" spans="13:15" ht="13.5">
      <c r="M101">
        <v>28</v>
      </c>
      <c r="N101" s="242" t="s">
        <v>81</v>
      </c>
      <c r="O101" s="243">
        <v>-5.781614396602736</v>
      </c>
    </row>
    <row r="102" spans="13:15" ht="13.5">
      <c r="M102">
        <v>29</v>
      </c>
      <c r="N102" s="242" t="s">
        <v>221</v>
      </c>
      <c r="O102" s="243">
        <v>-6.053138236426646</v>
      </c>
    </row>
    <row r="103" spans="13:15" ht="13.5">
      <c r="M103">
        <v>30</v>
      </c>
      <c r="N103" s="242" t="s">
        <v>30</v>
      </c>
      <c r="O103" s="243">
        <v>-6.055400472407129</v>
      </c>
    </row>
    <row r="104" spans="13:15" ht="13.5">
      <c r="M104">
        <v>31</v>
      </c>
      <c r="N104" s="242" t="s">
        <v>47</v>
      </c>
      <c r="O104" s="243">
        <v>-6.193496154365133</v>
      </c>
    </row>
    <row r="105" spans="13:15" ht="13.5">
      <c r="M105">
        <v>32</v>
      </c>
      <c r="N105" s="242" t="s">
        <v>11</v>
      </c>
      <c r="O105" s="243">
        <v>-6.649740708729472</v>
      </c>
    </row>
    <row r="106" spans="13:15" ht="13.5">
      <c r="M106">
        <v>33</v>
      </c>
      <c r="N106" s="242" t="s">
        <v>225</v>
      </c>
      <c r="O106" s="243">
        <v>-6.732673267326733</v>
      </c>
    </row>
    <row r="107" spans="13:15" ht="13.5">
      <c r="M107">
        <v>34</v>
      </c>
      <c r="N107" s="242" t="s">
        <v>60</v>
      </c>
      <c r="O107" s="243">
        <v>-6.745032185838232</v>
      </c>
    </row>
    <row r="108" spans="13:15" ht="13.5">
      <c r="M108">
        <v>35</v>
      </c>
      <c r="N108" s="242" t="s">
        <v>226</v>
      </c>
      <c r="O108" s="243">
        <v>-7.1024512884978</v>
      </c>
    </row>
    <row r="109" spans="13:15" ht="13.5">
      <c r="M109">
        <v>36</v>
      </c>
      <c r="N109" s="242" t="s">
        <v>223</v>
      </c>
      <c r="O109" s="243">
        <v>-7.449714427613609</v>
      </c>
    </row>
    <row r="110" spans="13:15" ht="13.5">
      <c r="M110">
        <v>37</v>
      </c>
      <c r="N110" s="242" t="s">
        <v>59</v>
      </c>
      <c r="O110" s="243">
        <v>-7.475560667050028</v>
      </c>
    </row>
    <row r="111" spans="13:15" ht="13.5">
      <c r="M111">
        <v>38</v>
      </c>
      <c r="N111" s="242" t="s">
        <v>35</v>
      </c>
      <c r="O111" s="243">
        <v>-8.003972194637537</v>
      </c>
    </row>
    <row r="112" spans="13:15" ht="13.5">
      <c r="M112">
        <v>39</v>
      </c>
      <c r="N112" s="242" t="s">
        <v>57</v>
      </c>
      <c r="O112" s="243">
        <v>-8.486439195100612</v>
      </c>
    </row>
    <row r="113" spans="13:15" ht="13.5">
      <c r="M113">
        <v>40</v>
      </c>
      <c r="N113" s="242" t="s">
        <v>222</v>
      </c>
      <c r="O113" s="243">
        <v>-9.642094017094017</v>
      </c>
    </row>
    <row r="114" spans="13:15" ht="13.5">
      <c r="M114">
        <v>41</v>
      </c>
      <c r="N114" s="242" t="s">
        <v>217</v>
      </c>
      <c r="O114" s="243">
        <v>-10.178718159408382</v>
      </c>
    </row>
    <row r="115" spans="13:15" ht="13.5">
      <c r="M115">
        <v>42</v>
      </c>
      <c r="N115" s="242" t="s">
        <v>50</v>
      </c>
      <c r="O115" s="243">
        <v>-10.227936879018118</v>
      </c>
    </row>
    <row r="116" spans="13:15" ht="13.5">
      <c r="M116">
        <v>43</v>
      </c>
      <c r="N116" s="242" t="s">
        <v>124</v>
      </c>
      <c r="O116" s="243">
        <v>-10.294297227988764</v>
      </c>
    </row>
    <row r="117" spans="13:15" ht="13.5">
      <c r="M117">
        <v>44</v>
      </c>
      <c r="N117" s="242" t="s">
        <v>28</v>
      </c>
      <c r="O117" s="243">
        <v>-13.261421319796954</v>
      </c>
    </row>
    <row r="118" spans="13:15" ht="13.5">
      <c r="M118">
        <v>45</v>
      </c>
      <c r="N118" s="242" t="s">
        <v>31</v>
      </c>
      <c r="O118" s="243">
        <v>-13.891502038256506</v>
      </c>
    </row>
    <row r="125" spans="13:15" ht="13.5">
      <c r="M125">
        <v>1</v>
      </c>
      <c r="N125" s="242" t="s">
        <v>216</v>
      </c>
      <c r="O125" s="255">
        <v>333407</v>
      </c>
    </row>
    <row r="126" spans="13:15" ht="13.5">
      <c r="M126">
        <v>2</v>
      </c>
      <c r="N126" s="242" t="s">
        <v>6</v>
      </c>
      <c r="O126" s="255">
        <v>50758</v>
      </c>
    </row>
    <row r="127" spans="13:15" ht="13.5">
      <c r="M127">
        <v>3</v>
      </c>
      <c r="N127" s="242" t="s">
        <v>102</v>
      </c>
      <c r="O127" s="255">
        <v>37917</v>
      </c>
    </row>
    <row r="128" spans="13:15" ht="13.5">
      <c r="M128">
        <v>4</v>
      </c>
      <c r="N128" s="242" t="s">
        <v>219</v>
      </c>
      <c r="O128" s="255">
        <v>30013</v>
      </c>
    </row>
    <row r="129" spans="13:15" ht="13.5">
      <c r="M129">
        <v>5</v>
      </c>
      <c r="N129" s="242" t="s">
        <v>81</v>
      </c>
      <c r="O129" s="255">
        <v>27068</v>
      </c>
    </row>
    <row r="130" spans="13:15" ht="13.5">
      <c r="M130">
        <v>6</v>
      </c>
      <c r="N130" s="242" t="s">
        <v>220</v>
      </c>
      <c r="O130" s="255">
        <v>26041</v>
      </c>
    </row>
    <row r="131" spans="13:15" ht="13.5">
      <c r="M131">
        <v>7</v>
      </c>
      <c r="N131" s="242" t="s">
        <v>221</v>
      </c>
      <c r="O131" s="255">
        <v>24398</v>
      </c>
    </row>
    <row r="132" spans="13:15" ht="13.5">
      <c r="M132">
        <v>8</v>
      </c>
      <c r="N132" s="242" t="s">
        <v>23</v>
      </c>
      <c r="O132" s="255">
        <v>22180</v>
      </c>
    </row>
    <row r="133" spans="13:15" ht="13.5">
      <c r="M133">
        <v>9</v>
      </c>
      <c r="N133" s="242" t="s">
        <v>218</v>
      </c>
      <c r="O133" s="255">
        <v>20349</v>
      </c>
    </row>
    <row r="134" spans="13:15" ht="13.5">
      <c r="M134">
        <v>10</v>
      </c>
      <c r="N134" s="242" t="s">
        <v>24</v>
      </c>
      <c r="O134" s="255">
        <v>17759</v>
      </c>
    </row>
    <row r="135" spans="13:15" ht="13.5">
      <c r="M135">
        <v>11</v>
      </c>
      <c r="N135" s="242" t="s">
        <v>217</v>
      </c>
      <c r="O135" s="255">
        <v>17490</v>
      </c>
    </row>
    <row r="136" spans="13:15" ht="13.5">
      <c r="M136">
        <v>12</v>
      </c>
      <c r="N136" s="242" t="s">
        <v>11</v>
      </c>
      <c r="O136" s="255">
        <v>17281</v>
      </c>
    </row>
    <row r="137" spans="13:15" ht="13.5">
      <c r="M137">
        <v>13</v>
      </c>
      <c r="N137" s="242" t="s">
        <v>125</v>
      </c>
      <c r="O137" s="255">
        <v>15502</v>
      </c>
    </row>
    <row r="138" spans="13:15" ht="13.5">
      <c r="M138">
        <v>14</v>
      </c>
      <c r="N138" s="242" t="s">
        <v>46</v>
      </c>
      <c r="O138" s="255">
        <v>14449</v>
      </c>
    </row>
    <row r="139" spans="13:15" ht="13.5">
      <c r="M139">
        <v>15</v>
      </c>
      <c r="N139" s="242" t="s">
        <v>48</v>
      </c>
      <c r="O139" s="255">
        <v>14057</v>
      </c>
    </row>
    <row r="140" spans="13:15" ht="13.5">
      <c r="M140">
        <v>16</v>
      </c>
      <c r="N140" s="242" t="s">
        <v>58</v>
      </c>
      <c r="O140" s="255">
        <v>9490</v>
      </c>
    </row>
    <row r="141" spans="13:15" ht="13.5">
      <c r="M141">
        <v>17</v>
      </c>
      <c r="N141" s="242" t="s">
        <v>124</v>
      </c>
      <c r="O141" s="255">
        <v>7346</v>
      </c>
    </row>
    <row r="142" spans="13:15" ht="13.5">
      <c r="M142">
        <v>18</v>
      </c>
      <c r="N142" s="242" t="s">
        <v>47</v>
      </c>
      <c r="O142" s="255">
        <v>6952</v>
      </c>
    </row>
    <row r="143" spans="13:15" ht="13.5">
      <c r="M143">
        <v>19</v>
      </c>
      <c r="N143" s="242" t="s">
        <v>87</v>
      </c>
      <c r="O143" s="255">
        <v>6862</v>
      </c>
    </row>
    <row r="144" spans="13:15" ht="13.5">
      <c r="M144">
        <v>20</v>
      </c>
      <c r="N144" s="242" t="s">
        <v>45</v>
      </c>
      <c r="O144" s="255">
        <v>6785</v>
      </c>
    </row>
    <row r="145" spans="13:15" ht="13.5">
      <c r="M145">
        <v>21</v>
      </c>
      <c r="N145" s="242" t="s">
        <v>59</v>
      </c>
      <c r="O145" s="255">
        <v>6436</v>
      </c>
    </row>
    <row r="146" spans="13:15" ht="13.5">
      <c r="M146">
        <v>22</v>
      </c>
      <c r="N146" s="242" t="s">
        <v>22</v>
      </c>
      <c r="O146" s="255">
        <v>6288</v>
      </c>
    </row>
    <row r="147" spans="13:15" ht="13.5">
      <c r="M147">
        <v>23</v>
      </c>
      <c r="N147" s="242" t="s">
        <v>54</v>
      </c>
      <c r="O147" s="255">
        <v>5895</v>
      </c>
    </row>
    <row r="148" spans="13:15" ht="13.5">
      <c r="M148">
        <v>24</v>
      </c>
      <c r="N148" s="242" t="s">
        <v>31</v>
      </c>
      <c r="O148" s="255">
        <v>5492</v>
      </c>
    </row>
    <row r="149" spans="13:15" ht="13.5">
      <c r="M149">
        <v>25</v>
      </c>
      <c r="N149" s="242" t="s">
        <v>26</v>
      </c>
      <c r="O149" s="255">
        <v>5341</v>
      </c>
    </row>
    <row r="150" spans="13:15" ht="13.5">
      <c r="M150">
        <v>26</v>
      </c>
      <c r="N150" s="242" t="s">
        <v>35</v>
      </c>
      <c r="O150" s="255">
        <v>4632</v>
      </c>
    </row>
    <row r="151" spans="13:15" ht="13.5">
      <c r="M151">
        <v>27</v>
      </c>
      <c r="N151" s="242" t="s">
        <v>49</v>
      </c>
      <c r="O151" s="255">
        <v>4625</v>
      </c>
    </row>
    <row r="152" spans="13:15" ht="13.5">
      <c r="M152">
        <v>28</v>
      </c>
      <c r="N152" s="242" t="s">
        <v>30</v>
      </c>
      <c r="O152" s="255">
        <v>4375</v>
      </c>
    </row>
    <row r="153" spans="13:15" ht="13.5">
      <c r="M153">
        <v>29</v>
      </c>
      <c r="N153" s="242" t="s">
        <v>19</v>
      </c>
      <c r="O153" s="255">
        <v>4206</v>
      </c>
    </row>
    <row r="154" spans="13:15" ht="13.5">
      <c r="M154">
        <v>30</v>
      </c>
      <c r="N154" s="242" t="s">
        <v>25</v>
      </c>
      <c r="O154" s="255">
        <v>4132</v>
      </c>
    </row>
    <row r="155" spans="13:15" ht="13.5">
      <c r="M155">
        <v>31</v>
      </c>
      <c r="N155" s="242" t="s">
        <v>56</v>
      </c>
      <c r="O155" s="255">
        <v>3947</v>
      </c>
    </row>
    <row r="156" spans="13:15" ht="13.5">
      <c r="M156">
        <v>32</v>
      </c>
      <c r="N156" s="242" t="s">
        <v>223</v>
      </c>
      <c r="O156" s="255">
        <v>3727</v>
      </c>
    </row>
    <row r="157" spans="13:15" ht="13.5">
      <c r="M157">
        <v>33</v>
      </c>
      <c r="N157" s="242" t="s">
        <v>222</v>
      </c>
      <c r="O157" s="255">
        <v>3383</v>
      </c>
    </row>
    <row r="158" spans="13:15" ht="13.5">
      <c r="M158">
        <v>34</v>
      </c>
      <c r="N158" s="242" t="s">
        <v>60</v>
      </c>
      <c r="O158" s="255">
        <v>3332</v>
      </c>
    </row>
    <row r="159" spans="13:15" ht="13.5">
      <c r="M159">
        <v>35</v>
      </c>
      <c r="N159" s="242" t="s">
        <v>21</v>
      </c>
      <c r="O159" s="255">
        <v>3323</v>
      </c>
    </row>
    <row r="160" spans="13:15" ht="13.5">
      <c r="M160">
        <v>36</v>
      </c>
      <c r="N160" s="242" t="s">
        <v>225</v>
      </c>
      <c r="O160" s="255">
        <v>3297</v>
      </c>
    </row>
    <row r="161" spans="13:15" ht="13.5">
      <c r="M161">
        <v>37</v>
      </c>
      <c r="N161" s="242" t="s">
        <v>224</v>
      </c>
      <c r="O161" s="255">
        <v>3236</v>
      </c>
    </row>
    <row r="162" spans="13:15" ht="13.5">
      <c r="M162">
        <v>38</v>
      </c>
      <c r="N162" s="242" t="s">
        <v>57</v>
      </c>
      <c r="O162" s="255">
        <v>3138</v>
      </c>
    </row>
    <row r="163" spans="13:15" ht="13.5">
      <c r="M163">
        <v>39</v>
      </c>
      <c r="N163" s="242" t="s">
        <v>28</v>
      </c>
      <c r="O163" s="255">
        <v>2734</v>
      </c>
    </row>
    <row r="164" spans="13:15" ht="13.5">
      <c r="M164">
        <v>40</v>
      </c>
      <c r="N164" s="242" t="s">
        <v>27</v>
      </c>
      <c r="O164" s="255">
        <v>2038</v>
      </c>
    </row>
    <row r="165" spans="13:15" ht="13.5">
      <c r="M165">
        <v>41</v>
      </c>
      <c r="N165" s="242" t="s">
        <v>62</v>
      </c>
      <c r="O165" s="255">
        <v>1808</v>
      </c>
    </row>
    <row r="166" spans="13:15" ht="13.5">
      <c r="M166">
        <v>42</v>
      </c>
      <c r="N166" s="242" t="s">
        <v>50</v>
      </c>
      <c r="O166" s="255">
        <v>1536</v>
      </c>
    </row>
    <row r="167" spans="13:15" ht="13.5">
      <c r="M167">
        <v>43</v>
      </c>
      <c r="N167" s="242" t="s">
        <v>226</v>
      </c>
      <c r="O167" s="255">
        <v>1478</v>
      </c>
    </row>
    <row r="168" spans="13:15" ht="13.5">
      <c r="M168">
        <v>44</v>
      </c>
      <c r="N168" s="242" t="s">
        <v>18</v>
      </c>
      <c r="O168" s="255">
        <v>1170</v>
      </c>
    </row>
    <row r="169" spans="13:15" ht="13.5">
      <c r="M169">
        <v>45</v>
      </c>
      <c r="N169" s="242" t="s">
        <v>36</v>
      </c>
      <c r="O169" s="255">
        <v>538</v>
      </c>
    </row>
    <row r="170" spans="14:16" ht="13.5">
      <c r="N170" s="256"/>
      <c r="O170" s="256"/>
      <c r="P170" s="256"/>
    </row>
  </sheetData>
  <mergeCells count="4">
    <mergeCell ref="B1:J1"/>
    <mergeCell ref="D3:F3"/>
    <mergeCell ref="I3:J3"/>
    <mergeCell ref="K3:K4"/>
  </mergeCells>
  <printOptions/>
  <pageMargins left="1.1811023622047245" right="0.3937007874015748" top="0.98425196850393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V16384"/>
    </sheetView>
  </sheetViews>
  <sheetFormatPr defaultColWidth="9.00390625" defaultRowHeight="13.5"/>
  <cols>
    <col min="1" max="1" width="12.50390625" style="0" customWidth="1"/>
    <col min="2" max="3" width="11.625" style="0" customWidth="1"/>
    <col min="4" max="4" width="10.75390625" style="0" customWidth="1"/>
    <col min="5" max="5" width="8.00390625" style="0" customWidth="1"/>
    <col min="6" max="6" width="5.375" style="0" customWidth="1"/>
    <col min="7" max="7" width="12.50390625" style="0" customWidth="1"/>
    <col min="8" max="9" width="11.625" style="0" customWidth="1"/>
    <col min="10" max="10" width="10.75390625" style="0" customWidth="1"/>
    <col min="11" max="11" width="8.00390625" style="0" customWidth="1"/>
  </cols>
  <sheetData>
    <row r="1" spans="1:11" ht="17.25" customHeight="1">
      <c r="A1" s="472" t="s">
        <v>136</v>
      </c>
      <c r="B1" s="472"/>
      <c r="C1" s="472"/>
      <c r="D1" s="472"/>
      <c r="E1" s="472"/>
      <c r="G1" s="472" t="s">
        <v>142</v>
      </c>
      <c r="H1" s="472"/>
      <c r="I1" s="472"/>
      <c r="J1" s="472"/>
      <c r="K1" s="472"/>
    </row>
    <row r="2" spans="1:7" ht="17.25" customHeight="1" thickBot="1">
      <c r="A2" s="5"/>
      <c r="G2" s="5"/>
    </row>
    <row r="3" spans="1:11" ht="15.75" customHeight="1">
      <c r="A3" s="125"/>
      <c r="B3" s="479" t="s">
        <v>134</v>
      </c>
      <c r="C3" s="477" t="s">
        <v>135</v>
      </c>
      <c r="D3" s="427" t="s">
        <v>126</v>
      </c>
      <c r="E3" s="429" t="s">
        <v>127</v>
      </c>
      <c r="G3" s="125"/>
      <c r="H3" s="162" t="s">
        <v>137</v>
      </c>
      <c r="I3" s="165" t="s">
        <v>138</v>
      </c>
      <c r="J3" s="473" t="s">
        <v>126</v>
      </c>
      <c r="K3" s="475" t="s">
        <v>139</v>
      </c>
    </row>
    <row r="4" spans="1:11" ht="15.75" customHeight="1" thickBot="1">
      <c r="A4" s="112"/>
      <c r="B4" s="478"/>
      <c r="C4" s="478"/>
      <c r="D4" s="428"/>
      <c r="E4" s="430"/>
      <c r="G4" s="166"/>
      <c r="H4" s="167" t="s">
        <v>140</v>
      </c>
      <c r="I4" s="168" t="s">
        <v>141</v>
      </c>
      <c r="J4" s="474"/>
      <c r="K4" s="476"/>
    </row>
    <row r="5" spans="1:11" ht="15.75" customHeight="1">
      <c r="A5" s="119" t="s">
        <v>0</v>
      </c>
      <c r="B5" s="104">
        <f>SUM(B6:B7)</f>
        <v>813949</v>
      </c>
      <c r="C5" s="104">
        <f>SUM(C6:C7)</f>
        <v>816704</v>
      </c>
      <c r="D5" s="106">
        <f>B5-C5</f>
        <v>-2755</v>
      </c>
      <c r="E5" s="160">
        <f>D5/C5*100</f>
        <v>-0.3373315179061202</v>
      </c>
      <c r="G5" s="119" t="s">
        <v>0</v>
      </c>
      <c r="H5" s="30">
        <f>SUM(H6:H7)</f>
        <v>796196</v>
      </c>
      <c r="I5" s="126">
        <f>SUM(I6:I7)</f>
        <v>813949</v>
      </c>
      <c r="J5" s="90">
        <f>H5-I5</f>
        <v>-17753</v>
      </c>
      <c r="K5" s="151">
        <f>J5/I5*100</f>
        <v>-2.1810948843232194</v>
      </c>
    </row>
    <row r="6" spans="1:11" ht="15.75" customHeight="1">
      <c r="A6" s="120" t="s">
        <v>1</v>
      </c>
      <c r="B6" s="30">
        <f>SUM(B8:B16)</f>
        <v>565552</v>
      </c>
      <c r="C6" s="30">
        <f>SUM(C8:C16)</f>
        <v>561014</v>
      </c>
      <c r="D6" s="90">
        <f aca="true" t="shared" si="0" ref="D6:D59">B6-C6</f>
        <v>4538</v>
      </c>
      <c r="E6" s="151">
        <f aca="true" t="shared" si="1" ref="E6:E59">D6/C6*100</f>
        <v>0.8088924697066383</v>
      </c>
      <c r="G6" s="120" t="s">
        <v>1</v>
      </c>
      <c r="H6" s="30">
        <f>SUM(H8:H16)</f>
        <v>557639</v>
      </c>
      <c r="I6" s="126">
        <f>SUM(I8:I16)</f>
        <v>565552</v>
      </c>
      <c r="J6" s="90">
        <f aca="true" t="shared" si="2" ref="J6:J59">H6-I6</f>
        <v>-7913</v>
      </c>
      <c r="K6" s="151">
        <f aca="true" t="shared" si="3" ref="K6:K59">J6/I6*100</f>
        <v>-1.399164002602767</v>
      </c>
    </row>
    <row r="7" spans="1:11" ht="15.75" customHeight="1">
      <c r="A7" s="120" t="s">
        <v>2</v>
      </c>
      <c r="B7" s="30">
        <f>SUM(B17,B25,B34,B37,B40,B44,B53)</f>
        <v>248397</v>
      </c>
      <c r="C7" s="30">
        <f>SUM(C17,C25,C34,C37,C40,C44,C53)</f>
        <v>255690</v>
      </c>
      <c r="D7" s="90">
        <f t="shared" si="0"/>
        <v>-7293</v>
      </c>
      <c r="E7" s="151">
        <f t="shared" si="1"/>
        <v>-2.8522820603074037</v>
      </c>
      <c r="G7" s="120" t="s">
        <v>2</v>
      </c>
      <c r="H7" s="30">
        <f>SUM(H17,H25,H34,H37,H40,H44,H53)</f>
        <v>238557</v>
      </c>
      <c r="I7" s="126">
        <f>SUM(I17,I25,I34,I37,I40,I44,I53)</f>
        <v>248397</v>
      </c>
      <c r="J7" s="90">
        <f t="shared" si="2"/>
        <v>-9840</v>
      </c>
      <c r="K7" s="151">
        <f t="shared" si="3"/>
        <v>-3.961400500006039</v>
      </c>
    </row>
    <row r="8" spans="1:11" ht="15.75" customHeight="1">
      <c r="A8" s="121" t="s">
        <v>3</v>
      </c>
      <c r="B8" s="22">
        <v>333621</v>
      </c>
      <c r="C8" s="22">
        <v>325058</v>
      </c>
      <c r="D8" s="132">
        <f t="shared" si="0"/>
        <v>8563</v>
      </c>
      <c r="E8" s="152">
        <f t="shared" si="1"/>
        <v>2.6342991096973463</v>
      </c>
      <c r="G8" s="121" t="s">
        <v>3</v>
      </c>
      <c r="H8" s="22">
        <v>333393</v>
      </c>
      <c r="I8" s="18">
        <v>333621</v>
      </c>
      <c r="J8" s="132">
        <f t="shared" si="2"/>
        <v>-228</v>
      </c>
      <c r="K8" s="152">
        <f t="shared" si="3"/>
        <v>-0.06834102169827438</v>
      </c>
    </row>
    <row r="9" spans="1:11" ht="15.75" customHeight="1">
      <c r="A9" s="121" t="s">
        <v>4</v>
      </c>
      <c r="B9" s="22">
        <v>19472</v>
      </c>
      <c r="C9" s="22">
        <v>21430</v>
      </c>
      <c r="D9" s="132">
        <f t="shared" si="0"/>
        <v>-1958</v>
      </c>
      <c r="E9" s="152">
        <f t="shared" si="1"/>
        <v>-9.13672421838544</v>
      </c>
      <c r="G9" s="121" t="s">
        <v>4</v>
      </c>
      <c r="H9" s="22">
        <v>17490</v>
      </c>
      <c r="I9" s="18">
        <v>19472</v>
      </c>
      <c r="J9" s="132">
        <f t="shared" si="2"/>
        <v>-1982</v>
      </c>
      <c r="K9" s="152">
        <f t="shared" si="3"/>
        <v>-10.178718159408382</v>
      </c>
    </row>
    <row r="10" spans="1:11" ht="15.75" customHeight="1">
      <c r="A10" s="121" t="s">
        <v>5</v>
      </c>
      <c r="B10" s="22">
        <v>21321</v>
      </c>
      <c r="C10" s="22">
        <v>22377</v>
      </c>
      <c r="D10" s="132">
        <f t="shared" si="0"/>
        <v>-1056</v>
      </c>
      <c r="E10" s="152">
        <f t="shared" si="1"/>
        <v>-4.719131250837914</v>
      </c>
      <c r="G10" s="121" t="s">
        <v>5</v>
      </c>
      <c r="H10" s="22">
        <v>20349</v>
      </c>
      <c r="I10" s="18">
        <v>21321</v>
      </c>
      <c r="J10" s="132">
        <f t="shared" si="2"/>
        <v>-972</v>
      </c>
      <c r="K10" s="152">
        <f t="shared" si="3"/>
        <v>-4.5588856057408185</v>
      </c>
    </row>
    <row r="11" spans="1:11" ht="15.75" customHeight="1">
      <c r="A11" s="121" t="s">
        <v>6</v>
      </c>
      <c r="B11" s="22">
        <v>49965</v>
      </c>
      <c r="C11" s="22">
        <v>48192</v>
      </c>
      <c r="D11" s="132">
        <f t="shared" si="0"/>
        <v>1773</v>
      </c>
      <c r="E11" s="152">
        <f t="shared" si="1"/>
        <v>3.679033864541833</v>
      </c>
      <c r="G11" s="121" t="s">
        <v>6</v>
      </c>
      <c r="H11" s="22">
        <v>50757</v>
      </c>
      <c r="I11" s="18">
        <v>49965</v>
      </c>
      <c r="J11" s="132">
        <f t="shared" si="2"/>
        <v>792</v>
      </c>
      <c r="K11" s="152">
        <f t="shared" si="3"/>
        <v>1.5851095767036927</v>
      </c>
    </row>
    <row r="12" spans="1:11" ht="15.75" customHeight="1">
      <c r="A12" s="121" t="s">
        <v>7</v>
      </c>
      <c r="B12" s="22">
        <v>30338</v>
      </c>
      <c r="C12" s="22">
        <v>30723</v>
      </c>
      <c r="D12" s="132">
        <f t="shared" si="0"/>
        <v>-385</v>
      </c>
      <c r="E12" s="152">
        <f t="shared" si="1"/>
        <v>-1.2531328320802004</v>
      </c>
      <c r="G12" s="121" t="s">
        <v>7</v>
      </c>
      <c r="H12" s="22">
        <v>30013</v>
      </c>
      <c r="I12" s="18">
        <v>30338</v>
      </c>
      <c r="J12" s="132">
        <f t="shared" si="2"/>
        <v>-325</v>
      </c>
      <c r="K12" s="152">
        <f t="shared" si="3"/>
        <v>-1.0712637616190916</v>
      </c>
    </row>
    <row r="13" spans="1:11" ht="15.75" customHeight="1">
      <c r="A13" s="121" t="s">
        <v>8</v>
      </c>
      <c r="B13" s="22">
        <v>27569</v>
      </c>
      <c r="C13" s="22">
        <v>28742</v>
      </c>
      <c r="D13" s="132">
        <f t="shared" si="0"/>
        <v>-1173</v>
      </c>
      <c r="E13" s="152">
        <f t="shared" si="1"/>
        <v>-4.081135620346531</v>
      </c>
      <c r="G13" s="121" t="s">
        <v>8</v>
      </c>
      <c r="H13" s="22">
        <v>26041</v>
      </c>
      <c r="I13" s="18">
        <v>27569</v>
      </c>
      <c r="J13" s="132">
        <f t="shared" si="2"/>
        <v>-1528</v>
      </c>
      <c r="K13" s="152">
        <f t="shared" si="3"/>
        <v>-5.542457107620879</v>
      </c>
    </row>
    <row r="14" spans="1:11" ht="15.75" customHeight="1">
      <c r="A14" s="121" t="s">
        <v>10</v>
      </c>
      <c r="B14" s="22">
        <v>25970</v>
      </c>
      <c r="C14" s="22">
        <v>25919</v>
      </c>
      <c r="D14" s="132">
        <f t="shared" si="0"/>
        <v>51</v>
      </c>
      <c r="E14" s="152">
        <f t="shared" si="1"/>
        <v>0.19676685057293877</v>
      </c>
      <c r="G14" s="121" t="s">
        <v>10</v>
      </c>
      <c r="H14" s="22">
        <v>24398</v>
      </c>
      <c r="I14" s="18">
        <v>25970</v>
      </c>
      <c r="J14" s="132">
        <f t="shared" si="2"/>
        <v>-1572</v>
      </c>
      <c r="K14" s="152">
        <f t="shared" si="3"/>
        <v>-6.053138236426646</v>
      </c>
    </row>
    <row r="15" spans="1:11" ht="15.75" customHeight="1">
      <c r="A15" s="121" t="s">
        <v>11</v>
      </c>
      <c r="B15" s="22">
        <v>18512</v>
      </c>
      <c r="C15" s="22">
        <v>19582</v>
      </c>
      <c r="D15" s="132">
        <f t="shared" si="0"/>
        <v>-1070</v>
      </c>
      <c r="E15" s="152">
        <f t="shared" si="1"/>
        <v>-5.464201817996119</v>
      </c>
      <c r="G15" s="121" t="s">
        <v>11</v>
      </c>
      <c r="H15" s="22">
        <v>17281</v>
      </c>
      <c r="I15" s="18">
        <v>18512</v>
      </c>
      <c r="J15" s="132">
        <f t="shared" si="2"/>
        <v>-1231</v>
      </c>
      <c r="K15" s="152">
        <f t="shared" si="3"/>
        <v>-6.649740708729472</v>
      </c>
    </row>
    <row r="16" spans="1:11" ht="15.75" customHeight="1">
      <c r="A16" s="122" t="s">
        <v>102</v>
      </c>
      <c r="B16" s="71">
        <v>38784</v>
      </c>
      <c r="C16" s="71">
        <v>38991</v>
      </c>
      <c r="D16" s="132">
        <f t="shared" si="0"/>
        <v>-207</v>
      </c>
      <c r="E16" s="152">
        <f t="shared" si="1"/>
        <v>-0.5308917442486728</v>
      </c>
      <c r="G16" s="122" t="s">
        <v>102</v>
      </c>
      <c r="H16" s="71">
        <v>37917</v>
      </c>
      <c r="I16" s="127">
        <v>38784</v>
      </c>
      <c r="J16" s="132">
        <f t="shared" si="2"/>
        <v>-867</v>
      </c>
      <c r="K16" s="152">
        <f t="shared" si="3"/>
        <v>-2.2354579207920793</v>
      </c>
    </row>
    <row r="17" spans="1:11" ht="15.75" customHeight="1">
      <c r="A17" s="123" t="s">
        <v>12</v>
      </c>
      <c r="B17" s="30">
        <f>SUM(B18:B24)</f>
        <v>21773</v>
      </c>
      <c r="C17" s="30">
        <f>SUM(C18:C24)</f>
        <v>23035</v>
      </c>
      <c r="D17" s="90">
        <f t="shared" si="0"/>
        <v>-1262</v>
      </c>
      <c r="E17" s="151">
        <f t="shared" si="1"/>
        <v>-5.478619492077274</v>
      </c>
      <c r="G17" s="123" t="s">
        <v>12</v>
      </c>
      <c r="H17" s="30">
        <f>SUM(H18:H24)</f>
        <v>20497</v>
      </c>
      <c r="I17" s="126">
        <f>SUM(I18:I24)</f>
        <v>21773</v>
      </c>
      <c r="J17" s="90">
        <f t="shared" si="2"/>
        <v>-1276</v>
      </c>
      <c r="K17" s="151">
        <f t="shared" si="3"/>
        <v>-5.860469388692417</v>
      </c>
    </row>
    <row r="18" spans="1:11" ht="15.75" customHeight="1">
      <c r="A18" s="121" t="s">
        <v>13</v>
      </c>
      <c r="B18" s="22">
        <v>3744</v>
      </c>
      <c r="C18" s="22">
        <v>4068</v>
      </c>
      <c r="D18" s="132">
        <f t="shared" si="0"/>
        <v>-324</v>
      </c>
      <c r="E18" s="152">
        <f t="shared" si="1"/>
        <v>-7.964601769911504</v>
      </c>
      <c r="G18" s="121" t="s">
        <v>13</v>
      </c>
      <c r="H18" s="22">
        <v>3383</v>
      </c>
      <c r="I18" s="18">
        <v>3744</v>
      </c>
      <c r="J18" s="132">
        <f t="shared" si="2"/>
        <v>-361</v>
      </c>
      <c r="K18" s="152">
        <f t="shared" si="3"/>
        <v>-9.642094017094017</v>
      </c>
    </row>
    <row r="19" spans="1:11" ht="15.75" customHeight="1">
      <c r="A19" s="121" t="s">
        <v>14</v>
      </c>
      <c r="B19" s="22">
        <v>4027</v>
      </c>
      <c r="C19" s="22">
        <v>4291</v>
      </c>
      <c r="D19" s="132">
        <f t="shared" si="0"/>
        <v>-264</v>
      </c>
      <c r="E19" s="152">
        <f t="shared" si="1"/>
        <v>-6.1524120251689585</v>
      </c>
      <c r="G19" s="121" t="s">
        <v>14</v>
      </c>
      <c r="H19" s="22">
        <v>3727</v>
      </c>
      <c r="I19" s="18">
        <v>4027</v>
      </c>
      <c r="J19" s="132">
        <f t="shared" si="2"/>
        <v>-300</v>
      </c>
      <c r="K19" s="152">
        <f t="shared" si="3"/>
        <v>-7.449714427613609</v>
      </c>
    </row>
    <row r="20" spans="1:11" ht="15.75" customHeight="1">
      <c r="A20" s="121" t="s">
        <v>15</v>
      </c>
      <c r="B20" s="22">
        <v>3315</v>
      </c>
      <c r="C20" s="22">
        <v>3575</v>
      </c>
      <c r="D20" s="132">
        <f t="shared" si="0"/>
        <v>-260</v>
      </c>
      <c r="E20" s="152">
        <f t="shared" si="1"/>
        <v>-7.2727272727272725</v>
      </c>
      <c r="G20" s="121" t="s">
        <v>15</v>
      </c>
      <c r="H20" s="22">
        <v>3236</v>
      </c>
      <c r="I20" s="18">
        <v>3315</v>
      </c>
      <c r="J20" s="132">
        <f t="shared" si="2"/>
        <v>-79</v>
      </c>
      <c r="K20" s="152">
        <f t="shared" si="3"/>
        <v>-2.383107088989442</v>
      </c>
    </row>
    <row r="21" spans="1:11" ht="15.75" customHeight="1">
      <c r="A21" s="121" t="s">
        <v>16</v>
      </c>
      <c r="B21" s="22">
        <v>3535</v>
      </c>
      <c r="C21" s="22">
        <v>3826</v>
      </c>
      <c r="D21" s="132">
        <f t="shared" si="0"/>
        <v>-291</v>
      </c>
      <c r="E21" s="152">
        <f t="shared" si="1"/>
        <v>-7.605854678515421</v>
      </c>
      <c r="G21" s="121" t="s">
        <v>16</v>
      </c>
      <c r="H21" s="22">
        <v>3297</v>
      </c>
      <c r="I21" s="18">
        <v>3535</v>
      </c>
      <c r="J21" s="132">
        <f t="shared" si="2"/>
        <v>-238</v>
      </c>
      <c r="K21" s="152">
        <f t="shared" si="3"/>
        <v>-6.732673267326733</v>
      </c>
    </row>
    <row r="22" spans="1:11" ht="15.75" customHeight="1">
      <c r="A22" s="121" t="s">
        <v>17</v>
      </c>
      <c r="B22" s="22">
        <v>1591</v>
      </c>
      <c r="C22" s="22">
        <v>1650</v>
      </c>
      <c r="D22" s="132">
        <f t="shared" si="0"/>
        <v>-59</v>
      </c>
      <c r="E22" s="152">
        <f t="shared" si="1"/>
        <v>-3.5757575757575757</v>
      </c>
      <c r="G22" s="121" t="s">
        <v>17</v>
      </c>
      <c r="H22" s="22">
        <v>1478</v>
      </c>
      <c r="I22" s="18">
        <v>1591</v>
      </c>
      <c r="J22" s="132">
        <f t="shared" si="2"/>
        <v>-113</v>
      </c>
      <c r="K22" s="152">
        <f t="shared" si="3"/>
        <v>-7.1024512884978</v>
      </c>
    </row>
    <row r="23" spans="1:11" ht="15.75" customHeight="1">
      <c r="A23" s="121" t="s">
        <v>18</v>
      </c>
      <c r="B23" s="22">
        <v>1195</v>
      </c>
      <c r="C23" s="22">
        <v>1242</v>
      </c>
      <c r="D23" s="132">
        <f t="shared" si="0"/>
        <v>-47</v>
      </c>
      <c r="E23" s="152">
        <f t="shared" si="1"/>
        <v>-3.784219001610306</v>
      </c>
      <c r="G23" s="121" t="s">
        <v>18</v>
      </c>
      <c r="H23" s="22">
        <v>1170</v>
      </c>
      <c r="I23" s="18">
        <v>1195</v>
      </c>
      <c r="J23" s="132">
        <f t="shared" si="2"/>
        <v>-25</v>
      </c>
      <c r="K23" s="152">
        <f t="shared" si="3"/>
        <v>-2.092050209205021</v>
      </c>
    </row>
    <row r="24" spans="1:11" ht="15.75" customHeight="1">
      <c r="A24" s="121" t="s">
        <v>19</v>
      </c>
      <c r="B24" s="22">
        <v>4366</v>
      </c>
      <c r="C24" s="22">
        <v>4383</v>
      </c>
      <c r="D24" s="132">
        <f t="shared" si="0"/>
        <v>-17</v>
      </c>
      <c r="E24" s="152">
        <f t="shared" si="1"/>
        <v>-0.38786219484371437</v>
      </c>
      <c r="G24" s="121" t="s">
        <v>19</v>
      </c>
      <c r="H24" s="22">
        <v>4206</v>
      </c>
      <c r="I24" s="18">
        <v>4366</v>
      </c>
      <c r="J24" s="132">
        <f t="shared" si="2"/>
        <v>-160</v>
      </c>
      <c r="K24" s="152">
        <f t="shared" si="3"/>
        <v>-3.664681630783326</v>
      </c>
    </row>
    <row r="25" spans="1:11" ht="15.75" customHeight="1">
      <c r="A25" s="120" t="s">
        <v>20</v>
      </c>
      <c r="B25" s="30">
        <f>SUM(B26:B33)</f>
        <v>63834</v>
      </c>
      <c r="C25" s="30">
        <f>SUM(C26:C33)</f>
        <v>62557</v>
      </c>
      <c r="D25" s="90">
        <f t="shared" si="0"/>
        <v>1277</v>
      </c>
      <c r="E25" s="151">
        <f t="shared" si="1"/>
        <v>2.041338299470883</v>
      </c>
      <c r="G25" s="120" t="s">
        <v>20</v>
      </c>
      <c r="H25" s="30">
        <f>SUM(H26:H33)</f>
        <v>63795</v>
      </c>
      <c r="I25" s="126">
        <f>SUM(I26:I33)</f>
        <v>63834</v>
      </c>
      <c r="J25" s="90">
        <f t="shared" si="2"/>
        <v>-39</v>
      </c>
      <c r="K25" s="151">
        <f t="shared" si="3"/>
        <v>-0.06109596766613404</v>
      </c>
    </row>
    <row r="26" spans="1:11" ht="15.75" customHeight="1">
      <c r="A26" s="121" t="s">
        <v>21</v>
      </c>
      <c r="B26" s="22">
        <v>3388</v>
      </c>
      <c r="C26" s="22">
        <v>3599</v>
      </c>
      <c r="D26" s="132">
        <f t="shared" si="0"/>
        <v>-211</v>
      </c>
      <c r="E26" s="152">
        <f t="shared" si="1"/>
        <v>-5.862739649902751</v>
      </c>
      <c r="G26" s="121" t="s">
        <v>21</v>
      </c>
      <c r="H26" s="22">
        <v>3323</v>
      </c>
      <c r="I26" s="18">
        <v>3388</v>
      </c>
      <c r="J26" s="132">
        <f t="shared" si="2"/>
        <v>-65</v>
      </c>
      <c r="K26" s="152">
        <f t="shared" si="3"/>
        <v>-1.9185360094451005</v>
      </c>
    </row>
    <row r="27" spans="1:11" ht="15.75" customHeight="1">
      <c r="A27" s="121" t="s">
        <v>22</v>
      </c>
      <c r="B27" s="22">
        <v>6363</v>
      </c>
      <c r="C27" s="22">
        <v>6227</v>
      </c>
      <c r="D27" s="132">
        <f t="shared" si="0"/>
        <v>136</v>
      </c>
      <c r="E27" s="152">
        <f t="shared" si="1"/>
        <v>2.1840372571061506</v>
      </c>
      <c r="G27" s="121" t="s">
        <v>22</v>
      </c>
      <c r="H27" s="22">
        <v>6288</v>
      </c>
      <c r="I27" s="18">
        <v>6363</v>
      </c>
      <c r="J27" s="132">
        <f t="shared" si="2"/>
        <v>-75</v>
      </c>
      <c r="K27" s="152">
        <f t="shared" si="3"/>
        <v>-1.1786892975011787</v>
      </c>
    </row>
    <row r="28" spans="1:11" ht="15.75" customHeight="1">
      <c r="A28" s="121" t="s">
        <v>23</v>
      </c>
      <c r="B28" s="22">
        <v>22427</v>
      </c>
      <c r="C28" s="22">
        <v>21951</v>
      </c>
      <c r="D28" s="132">
        <f t="shared" si="0"/>
        <v>476</v>
      </c>
      <c r="E28" s="152">
        <f t="shared" si="1"/>
        <v>2.1684661291057354</v>
      </c>
      <c r="G28" s="121" t="s">
        <v>23</v>
      </c>
      <c r="H28" s="22">
        <v>22180</v>
      </c>
      <c r="I28" s="18">
        <v>22427</v>
      </c>
      <c r="J28" s="132">
        <f t="shared" si="2"/>
        <v>-247</v>
      </c>
      <c r="K28" s="152">
        <f t="shared" si="3"/>
        <v>-1.1013510500735721</v>
      </c>
    </row>
    <row r="29" spans="1:11" ht="15.75" customHeight="1">
      <c r="A29" s="121" t="s">
        <v>24</v>
      </c>
      <c r="B29" s="22">
        <v>16595</v>
      </c>
      <c r="C29" s="22">
        <v>15102</v>
      </c>
      <c r="D29" s="132">
        <f t="shared" si="0"/>
        <v>1493</v>
      </c>
      <c r="E29" s="152">
        <f t="shared" si="1"/>
        <v>9.886107800291352</v>
      </c>
      <c r="G29" s="121" t="s">
        <v>24</v>
      </c>
      <c r="H29" s="22">
        <v>17759</v>
      </c>
      <c r="I29" s="18">
        <v>16595</v>
      </c>
      <c r="J29" s="132">
        <f t="shared" si="2"/>
        <v>1164</v>
      </c>
      <c r="K29" s="152">
        <f t="shared" si="3"/>
        <v>7.014160891834891</v>
      </c>
    </row>
    <row r="30" spans="1:11" ht="15.75" customHeight="1">
      <c r="A30" s="121" t="s">
        <v>25</v>
      </c>
      <c r="B30" s="22">
        <v>4281</v>
      </c>
      <c r="C30" s="22">
        <v>4458</v>
      </c>
      <c r="D30" s="132">
        <f t="shared" si="0"/>
        <v>-177</v>
      </c>
      <c r="E30" s="152">
        <f t="shared" si="1"/>
        <v>-3.970390309555855</v>
      </c>
      <c r="G30" s="121" t="s">
        <v>25</v>
      </c>
      <c r="H30" s="22">
        <v>4132</v>
      </c>
      <c r="I30" s="18">
        <v>4281</v>
      </c>
      <c r="J30" s="132">
        <f t="shared" si="2"/>
        <v>-149</v>
      </c>
      <c r="K30" s="152">
        <f t="shared" si="3"/>
        <v>-3.480495211399206</v>
      </c>
    </row>
    <row r="31" spans="1:11" ht="15.75" customHeight="1">
      <c r="A31" s="121" t="s">
        <v>26</v>
      </c>
      <c r="B31" s="22">
        <v>5596</v>
      </c>
      <c r="C31" s="22">
        <v>5733</v>
      </c>
      <c r="D31" s="132">
        <f t="shared" si="0"/>
        <v>-137</v>
      </c>
      <c r="E31" s="152">
        <f t="shared" si="1"/>
        <v>-2.389673818245247</v>
      </c>
      <c r="G31" s="121" t="s">
        <v>26</v>
      </c>
      <c r="H31" s="22">
        <v>5341</v>
      </c>
      <c r="I31" s="18">
        <v>5596</v>
      </c>
      <c r="J31" s="132">
        <f t="shared" si="2"/>
        <v>-255</v>
      </c>
      <c r="K31" s="152">
        <f t="shared" si="3"/>
        <v>-4.5568263045032165</v>
      </c>
    </row>
    <row r="32" spans="1:11" ht="15.75" customHeight="1">
      <c r="A32" s="121" t="s">
        <v>27</v>
      </c>
      <c r="B32" s="22">
        <v>2032</v>
      </c>
      <c r="C32" s="22">
        <v>2095</v>
      </c>
      <c r="D32" s="132">
        <f t="shared" si="0"/>
        <v>-63</v>
      </c>
      <c r="E32" s="152">
        <f t="shared" si="1"/>
        <v>-3.007159904534606</v>
      </c>
      <c r="G32" s="121" t="s">
        <v>27</v>
      </c>
      <c r="H32" s="22">
        <v>2038</v>
      </c>
      <c r="I32" s="18">
        <v>2032</v>
      </c>
      <c r="J32" s="132">
        <f t="shared" si="2"/>
        <v>6</v>
      </c>
      <c r="K32" s="152">
        <f t="shared" si="3"/>
        <v>0.2952755905511811</v>
      </c>
    </row>
    <row r="33" spans="1:11" ht="15.75" customHeight="1">
      <c r="A33" s="121" t="s">
        <v>28</v>
      </c>
      <c r="B33" s="22">
        <v>3152</v>
      </c>
      <c r="C33" s="22">
        <v>3392</v>
      </c>
      <c r="D33" s="132">
        <f t="shared" si="0"/>
        <v>-240</v>
      </c>
      <c r="E33" s="152">
        <f t="shared" si="1"/>
        <v>-7.0754716981132075</v>
      </c>
      <c r="G33" s="121" t="s">
        <v>28</v>
      </c>
      <c r="H33" s="22">
        <v>2734</v>
      </c>
      <c r="I33" s="18">
        <v>3152</v>
      </c>
      <c r="J33" s="132">
        <f t="shared" si="2"/>
        <v>-418</v>
      </c>
      <c r="K33" s="152">
        <f t="shared" si="3"/>
        <v>-13.261421319796954</v>
      </c>
    </row>
    <row r="34" spans="1:11" ht="15.75" customHeight="1">
      <c r="A34" s="120" t="s">
        <v>29</v>
      </c>
      <c r="B34" s="30">
        <f>SUM(B35:B36)</f>
        <v>11035</v>
      </c>
      <c r="C34" s="30">
        <f>SUM(C35:C36)</f>
        <v>11880</v>
      </c>
      <c r="D34" s="90">
        <f t="shared" si="0"/>
        <v>-845</v>
      </c>
      <c r="E34" s="151">
        <f t="shared" si="1"/>
        <v>-7.1127946127946124</v>
      </c>
      <c r="G34" s="120" t="s">
        <v>29</v>
      </c>
      <c r="H34" s="30">
        <f>SUM(H35:H36)</f>
        <v>9867</v>
      </c>
      <c r="I34" s="126">
        <f>SUM(I35:I36)</f>
        <v>11035</v>
      </c>
      <c r="J34" s="90">
        <f t="shared" si="2"/>
        <v>-1168</v>
      </c>
      <c r="K34" s="151">
        <f t="shared" si="3"/>
        <v>-10.584503851381967</v>
      </c>
    </row>
    <row r="35" spans="1:11" ht="15.75" customHeight="1">
      <c r="A35" s="121" t="s">
        <v>30</v>
      </c>
      <c r="B35" s="22">
        <v>4657</v>
      </c>
      <c r="C35" s="22">
        <v>4901</v>
      </c>
      <c r="D35" s="132">
        <f t="shared" si="0"/>
        <v>-244</v>
      </c>
      <c r="E35" s="152">
        <f t="shared" si="1"/>
        <v>-4.978575800856968</v>
      </c>
      <c r="G35" s="121" t="s">
        <v>30</v>
      </c>
      <c r="H35" s="22">
        <v>4375</v>
      </c>
      <c r="I35" s="18">
        <v>4657</v>
      </c>
      <c r="J35" s="132">
        <f t="shared" si="2"/>
        <v>-282</v>
      </c>
      <c r="K35" s="152">
        <f t="shared" si="3"/>
        <v>-6.055400472407129</v>
      </c>
    </row>
    <row r="36" spans="1:11" ht="15.75" customHeight="1">
      <c r="A36" s="121" t="s">
        <v>31</v>
      </c>
      <c r="B36" s="22">
        <v>6378</v>
      </c>
      <c r="C36" s="22">
        <v>6979</v>
      </c>
      <c r="D36" s="132">
        <f t="shared" si="0"/>
        <v>-601</v>
      </c>
      <c r="E36" s="152">
        <f t="shared" si="1"/>
        <v>-8.611548932511822</v>
      </c>
      <c r="G36" s="121" t="s">
        <v>31</v>
      </c>
      <c r="H36" s="22">
        <v>5492</v>
      </c>
      <c r="I36" s="18">
        <v>6378</v>
      </c>
      <c r="J36" s="132">
        <f t="shared" si="2"/>
        <v>-886</v>
      </c>
      <c r="K36" s="152">
        <f t="shared" si="3"/>
        <v>-13.891502038256506</v>
      </c>
    </row>
    <row r="37" spans="1:11" ht="15.75" customHeight="1">
      <c r="A37" s="120" t="s">
        <v>32</v>
      </c>
      <c r="B37" s="30">
        <f>SUM(B38:B39)</f>
        <v>5604</v>
      </c>
      <c r="C37" s="30">
        <f>SUM(C38:C39)</f>
        <v>5972</v>
      </c>
      <c r="D37" s="90">
        <f t="shared" si="0"/>
        <v>-368</v>
      </c>
      <c r="E37" s="151">
        <f t="shared" si="1"/>
        <v>-6.162089752176826</v>
      </c>
      <c r="G37" s="120" t="s">
        <v>32</v>
      </c>
      <c r="H37" s="30">
        <f>SUM(H38:H39)</f>
        <v>5170</v>
      </c>
      <c r="I37" s="126">
        <f>SUM(I38:I39)</f>
        <v>5604</v>
      </c>
      <c r="J37" s="90">
        <f t="shared" si="2"/>
        <v>-434</v>
      </c>
      <c r="K37" s="151">
        <f t="shared" si="3"/>
        <v>-7.744468236973591</v>
      </c>
    </row>
    <row r="38" spans="1:11" ht="15.75" customHeight="1">
      <c r="A38" s="121" t="s">
        <v>35</v>
      </c>
      <c r="B38" s="22">
        <v>5035</v>
      </c>
      <c r="C38" s="22">
        <v>5292</v>
      </c>
      <c r="D38" s="132">
        <f t="shared" si="0"/>
        <v>-257</v>
      </c>
      <c r="E38" s="152">
        <f t="shared" si="1"/>
        <v>-4.856386999244142</v>
      </c>
      <c r="G38" s="121" t="s">
        <v>35</v>
      </c>
      <c r="H38" s="22">
        <v>4632</v>
      </c>
      <c r="I38" s="18">
        <v>5035</v>
      </c>
      <c r="J38" s="132">
        <f t="shared" si="2"/>
        <v>-403</v>
      </c>
      <c r="K38" s="152">
        <f t="shared" si="3"/>
        <v>-8.003972194637537</v>
      </c>
    </row>
    <row r="39" spans="1:11" ht="15.75" customHeight="1">
      <c r="A39" s="121" t="s">
        <v>36</v>
      </c>
      <c r="B39" s="22">
        <v>569</v>
      </c>
      <c r="C39" s="22">
        <v>680</v>
      </c>
      <c r="D39" s="132">
        <f t="shared" si="0"/>
        <v>-111</v>
      </c>
      <c r="E39" s="152">
        <f t="shared" si="1"/>
        <v>-16.323529411764707</v>
      </c>
      <c r="G39" s="121" t="s">
        <v>36</v>
      </c>
      <c r="H39" s="22">
        <v>538</v>
      </c>
      <c r="I39" s="18">
        <v>569</v>
      </c>
      <c r="J39" s="132">
        <f t="shared" si="2"/>
        <v>-31</v>
      </c>
      <c r="K39" s="152">
        <f t="shared" si="3"/>
        <v>-5.448154657293498</v>
      </c>
    </row>
    <row r="40" spans="1:11" ht="15.75" customHeight="1">
      <c r="A40" s="120" t="s">
        <v>38</v>
      </c>
      <c r="B40" s="30">
        <f>SUM(B41:B43)</f>
        <v>52276</v>
      </c>
      <c r="C40" s="30">
        <f>SUM(C41:C43)</f>
        <v>53804</v>
      </c>
      <c r="D40" s="90">
        <f t="shared" si="0"/>
        <v>-1528</v>
      </c>
      <c r="E40" s="151">
        <f t="shared" si="1"/>
        <v>-2.8399375511114417</v>
      </c>
      <c r="G40" s="120" t="s">
        <v>38</v>
      </c>
      <c r="H40" s="30">
        <f>SUM(H41:H43)</f>
        <v>49916</v>
      </c>
      <c r="I40" s="126">
        <f>SUM(I41:I43)</f>
        <v>52276</v>
      </c>
      <c r="J40" s="90">
        <f t="shared" si="2"/>
        <v>-2360</v>
      </c>
      <c r="K40" s="151">
        <f t="shared" si="3"/>
        <v>-4.514499961741525</v>
      </c>
    </row>
    <row r="41" spans="1:11" ht="15.75" customHeight="1">
      <c r="A41" s="121" t="s">
        <v>125</v>
      </c>
      <c r="B41" s="137">
        <v>15358</v>
      </c>
      <c r="C41" s="137">
        <v>14806</v>
      </c>
      <c r="D41" s="132">
        <f t="shared" si="0"/>
        <v>552</v>
      </c>
      <c r="E41" s="152">
        <f t="shared" si="1"/>
        <v>3.7282182898824803</v>
      </c>
      <c r="G41" s="121" t="s">
        <v>125</v>
      </c>
      <c r="H41" s="34">
        <v>15502</v>
      </c>
      <c r="I41" s="128">
        <v>15358</v>
      </c>
      <c r="J41" s="132">
        <f t="shared" si="2"/>
        <v>144</v>
      </c>
      <c r="K41" s="152">
        <f t="shared" si="3"/>
        <v>0.9376220862091419</v>
      </c>
    </row>
    <row r="42" spans="1:11" ht="15.75" customHeight="1">
      <c r="A42" s="121" t="s">
        <v>81</v>
      </c>
      <c r="B42" s="138">
        <v>28729</v>
      </c>
      <c r="C42" s="138">
        <v>30079</v>
      </c>
      <c r="D42" s="132">
        <f t="shared" si="0"/>
        <v>-1350</v>
      </c>
      <c r="E42" s="152">
        <f t="shared" si="1"/>
        <v>-4.488181123042654</v>
      </c>
      <c r="G42" s="121" t="s">
        <v>81</v>
      </c>
      <c r="H42" s="134">
        <v>27068</v>
      </c>
      <c r="I42" s="129">
        <v>28729</v>
      </c>
      <c r="J42" s="132">
        <f t="shared" si="2"/>
        <v>-1661</v>
      </c>
      <c r="K42" s="152">
        <f t="shared" si="3"/>
        <v>-5.781614396602736</v>
      </c>
    </row>
    <row r="43" spans="1:11" ht="15.75" customHeight="1">
      <c r="A43" s="122" t="s">
        <v>124</v>
      </c>
      <c r="B43" s="139">
        <v>8189</v>
      </c>
      <c r="C43" s="139">
        <v>8919</v>
      </c>
      <c r="D43" s="132">
        <f t="shared" si="0"/>
        <v>-730</v>
      </c>
      <c r="E43" s="152">
        <f t="shared" si="1"/>
        <v>-8.184774077811415</v>
      </c>
      <c r="G43" s="122" t="s">
        <v>124</v>
      </c>
      <c r="H43" s="72">
        <v>7346</v>
      </c>
      <c r="I43" s="48">
        <v>8189</v>
      </c>
      <c r="J43" s="132">
        <f t="shared" si="2"/>
        <v>-843</v>
      </c>
      <c r="K43" s="152">
        <f t="shared" si="3"/>
        <v>-10.294297227988764</v>
      </c>
    </row>
    <row r="44" spans="1:11" ht="15.75" customHeight="1">
      <c r="A44" s="120" t="s">
        <v>44</v>
      </c>
      <c r="B44" s="30">
        <f>SUM(B45:B52)</f>
        <v>63838</v>
      </c>
      <c r="C44" s="30">
        <f>SUM(C45:C52)</f>
        <v>66535</v>
      </c>
      <c r="D44" s="90">
        <f t="shared" si="0"/>
        <v>-2697</v>
      </c>
      <c r="E44" s="151">
        <f t="shared" si="1"/>
        <v>-4.053505673705569</v>
      </c>
      <c r="G44" s="120" t="s">
        <v>44</v>
      </c>
      <c r="H44" s="30">
        <f>SUM(H45:H52)</f>
        <v>61161</v>
      </c>
      <c r="I44" s="126">
        <f>SUM(I45:I52)</f>
        <v>63838</v>
      </c>
      <c r="J44" s="90">
        <f t="shared" si="2"/>
        <v>-2677</v>
      </c>
      <c r="K44" s="151">
        <f t="shared" si="3"/>
        <v>-4.193427112378207</v>
      </c>
    </row>
    <row r="45" spans="1:11" ht="15.75" customHeight="1">
      <c r="A45" s="121" t="s">
        <v>45</v>
      </c>
      <c r="B45" s="22">
        <v>7011</v>
      </c>
      <c r="C45" s="22">
        <v>7516</v>
      </c>
      <c r="D45" s="132">
        <f t="shared" si="0"/>
        <v>-505</v>
      </c>
      <c r="E45" s="152">
        <f t="shared" si="1"/>
        <v>-6.718999467802023</v>
      </c>
      <c r="G45" s="121" t="s">
        <v>45</v>
      </c>
      <c r="H45" s="22">
        <v>6785</v>
      </c>
      <c r="I45" s="18">
        <v>7011</v>
      </c>
      <c r="J45" s="132">
        <f t="shared" si="2"/>
        <v>-226</v>
      </c>
      <c r="K45" s="152">
        <f t="shared" si="3"/>
        <v>-3.223505919269719</v>
      </c>
    </row>
    <row r="46" spans="1:11" ht="15.75" customHeight="1">
      <c r="A46" s="121" t="s">
        <v>46</v>
      </c>
      <c r="B46" s="22">
        <v>14777</v>
      </c>
      <c r="C46" s="22">
        <v>15148</v>
      </c>
      <c r="D46" s="132">
        <f t="shared" si="0"/>
        <v>-371</v>
      </c>
      <c r="E46" s="152">
        <f t="shared" si="1"/>
        <v>-2.4491682070240297</v>
      </c>
      <c r="G46" s="121" t="s">
        <v>46</v>
      </c>
      <c r="H46" s="22">
        <v>14449</v>
      </c>
      <c r="I46" s="18">
        <v>14777</v>
      </c>
      <c r="J46" s="132">
        <f t="shared" si="2"/>
        <v>-328</v>
      </c>
      <c r="K46" s="152">
        <f t="shared" si="3"/>
        <v>-2.2196656966908033</v>
      </c>
    </row>
    <row r="47" spans="1:11" ht="15.75" customHeight="1">
      <c r="A47" s="121" t="s">
        <v>47</v>
      </c>
      <c r="B47" s="22">
        <v>7411</v>
      </c>
      <c r="C47" s="22">
        <v>7803</v>
      </c>
      <c r="D47" s="132">
        <f t="shared" si="0"/>
        <v>-392</v>
      </c>
      <c r="E47" s="152">
        <f t="shared" si="1"/>
        <v>-5.0237088299372035</v>
      </c>
      <c r="G47" s="121" t="s">
        <v>47</v>
      </c>
      <c r="H47" s="22">
        <v>6952</v>
      </c>
      <c r="I47" s="18">
        <v>7411</v>
      </c>
      <c r="J47" s="132">
        <f t="shared" si="2"/>
        <v>-459</v>
      </c>
      <c r="K47" s="152">
        <f t="shared" si="3"/>
        <v>-6.193496154365133</v>
      </c>
    </row>
    <row r="48" spans="1:11" ht="15.75" customHeight="1">
      <c r="A48" s="121" t="s">
        <v>48</v>
      </c>
      <c r="B48" s="22">
        <v>14842</v>
      </c>
      <c r="C48" s="22">
        <v>15606</v>
      </c>
      <c r="D48" s="132">
        <f t="shared" si="0"/>
        <v>-764</v>
      </c>
      <c r="E48" s="152">
        <f t="shared" si="1"/>
        <v>-4.895552992438805</v>
      </c>
      <c r="G48" s="121" t="s">
        <v>48</v>
      </c>
      <c r="H48" s="22">
        <v>14057</v>
      </c>
      <c r="I48" s="18">
        <v>14842</v>
      </c>
      <c r="J48" s="132">
        <f t="shared" si="2"/>
        <v>-785</v>
      </c>
      <c r="K48" s="152">
        <f t="shared" si="3"/>
        <v>-5.289044603153214</v>
      </c>
    </row>
    <row r="49" spans="1:11" ht="15.75" customHeight="1">
      <c r="A49" s="121" t="s">
        <v>49</v>
      </c>
      <c r="B49" s="22">
        <v>4860</v>
      </c>
      <c r="C49" s="22">
        <v>4998</v>
      </c>
      <c r="D49" s="132">
        <f t="shared" si="0"/>
        <v>-138</v>
      </c>
      <c r="E49" s="152">
        <f t="shared" si="1"/>
        <v>-2.7611044417767108</v>
      </c>
      <c r="G49" s="121" t="s">
        <v>49</v>
      </c>
      <c r="H49" s="22">
        <v>4625</v>
      </c>
      <c r="I49" s="18">
        <v>4860</v>
      </c>
      <c r="J49" s="132">
        <f t="shared" si="2"/>
        <v>-235</v>
      </c>
      <c r="K49" s="152">
        <f t="shared" si="3"/>
        <v>-4.8353909465020575</v>
      </c>
    </row>
    <row r="50" spans="1:11" ht="15.75" customHeight="1">
      <c r="A50" s="121" t="s">
        <v>50</v>
      </c>
      <c r="B50" s="22">
        <v>1711</v>
      </c>
      <c r="C50" s="22">
        <v>1805</v>
      </c>
      <c r="D50" s="132">
        <f t="shared" si="0"/>
        <v>-94</v>
      </c>
      <c r="E50" s="152">
        <f t="shared" si="1"/>
        <v>-5.207756232686981</v>
      </c>
      <c r="G50" s="121" t="s">
        <v>50</v>
      </c>
      <c r="H50" s="22">
        <v>1536</v>
      </c>
      <c r="I50" s="18">
        <v>1711</v>
      </c>
      <c r="J50" s="132">
        <f t="shared" si="2"/>
        <v>-175</v>
      </c>
      <c r="K50" s="152">
        <f t="shared" si="3"/>
        <v>-10.227936879018118</v>
      </c>
    </row>
    <row r="51" spans="1:11" ht="15.75" customHeight="1">
      <c r="A51" s="121" t="s">
        <v>54</v>
      </c>
      <c r="B51" s="34">
        <v>5968</v>
      </c>
      <c r="C51" s="34">
        <v>6105</v>
      </c>
      <c r="D51" s="132">
        <f t="shared" si="0"/>
        <v>-137</v>
      </c>
      <c r="E51" s="152">
        <f t="shared" si="1"/>
        <v>-2.244062244062244</v>
      </c>
      <c r="G51" s="121" t="s">
        <v>54</v>
      </c>
      <c r="H51" s="34">
        <v>5895</v>
      </c>
      <c r="I51" s="130">
        <v>5968</v>
      </c>
      <c r="J51" s="132">
        <f t="shared" si="2"/>
        <v>-73</v>
      </c>
      <c r="K51" s="152">
        <f t="shared" si="3"/>
        <v>-1.2231903485254692</v>
      </c>
    </row>
    <row r="52" spans="1:11" ht="15.75" customHeight="1">
      <c r="A52" s="121" t="s">
        <v>87</v>
      </c>
      <c r="B52" s="72">
        <v>7258</v>
      </c>
      <c r="C52" s="72">
        <v>7554</v>
      </c>
      <c r="D52" s="132">
        <f t="shared" si="0"/>
        <v>-296</v>
      </c>
      <c r="E52" s="152">
        <f t="shared" si="1"/>
        <v>-3.9184537993116226</v>
      </c>
      <c r="G52" s="121" t="s">
        <v>87</v>
      </c>
      <c r="H52" s="72">
        <v>6862</v>
      </c>
      <c r="I52" s="73">
        <v>7258</v>
      </c>
      <c r="J52" s="132">
        <f t="shared" si="2"/>
        <v>-396</v>
      </c>
      <c r="K52" s="152">
        <f t="shared" si="3"/>
        <v>-5.456048498208873</v>
      </c>
    </row>
    <row r="53" spans="1:11" ht="15.75" customHeight="1">
      <c r="A53" s="120" t="s">
        <v>55</v>
      </c>
      <c r="B53" s="30">
        <f>SUM(B54:B59)</f>
        <v>30037</v>
      </c>
      <c r="C53" s="30">
        <f>SUM(C54:C59)</f>
        <v>31907</v>
      </c>
      <c r="D53" s="90">
        <f t="shared" si="0"/>
        <v>-1870</v>
      </c>
      <c r="E53" s="151">
        <f t="shared" si="1"/>
        <v>-5.860782900304009</v>
      </c>
      <c r="G53" s="120" t="s">
        <v>55</v>
      </c>
      <c r="H53" s="30">
        <f>SUM(H54:H59)</f>
        <v>28151</v>
      </c>
      <c r="I53" s="126">
        <f>SUM(I54:I59)</f>
        <v>30037</v>
      </c>
      <c r="J53" s="90">
        <f t="shared" si="2"/>
        <v>-1886</v>
      </c>
      <c r="K53" s="151">
        <f t="shared" si="3"/>
        <v>-6.278922662050138</v>
      </c>
    </row>
    <row r="54" spans="1:11" ht="15.75" customHeight="1">
      <c r="A54" s="121" t="s">
        <v>56</v>
      </c>
      <c r="B54" s="22">
        <v>4189</v>
      </c>
      <c r="C54" s="22">
        <v>4629</v>
      </c>
      <c r="D54" s="132">
        <f t="shared" si="0"/>
        <v>-440</v>
      </c>
      <c r="E54" s="152">
        <f t="shared" si="1"/>
        <v>-9.505292719809894</v>
      </c>
      <c r="G54" s="121" t="s">
        <v>56</v>
      </c>
      <c r="H54" s="22">
        <v>3947</v>
      </c>
      <c r="I54" s="18">
        <v>4189</v>
      </c>
      <c r="J54" s="132">
        <f t="shared" si="2"/>
        <v>-242</v>
      </c>
      <c r="K54" s="152">
        <f t="shared" si="3"/>
        <v>-5.7770350919073765</v>
      </c>
    </row>
    <row r="55" spans="1:11" ht="15.75" customHeight="1">
      <c r="A55" s="121" t="s">
        <v>57</v>
      </c>
      <c r="B55" s="22">
        <v>3429</v>
      </c>
      <c r="C55" s="22">
        <v>3613</v>
      </c>
      <c r="D55" s="132">
        <f t="shared" si="0"/>
        <v>-184</v>
      </c>
      <c r="E55" s="152">
        <f t="shared" si="1"/>
        <v>-5.0927207306947135</v>
      </c>
      <c r="G55" s="121" t="s">
        <v>57</v>
      </c>
      <c r="H55" s="22">
        <v>3138</v>
      </c>
      <c r="I55" s="18">
        <v>3429</v>
      </c>
      <c r="J55" s="132">
        <f t="shared" si="2"/>
        <v>-291</v>
      </c>
      <c r="K55" s="152">
        <f t="shared" si="3"/>
        <v>-8.486439195100612</v>
      </c>
    </row>
    <row r="56" spans="1:11" ht="15.75" customHeight="1">
      <c r="A56" s="121" t="s">
        <v>58</v>
      </c>
      <c r="B56" s="22">
        <v>10019</v>
      </c>
      <c r="C56" s="22">
        <v>10395</v>
      </c>
      <c r="D56" s="132">
        <f t="shared" si="0"/>
        <v>-376</v>
      </c>
      <c r="E56" s="152">
        <f t="shared" si="1"/>
        <v>-3.6171236171236174</v>
      </c>
      <c r="G56" s="121" t="s">
        <v>58</v>
      </c>
      <c r="H56" s="22">
        <v>9490</v>
      </c>
      <c r="I56" s="18">
        <v>10019</v>
      </c>
      <c r="J56" s="132">
        <f t="shared" si="2"/>
        <v>-529</v>
      </c>
      <c r="K56" s="152">
        <f t="shared" si="3"/>
        <v>-5.279968060684699</v>
      </c>
    </row>
    <row r="57" spans="1:11" ht="15.75" customHeight="1">
      <c r="A57" s="121" t="s">
        <v>59</v>
      </c>
      <c r="B57" s="22">
        <v>6956</v>
      </c>
      <c r="C57" s="22">
        <v>7422</v>
      </c>
      <c r="D57" s="132">
        <f t="shared" si="0"/>
        <v>-466</v>
      </c>
      <c r="E57" s="152">
        <f t="shared" si="1"/>
        <v>-6.278631096739423</v>
      </c>
      <c r="G57" s="121" t="s">
        <v>59</v>
      </c>
      <c r="H57" s="22">
        <v>6436</v>
      </c>
      <c r="I57" s="18">
        <v>6956</v>
      </c>
      <c r="J57" s="132">
        <f t="shared" si="2"/>
        <v>-520</v>
      </c>
      <c r="K57" s="152">
        <f t="shared" si="3"/>
        <v>-7.475560667050028</v>
      </c>
    </row>
    <row r="58" spans="1:11" ht="15.75" customHeight="1">
      <c r="A58" s="121" t="s">
        <v>60</v>
      </c>
      <c r="B58" s="22">
        <v>3573</v>
      </c>
      <c r="C58" s="22">
        <v>3862</v>
      </c>
      <c r="D58" s="132">
        <f t="shared" si="0"/>
        <v>-289</v>
      </c>
      <c r="E58" s="152">
        <f t="shared" si="1"/>
        <v>-7.483169342309684</v>
      </c>
      <c r="G58" s="121" t="s">
        <v>60</v>
      </c>
      <c r="H58" s="22">
        <v>3332</v>
      </c>
      <c r="I58" s="18">
        <v>3573</v>
      </c>
      <c r="J58" s="132">
        <f t="shared" si="2"/>
        <v>-241</v>
      </c>
      <c r="K58" s="152">
        <f t="shared" si="3"/>
        <v>-6.745032185838232</v>
      </c>
    </row>
    <row r="59" spans="1:11" ht="15.75" customHeight="1" thickBot="1">
      <c r="A59" s="124" t="s">
        <v>62</v>
      </c>
      <c r="B59" s="92">
        <v>1871</v>
      </c>
      <c r="C59" s="92">
        <v>1986</v>
      </c>
      <c r="D59" s="133">
        <f t="shared" si="0"/>
        <v>-115</v>
      </c>
      <c r="E59" s="153">
        <f t="shared" si="1"/>
        <v>-5.790533736153072</v>
      </c>
      <c r="G59" s="124" t="s">
        <v>62</v>
      </c>
      <c r="H59" s="92">
        <v>1808</v>
      </c>
      <c r="I59" s="131">
        <v>1871</v>
      </c>
      <c r="J59" s="133">
        <f t="shared" si="2"/>
        <v>-63</v>
      </c>
      <c r="K59" s="153">
        <f t="shared" si="3"/>
        <v>-3.3671833244254405</v>
      </c>
    </row>
    <row r="60" ht="18" customHeight="1">
      <c r="A60" s="163" t="s">
        <v>143</v>
      </c>
    </row>
    <row r="61" ht="18" customHeight="1">
      <c r="A61" s="164" t="s">
        <v>144</v>
      </c>
    </row>
    <row r="62" ht="18" customHeight="1">
      <c r="A62" s="161" t="s">
        <v>145</v>
      </c>
    </row>
    <row r="63" ht="18" customHeight="1">
      <c r="A63" s="161" t="s">
        <v>146</v>
      </c>
    </row>
  </sheetData>
  <mergeCells count="8">
    <mergeCell ref="G1:K1"/>
    <mergeCell ref="J3:J4"/>
    <mergeCell ref="K3:K4"/>
    <mergeCell ref="A1:E1"/>
    <mergeCell ref="D3:D4"/>
    <mergeCell ref="E3:E4"/>
    <mergeCell ref="C3:C4"/>
    <mergeCell ref="B3:B4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K5" sqref="K5"/>
    </sheetView>
  </sheetViews>
  <sheetFormatPr defaultColWidth="9.00390625" defaultRowHeight="13.5"/>
  <cols>
    <col min="1" max="1" width="11.00390625" style="0" customWidth="1"/>
    <col min="13" max="13" width="8.87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ht="14.25" thickBot="1">
      <c r="J2" t="s">
        <v>108</v>
      </c>
    </row>
    <row r="3" spans="1:15" ht="14.25" thickBot="1">
      <c r="A3" s="5" t="s">
        <v>96</v>
      </c>
      <c r="H3" s="80" t="s">
        <v>103</v>
      </c>
      <c r="O3" s="81" t="s">
        <v>104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105</v>
      </c>
      <c r="I4" s="55" t="s">
        <v>70</v>
      </c>
      <c r="J4" s="56" t="s">
        <v>71</v>
      </c>
      <c r="K4" s="56" t="s">
        <v>75</v>
      </c>
      <c r="L4" s="56" t="s">
        <v>80</v>
      </c>
      <c r="M4" s="74" t="s">
        <v>63</v>
      </c>
      <c r="N4" s="82" t="s">
        <v>107</v>
      </c>
      <c r="O4" s="66" t="s">
        <v>106</v>
      </c>
    </row>
    <row r="5" spans="1:15" ht="15" customHeight="1">
      <c r="A5" s="33" t="s">
        <v>0</v>
      </c>
      <c r="B5" s="28">
        <f aca="true" t="shared" si="0" ref="B5:K5">SUM(B6:B7)</f>
        <v>807818</v>
      </c>
      <c r="C5" s="28">
        <f t="shared" si="0"/>
        <v>808899</v>
      </c>
      <c r="D5" s="28">
        <f t="shared" si="0"/>
        <v>808878</v>
      </c>
      <c r="E5" s="28">
        <f t="shared" si="0"/>
        <v>808777</v>
      </c>
      <c r="F5" s="28">
        <f t="shared" si="0"/>
        <v>808672</v>
      </c>
      <c r="G5" s="29">
        <f t="shared" si="0"/>
        <v>808830</v>
      </c>
      <c r="H5" s="30">
        <f t="shared" si="0"/>
        <v>813980</v>
      </c>
      <c r="I5" s="31">
        <f t="shared" si="0"/>
        <v>814109</v>
      </c>
      <c r="J5" s="28">
        <f t="shared" si="0"/>
        <v>814243</v>
      </c>
      <c r="K5" s="28">
        <f t="shared" si="0"/>
        <v>814431</v>
      </c>
      <c r="L5" s="28">
        <f>SUM(L6:L7)</f>
        <v>814105</v>
      </c>
      <c r="M5" s="29">
        <f>SUM(M6:M7)</f>
        <v>814018</v>
      </c>
      <c r="N5" s="30">
        <f>SUM(N6:N7)</f>
        <v>238</v>
      </c>
      <c r="O5" s="67">
        <f>SUM(O6:O7)</f>
        <v>813742</v>
      </c>
    </row>
    <row r="6" spans="1:15" ht="15" customHeight="1">
      <c r="A6" s="32" t="s">
        <v>1</v>
      </c>
      <c r="B6" s="28">
        <f aca="true" t="shared" si="1" ref="B6:K6">SUM(B8:B16)</f>
        <v>552477</v>
      </c>
      <c r="C6" s="28">
        <f t="shared" si="1"/>
        <v>553699</v>
      </c>
      <c r="D6" s="28">
        <f t="shared" si="1"/>
        <v>553826</v>
      </c>
      <c r="E6" s="28">
        <f t="shared" si="1"/>
        <v>553819</v>
      </c>
      <c r="F6" s="28">
        <f t="shared" si="1"/>
        <v>553848</v>
      </c>
      <c r="G6" s="29">
        <f t="shared" si="1"/>
        <v>554018</v>
      </c>
      <c r="H6" s="30">
        <f t="shared" si="1"/>
        <v>558725</v>
      </c>
      <c r="I6" s="31">
        <f t="shared" si="1"/>
        <v>559008</v>
      </c>
      <c r="J6" s="28">
        <f t="shared" si="1"/>
        <v>559223</v>
      </c>
      <c r="K6" s="28">
        <f t="shared" si="1"/>
        <v>559407</v>
      </c>
      <c r="L6" s="28">
        <f>SUM(L8:L16)</f>
        <v>559306</v>
      </c>
      <c r="M6" s="29">
        <f>SUM(M8:M16)</f>
        <v>559276</v>
      </c>
      <c r="N6" s="30">
        <f>SUM(N8:N16)</f>
        <v>232</v>
      </c>
      <c r="O6" s="67">
        <f>SUM(O8:O16)</f>
        <v>558493</v>
      </c>
    </row>
    <row r="7" spans="1:15" ht="15" customHeight="1">
      <c r="A7" s="32" t="s">
        <v>2</v>
      </c>
      <c r="B7" s="28">
        <f aca="true" t="shared" si="2" ref="B7:K7">SUM(B17,B25,B34,B37,B43,B49,B60)</f>
        <v>255341</v>
      </c>
      <c r="C7" s="28">
        <f t="shared" si="2"/>
        <v>255200</v>
      </c>
      <c r="D7" s="28">
        <f t="shared" si="2"/>
        <v>255052</v>
      </c>
      <c r="E7" s="28">
        <f t="shared" si="2"/>
        <v>254958</v>
      </c>
      <c r="F7" s="28">
        <f t="shared" si="2"/>
        <v>254824</v>
      </c>
      <c r="G7" s="29">
        <f t="shared" si="2"/>
        <v>254812</v>
      </c>
      <c r="H7" s="30">
        <f t="shared" si="2"/>
        <v>255255</v>
      </c>
      <c r="I7" s="31">
        <f t="shared" si="2"/>
        <v>255101</v>
      </c>
      <c r="J7" s="28">
        <f t="shared" si="2"/>
        <v>255020</v>
      </c>
      <c r="K7" s="28">
        <f t="shared" si="2"/>
        <v>255024</v>
      </c>
      <c r="L7" s="28">
        <f>SUM(L17,L25,L34,L37,L43,L49,L60)</f>
        <v>254799</v>
      </c>
      <c r="M7" s="29">
        <f>SUM(M17,M25,M34,M37,M43,M49,M60)</f>
        <v>254742</v>
      </c>
      <c r="N7" s="30">
        <f>SUM(N17,N25,N34,N37,N43,N49,N60)</f>
        <v>6</v>
      </c>
      <c r="O7" s="67">
        <f>SUM(O17,O25,O34,O37,O43,O49,O60)</f>
        <v>255249</v>
      </c>
    </row>
    <row r="8" spans="1:15" ht="15" customHeight="1">
      <c r="A8" s="1" t="s">
        <v>3</v>
      </c>
      <c r="B8" s="2">
        <v>325441</v>
      </c>
      <c r="C8" s="2">
        <v>326410</v>
      </c>
      <c r="D8" s="3">
        <v>326607</v>
      </c>
      <c r="E8" s="3">
        <v>326703</v>
      </c>
      <c r="F8" s="3">
        <v>326822</v>
      </c>
      <c r="G8" s="3">
        <v>326961</v>
      </c>
      <c r="H8" s="22">
        <v>330613</v>
      </c>
      <c r="I8" s="18">
        <v>330972</v>
      </c>
      <c r="J8" s="59">
        <v>331208</v>
      </c>
      <c r="K8" s="59">
        <v>331423</v>
      </c>
      <c r="L8" s="25">
        <v>331563</v>
      </c>
      <c r="M8" s="77">
        <v>331682</v>
      </c>
      <c r="N8" s="71">
        <f>H8-O8</f>
        <v>89</v>
      </c>
      <c r="O8" s="76">
        <v>330524</v>
      </c>
    </row>
    <row r="9" spans="1:15" ht="15" customHeight="1">
      <c r="A9" s="1" t="s">
        <v>4</v>
      </c>
      <c r="B9" s="2">
        <v>19588</v>
      </c>
      <c r="C9" s="2">
        <v>19567</v>
      </c>
      <c r="D9" s="3">
        <v>19543</v>
      </c>
      <c r="E9" s="3">
        <v>19511</v>
      </c>
      <c r="F9" s="3">
        <v>19491</v>
      </c>
      <c r="G9" s="3">
        <v>19475</v>
      </c>
      <c r="H9" s="22">
        <v>19472</v>
      </c>
      <c r="I9" s="18">
        <v>19456</v>
      </c>
      <c r="J9" s="59">
        <v>19430</v>
      </c>
      <c r="K9" s="59">
        <v>19423</v>
      </c>
      <c r="L9" s="25">
        <v>19385</v>
      </c>
      <c r="M9" s="77">
        <v>19390</v>
      </c>
      <c r="N9" s="71">
        <f aca="true" t="shared" si="3" ref="N9:N16">H9-O9</f>
        <v>0</v>
      </c>
      <c r="O9" s="76">
        <v>19472</v>
      </c>
    </row>
    <row r="10" spans="1:15" ht="15" customHeight="1">
      <c r="A10" s="1" t="s">
        <v>5</v>
      </c>
      <c r="B10" s="2">
        <v>21421</v>
      </c>
      <c r="C10" s="2">
        <v>21389</v>
      </c>
      <c r="D10" s="3">
        <v>21376</v>
      </c>
      <c r="E10" s="3">
        <v>21353</v>
      </c>
      <c r="F10" s="3">
        <v>21376</v>
      </c>
      <c r="G10" s="3">
        <v>21406</v>
      </c>
      <c r="H10" s="22">
        <v>21319</v>
      </c>
      <c r="I10" s="18">
        <v>21307</v>
      </c>
      <c r="J10" s="59">
        <v>21297</v>
      </c>
      <c r="K10" s="59">
        <v>21272</v>
      </c>
      <c r="L10" s="25">
        <v>21255</v>
      </c>
      <c r="M10" s="77">
        <v>21236</v>
      </c>
      <c r="N10" s="71">
        <f t="shared" si="3"/>
        <v>0</v>
      </c>
      <c r="O10" s="76">
        <v>21319</v>
      </c>
    </row>
    <row r="11" spans="1:15" ht="15" customHeight="1">
      <c r="A11" s="1" t="s">
        <v>6</v>
      </c>
      <c r="B11" s="2">
        <v>49494</v>
      </c>
      <c r="C11" s="2">
        <v>49782</v>
      </c>
      <c r="D11" s="3">
        <v>49793</v>
      </c>
      <c r="E11" s="3">
        <v>49818</v>
      </c>
      <c r="F11" s="3">
        <v>49840</v>
      </c>
      <c r="G11" s="3">
        <v>49908</v>
      </c>
      <c r="H11" s="22">
        <v>49959</v>
      </c>
      <c r="I11" s="18">
        <v>49966</v>
      </c>
      <c r="J11" s="59">
        <v>49997</v>
      </c>
      <c r="K11" s="59">
        <v>50054</v>
      </c>
      <c r="L11" s="25">
        <v>50018</v>
      </c>
      <c r="M11" s="77">
        <v>50025</v>
      </c>
      <c r="N11" s="71">
        <f t="shared" si="3"/>
        <v>143</v>
      </c>
      <c r="O11" s="76">
        <v>49816</v>
      </c>
    </row>
    <row r="12" spans="1:15" ht="15" customHeight="1">
      <c r="A12" s="1" t="s">
        <v>7</v>
      </c>
      <c r="B12" s="2">
        <v>30132</v>
      </c>
      <c r="C12" s="2">
        <v>30108</v>
      </c>
      <c r="D12" s="3">
        <v>30087</v>
      </c>
      <c r="E12" s="3">
        <v>30085</v>
      </c>
      <c r="F12" s="3">
        <v>30052</v>
      </c>
      <c r="G12" s="3">
        <v>30070</v>
      </c>
      <c r="H12" s="22">
        <v>30339</v>
      </c>
      <c r="I12" s="18">
        <v>30314</v>
      </c>
      <c r="J12" s="59">
        <v>30301</v>
      </c>
      <c r="K12" s="59">
        <v>30294</v>
      </c>
      <c r="L12" s="25">
        <v>30280</v>
      </c>
      <c r="M12" s="77">
        <v>30283</v>
      </c>
      <c r="N12" s="71">
        <f t="shared" si="3"/>
        <v>0</v>
      </c>
      <c r="O12" s="76">
        <v>30339</v>
      </c>
    </row>
    <row r="13" spans="1:15" ht="15" customHeight="1">
      <c r="A13" s="1" t="s">
        <v>8</v>
      </c>
      <c r="B13" s="2">
        <v>27451</v>
      </c>
      <c r="C13" s="2">
        <v>27590</v>
      </c>
      <c r="D13" s="3">
        <v>27585</v>
      </c>
      <c r="E13" s="3">
        <v>27577</v>
      </c>
      <c r="F13" s="3">
        <v>27556</v>
      </c>
      <c r="G13" s="3">
        <v>27533</v>
      </c>
      <c r="H13" s="22">
        <v>27570</v>
      </c>
      <c r="I13" s="18">
        <v>27571</v>
      </c>
      <c r="J13" s="59">
        <v>27570</v>
      </c>
      <c r="K13" s="59">
        <v>27528</v>
      </c>
      <c r="L13" s="25">
        <v>27483</v>
      </c>
      <c r="M13" s="77">
        <v>27384</v>
      </c>
      <c r="N13" s="71">
        <f t="shared" si="3"/>
        <v>0</v>
      </c>
      <c r="O13" s="76">
        <v>27570</v>
      </c>
    </row>
    <row r="14" spans="1:15" ht="15" customHeight="1">
      <c r="A14" s="1" t="s">
        <v>9</v>
      </c>
      <c r="B14" s="2">
        <v>34615</v>
      </c>
      <c r="C14" s="2">
        <v>34609</v>
      </c>
      <c r="D14" s="3">
        <v>34616</v>
      </c>
      <c r="E14" s="3">
        <v>34605</v>
      </c>
      <c r="F14" s="3">
        <v>34573</v>
      </c>
      <c r="G14" s="3">
        <v>34555</v>
      </c>
      <c r="H14" s="22">
        <v>34972</v>
      </c>
      <c r="I14" s="18">
        <v>34955</v>
      </c>
      <c r="J14" s="59">
        <v>34971</v>
      </c>
      <c r="K14" s="59">
        <v>34954</v>
      </c>
      <c r="L14" s="25">
        <v>34931</v>
      </c>
      <c r="M14" s="77">
        <v>34884</v>
      </c>
      <c r="N14" s="71">
        <f t="shared" si="3"/>
        <v>0</v>
      </c>
      <c r="O14" s="76">
        <v>34972</v>
      </c>
    </row>
    <row r="15" spans="1:15" ht="15" customHeight="1">
      <c r="A15" s="1" t="s">
        <v>10</v>
      </c>
      <c r="B15" s="2">
        <v>25806</v>
      </c>
      <c r="C15" s="2">
        <v>25789</v>
      </c>
      <c r="D15" s="3">
        <v>25776</v>
      </c>
      <c r="E15" s="3">
        <v>25754</v>
      </c>
      <c r="F15" s="3">
        <v>25740</v>
      </c>
      <c r="G15" s="3">
        <v>25731</v>
      </c>
      <c r="H15" s="22">
        <v>25968</v>
      </c>
      <c r="I15" s="18">
        <v>25959</v>
      </c>
      <c r="J15" s="59">
        <v>25952</v>
      </c>
      <c r="K15" s="59">
        <v>25949</v>
      </c>
      <c r="L15" s="25">
        <v>25924</v>
      </c>
      <c r="M15" s="77">
        <v>25918</v>
      </c>
      <c r="N15" s="71">
        <f t="shared" si="3"/>
        <v>0</v>
      </c>
      <c r="O15" s="76">
        <v>25968</v>
      </c>
    </row>
    <row r="16" spans="1:15" ht="15" customHeight="1">
      <c r="A16" s="1" t="s">
        <v>11</v>
      </c>
      <c r="B16" s="2">
        <v>18529</v>
      </c>
      <c r="C16" s="2">
        <v>18455</v>
      </c>
      <c r="D16" s="3">
        <v>18443</v>
      </c>
      <c r="E16" s="3">
        <v>18413</v>
      </c>
      <c r="F16" s="3">
        <v>18398</v>
      </c>
      <c r="G16" s="3">
        <v>18379</v>
      </c>
      <c r="H16" s="22">
        <v>18513</v>
      </c>
      <c r="I16" s="18">
        <v>18508</v>
      </c>
      <c r="J16" s="59">
        <v>18497</v>
      </c>
      <c r="K16" s="59">
        <v>18510</v>
      </c>
      <c r="L16" s="25">
        <v>18467</v>
      </c>
      <c r="M16" s="77">
        <v>18474</v>
      </c>
      <c r="N16" s="71">
        <f t="shared" si="3"/>
        <v>0</v>
      </c>
      <c r="O16" s="76">
        <v>18513</v>
      </c>
    </row>
    <row r="17" spans="1:15" ht="15" customHeight="1">
      <c r="A17" s="27" t="s">
        <v>12</v>
      </c>
      <c r="B17" s="28">
        <f>SUM(B18:B24)</f>
        <v>21986</v>
      </c>
      <c r="C17" s="28">
        <f>SUM(C18:C24)</f>
        <v>21948</v>
      </c>
      <c r="D17" s="28">
        <f aca="true" t="shared" si="4" ref="D17:K17">SUM(D18:D24)</f>
        <v>21938</v>
      </c>
      <c r="E17" s="28">
        <f t="shared" si="4"/>
        <v>21919</v>
      </c>
      <c r="F17" s="28">
        <f t="shared" si="4"/>
        <v>21894</v>
      </c>
      <c r="G17" s="29">
        <f t="shared" si="4"/>
        <v>21885</v>
      </c>
      <c r="H17" s="30">
        <f t="shared" si="4"/>
        <v>21769</v>
      </c>
      <c r="I17" s="31">
        <f t="shared" si="4"/>
        <v>21729</v>
      </c>
      <c r="J17" s="28">
        <f t="shared" si="4"/>
        <v>21713</v>
      </c>
      <c r="K17" s="28">
        <f t="shared" si="4"/>
        <v>21707</v>
      </c>
      <c r="L17" s="28">
        <f>SUM(L18:L24)</f>
        <v>21665</v>
      </c>
      <c r="M17" s="29">
        <f>SUM(M18:M24)</f>
        <v>21628</v>
      </c>
      <c r="N17" s="30">
        <f>SUM(N18:N24)</f>
        <v>0</v>
      </c>
      <c r="O17" s="67">
        <f>SUM(O18:O24)</f>
        <v>21769</v>
      </c>
    </row>
    <row r="18" spans="1:15" ht="15" customHeight="1">
      <c r="A18" s="1" t="s">
        <v>13</v>
      </c>
      <c r="B18" s="2">
        <v>3844</v>
      </c>
      <c r="C18" s="2">
        <v>3838</v>
      </c>
      <c r="D18" s="3">
        <v>3832</v>
      </c>
      <c r="E18" s="3">
        <v>3827</v>
      </c>
      <c r="F18" s="3">
        <v>3820</v>
      </c>
      <c r="G18" s="3">
        <v>3818</v>
      </c>
      <c r="H18" s="22">
        <v>3743</v>
      </c>
      <c r="I18" s="18">
        <v>3735</v>
      </c>
      <c r="J18" s="59">
        <v>3732</v>
      </c>
      <c r="K18" s="59">
        <v>3722</v>
      </c>
      <c r="L18" s="25">
        <v>3723</v>
      </c>
      <c r="M18" s="77">
        <v>3715</v>
      </c>
      <c r="N18" s="71">
        <f>H18-O18</f>
        <v>0</v>
      </c>
      <c r="O18" s="76">
        <v>3743</v>
      </c>
    </row>
    <row r="19" spans="1:15" ht="15" customHeight="1">
      <c r="A19" s="1" t="s">
        <v>14</v>
      </c>
      <c r="B19" s="2">
        <v>4076</v>
      </c>
      <c r="C19" s="2">
        <v>4081</v>
      </c>
      <c r="D19" s="3">
        <v>4083</v>
      </c>
      <c r="E19" s="3">
        <v>4085</v>
      </c>
      <c r="F19" s="3">
        <v>4080</v>
      </c>
      <c r="G19" s="3">
        <v>4076</v>
      </c>
      <c r="H19" s="22">
        <v>4027</v>
      </c>
      <c r="I19" s="18">
        <v>4022</v>
      </c>
      <c r="J19" s="59">
        <v>4026</v>
      </c>
      <c r="K19" s="59">
        <v>4031</v>
      </c>
      <c r="L19" s="25">
        <v>4005</v>
      </c>
      <c r="M19" s="77">
        <v>3986</v>
      </c>
      <c r="N19" s="71">
        <f aca="true" t="shared" si="5" ref="N19:N24">H19-O19</f>
        <v>0</v>
      </c>
      <c r="O19" s="76">
        <v>4027</v>
      </c>
    </row>
    <row r="20" spans="1:15" ht="15" customHeight="1">
      <c r="A20" s="1" t="s">
        <v>15</v>
      </c>
      <c r="B20" s="2">
        <v>3351</v>
      </c>
      <c r="C20" s="2">
        <v>3337</v>
      </c>
      <c r="D20" s="3">
        <v>3337</v>
      </c>
      <c r="E20" s="3">
        <v>3330</v>
      </c>
      <c r="F20" s="3">
        <v>3323</v>
      </c>
      <c r="G20" s="3">
        <v>3318</v>
      </c>
      <c r="H20" s="22">
        <v>3315</v>
      </c>
      <c r="I20" s="18">
        <v>3309</v>
      </c>
      <c r="J20" s="59">
        <v>3315</v>
      </c>
      <c r="K20" s="59">
        <v>3311</v>
      </c>
      <c r="L20" s="25">
        <v>3307</v>
      </c>
      <c r="M20" s="77">
        <v>3312</v>
      </c>
      <c r="N20" s="71">
        <f t="shared" si="5"/>
        <v>0</v>
      </c>
      <c r="O20" s="76">
        <v>3315</v>
      </c>
    </row>
    <row r="21" spans="1:15" ht="15" customHeight="1">
      <c r="A21" s="1" t="s">
        <v>16</v>
      </c>
      <c r="B21" s="2">
        <v>3588</v>
      </c>
      <c r="C21" s="2">
        <v>3577</v>
      </c>
      <c r="D21" s="3">
        <v>3572</v>
      </c>
      <c r="E21" s="3">
        <v>3569</v>
      </c>
      <c r="F21" s="3">
        <v>3572</v>
      </c>
      <c r="G21" s="3">
        <v>3572</v>
      </c>
      <c r="H21" s="22">
        <v>3534</v>
      </c>
      <c r="I21" s="18">
        <v>3522</v>
      </c>
      <c r="J21" s="59">
        <v>3508</v>
      </c>
      <c r="K21" s="59">
        <v>3505</v>
      </c>
      <c r="L21" s="25">
        <v>3498</v>
      </c>
      <c r="M21" s="77">
        <v>3490</v>
      </c>
      <c r="N21" s="71">
        <f t="shared" si="5"/>
        <v>0</v>
      </c>
      <c r="O21" s="76">
        <v>3534</v>
      </c>
    </row>
    <row r="22" spans="1:15" ht="15" customHeight="1">
      <c r="A22" s="1" t="s">
        <v>17</v>
      </c>
      <c r="B22" s="2">
        <v>1585</v>
      </c>
      <c r="C22" s="2">
        <v>1574</v>
      </c>
      <c r="D22" s="3">
        <v>1567</v>
      </c>
      <c r="E22" s="3">
        <v>1565</v>
      </c>
      <c r="F22" s="3">
        <v>1566</v>
      </c>
      <c r="G22" s="3">
        <v>1570</v>
      </c>
      <c r="H22" s="22">
        <v>1590</v>
      </c>
      <c r="I22" s="18">
        <v>1591</v>
      </c>
      <c r="J22" s="59">
        <v>1588</v>
      </c>
      <c r="K22" s="59">
        <v>1590</v>
      </c>
      <c r="L22" s="25">
        <v>1592</v>
      </c>
      <c r="M22" s="77">
        <v>1590</v>
      </c>
      <c r="N22" s="71">
        <f t="shared" si="5"/>
        <v>0</v>
      </c>
      <c r="O22" s="76">
        <v>1590</v>
      </c>
    </row>
    <row r="23" spans="1:15" ht="15" customHeight="1">
      <c r="A23" s="1" t="s">
        <v>18</v>
      </c>
      <c r="B23" s="2">
        <v>1227</v>
      </c>
      <c r="C23" s="2">
        <v>1224</v>
      </c>
      <c r="D23" s="3">
        <v>1226</v>
      </c>
      <c r="E23" s="3">
        <v>1223</v>
      </c>
      <c r="F23" s="3">
        <v>1220</v>
      </c>
      <c r="G23" s="3">
        <v>1222</v>
      </c>
      <c r="H23" s="22">
        <v>1195</v>
      </c>
      <c r="I23" s="18">
        <v>1192</v>
      </c>
      <c r="J23" s="59">
        <v>1193</v>
      </c>
      <c r="K23" s="59">
        <v>1201</v>
      </c>
      <c r="L23" s="25">
        <v>1202</v>
      </c>
      <c r="M23" s="77">
        <v>1203</v>
      </c>
      <c r="N23" s="71">
        <f t="shared" si="5"/>
        <v>0</v>
      </c>
      <c r="O23" s="76">
        <v>1195</v>
      </c>
    </row>
    <row r="24" spans="1:15" ht="15" customHeight="1">
      <c r="A24" s="1" t="s">
        <v>19</v>
      </c>
      <c r="B24" s="2">
        <v>4315</v>
      </c>
      <c r="C24" s="2">
        <v>4317</v>
      </c>
      <c r="D24" s="3">
        <v>4321</v>
      </c>
      <c r="E24" s="3">
        <v>4320</v>
      </c>
      <c r="F24" s="3">
        <v>4313</v>
      </c>
      <c r="G24" s="3">
        <v>4309</v>
      </c>
      <c r="H24" s="22">
        <v>4365</v>
      </c>
      <c r="I24" s="18">
        <v>4358</v>
      </c>
      <c r="J24" s="59">
        <v>4351</v>
      </c>
      <c r="K24" s="59">
        <v>4347</v>
      </c>
      <c r="L24" s="25">
        <v>4338</v>
      </c>
      <c r="M24" s="77">
        <v>4332</v>
      </c>
      <c r="N24" s="71">
        <f t="shared" si="5"/>
        <v>0</v>
      </c>
      <c r="O24" s="76">
        <v>4365</v>
      </c>
    </row>
    <row r="25" spans="1:15" ht="15" customHeight="1">
      <c r="A25" s="32" t="s">
        <v>20</v>
      </c>
      <c r="B25" s="28">
        <f aca="true" t="shared" si="6" ref="B25:K25">SUM(B26:B33)</f>
        <v>62685</v>
      </c>
      <c r="C25" s="28">
        <f t="shared" si="6"/>
        <v>62764</v>
      </c>
      <c r="D25" s="28">
        <f t="shared" si="6"/>
        <v>62765</v>
      </c>
      <c r="E25" s="28">
        <f t="shared" si="6"/>
        <v>62754</v>
      </c>
      <c r="F25" s="28">
        <f t="shared" si="6"/>
        <v>62708</v>
      </c>
      <c r="G25" s="29">
        <f t="shared" si="6"/>
        <v>62740</v>
      </c>
      <c r="H25" s="30">
        <f t="shared" si="6"/>
        <v>63838</v>
      </c>
      <c r="I25" s="31">
        <f t="shared" si="6"/>
        <v>63818</v>
      </c>
      <c r="J25" s="28">
        <f t="shared" si="6"/>
        <v>63842</v>
      </c>
      <c r="K25" s="28">
        <f t="shared" si="6"/>
        <v>63877</v>
      </c>
      <c r="L25" s="28">
        <f>SUM(L26:L33)</f>
        <v>63844</v>
      </c>
      <c r="M25" s="29">
        <f>SUM(M26:M33)</f>
        <v>63847</v>
      </c>
      <c r="N25" s="30">
        <f>SUM(N26:N33)</f>
        <v>7</v>
      </c>
      <c r="O25" s="67">
        <f>SUM(O26:O33)</f>
        <v>63831</v>
      </c>
    </row>
    <row r="26" spans="1:15" ht="15" customHeight="1">
      <c r="A26" s="1" t="s">
        <v>21</v>
      </c>
      <c r="B26" s="2">
        <v>3426</v>
      </c>
      <c r="C26" s="2">
        <v>3423</v>
      </c>
      <c r="D26" s="3">
        <v>3429</v>
      </c>
      <c r="E26" s="3">
        <v>3429</v>
      </c>
      <c r="F26" s="3">
        <v>3431</v>
      </c>
      <c r="G26" s="3">
        <v>3425</v>
      </c>
      <c r="H26" s="22">
        <v>3388</v>
      </c>
      <c r="I26" s="18">
        <v>3381</v>
      </c>
      <c r="J26" s="59">
        <v>3380</v>
      </c>
      <c r="K26" s="59">
        <v>3383</v>
      </c>
      <c r="L26" s="25">
        <v>3376</v>
      </c>
      <c r="M26" s="78">
        <v>3370</v>
      </c>
      <c r="N26" s="71">
        <f>H26-O26</f>
        <v>0</v>
      </c>
      <c r="O26" s="76">
        <v>3388</v>
      </c>
    </row>
    <row r="27" spans="1:15" ht="15" customHeight="1">
      <c r="A27" s="1" t="s">
        <v>22</v>
      </c>
      <c r="B27" s="2">
        <v>6247</v>
      </c>
      <c r="C27" s="2">
        <v>6271</v>
      </c>
      <c r="D27" s="3">
        <v>6268</v>
      </c>
      <c r="E27" s="3">
        <v>6273</v>
      </c>
      <c r="F27" s="3">
        <v>6271</v>
      </c>
      <c r="G27" s="3">
        <v>6276</v>
      </c>
      <c r="H27" s="22">
        <v>6364</v>
      </c>
      <c r="I27" s="18">
        <v>6359</v>
      </c>
      <c r="J27" s="59">
        <v>6363</v>
      </c>
      <c r="K27" s="59">
        <v>6376</v>
      </c>
      <c r="L27" s="25">
        <v>6369</v>
      </c>
      <c r="M27" s="78">
        <v>6370</v>
      </c>
      <c r="N27" s="71">
        <f aca="true" t="shared" si="7" ref="N27:N33">H27-O27</f>
        <v>0</v>
      </c>
      <c r="O27" s="76">
        <v>6364</v>
      </c>
    </row>
    <row r="28" spans="1:15" ht="15" customHeight="1">
      <c r="A28" s="1" t="s">
        <v>23</v>
      </c>
      <c r="B28" s="2">
        <v>21677</v>
      </c>
      <c r="C28" s="2">
        <v>21718</v>
      </c>
      <c r="D28" s="3">
        <v>21721</v>
      </c>
      <c r="E28" s="3">
        <v>21686</v>
      </c>
      <c r="F28" s="3">
        <v>21656</v>
      </c>
      <c r="G28" s="3">
        <v>21668</v>
      </c>
      <c r="H28" s="22">
        <v>22430</v>
      </c>
      <c r="I28" s="18">
        <v>22424</v>
      </c>
      <c r="J28" s="59">
        <v>22438</v>
      </c>
      <c r="K28" s="59">
        <v>22439</v>
      </c>
      <c r="L28" s="25">
        <v>22405</v>
      </c>
      <c r="M28" s="78">
        <v>22366</v>
      </c>
      <c r="N28" s="71">
        <f t="shared" si="7"/>
        <v>7</v>
      </c>
      <c r="O28" s="76">
        <v>22423</v>
      </c>
    </row>
    <row r="29" spans="1:15" ht="15" customHeight="1">
      <c r="A29" s="1" t="s">
        <v>24</v>
      </c>
      <c r="B29" s="2">
        <v>16360</v>
      </c>
      <c r="C29" s="2">
        <v>16425</v>
      </c>
      <c r="D29" s="3">
        <v>16446</v>
      </c>
      <c r="E29" s="3">
        <v>16476</v>
      </c>
      <c r="F29" s="3">
        <v>16468</v>
      </c>
      <c r="G29" s="3">
        <v>16499</v>
      </c>
      <c r="H29" s="22">
        <v>16595</v>
      </c>
      <c r="I29" s="18">
        <v>16600</v>
      </c>
      <c r="J29" s="59">
        <v>16607</v>
      </c>
      <c r="K29" s="59">
        <v>16633</v>
      </c>
      <c r="L29" s="25">
        <v>16650</v>
      </c>
      <c r="M29" s="78">
        <v>16693</v>
      </c>
      <c r="N29" s="71">
        <f t="shared" si="7"/>
        <v>0</v>
      </c>
      <c r="O29" s="76">
        <v>16595</v>
      </c>
    </row>
    <row r="30" spans="1:15" ht="15" customHeight="1">
      <c r="A30" s="1" t="s">
        <v>25</v>
      </c>
      <c r="B30" s="2">
        <v>4276</v>
      </c>
      <c r="C30" s="2">
        <v>4273</v>
      </c>
      <c r="D30" s="3">
        <v>4260</v>
      </c>
      <c r="E30" s="3">
        <v>4258</v>
      </c>
      <c r="F30" s="3">
        <v>4256</v>
      </c>
      <c r="G30" s="3">
        <v>4253</v>
      </c>
      <c r="H30" s="22">
        <v>4282</v>
      </c>
      <c r="I30" s="18">
        <v>4288</v>
      </c>
      <c r="J30" s="59">
        <v>4289</v>
      </c>
      <c r="K30" s="59">
        <v>4297</v>
      </c>
      <c r="L30" s="25">
        <v>4302</v>
      </c>
      <c r="M30" s="78">
        <v>4304</v>
      </c>
      <c r="N30" s="71">
        <f t="shared" si="7"/>
        <v>0</v>
      </c>
      <c r="O30" s="76">
        <v>4282</v>
      </c>
    </row>
    <row r="31" spans="1:15" ht="15" customHeight="1">
      <c r="A31" s="1" t="s">
        <v>26</v>
      </c>
      <c r="B31" s="2">
        <v>5569</v>
      </c>
      <c r="C31" s="2">
        <v>5548</v>
      </c>
      <c r="D31" s="3">
        <v>5540</v>
      </c>
      <c r="E31" s="3">
        <v>5536</v>
      </c>
      <c r="F31" s="3">
        <v>5534</v>
      </c>
      <c r="G31" s="3">
        <v>5530</v>
      </c>
      <c r="H31" s="22">
        <v>5595</v>
      </c>
      <c r="I31" s="18">
        <v>5587</v>
      </c>
      <c r="J31" s="59">
        <v>5589</v>
      </c>
      <c r="K31" s="59">
        <v>5586</v>
      </c>
      <c r="L31" s="25">
        <v>5593</v>
      </c>
      <c r="M31" s="78">
        <v>5598</v>
      </c>
      <c r="N31" s="71">
        <f t="shared" si="7"/>
        <v>0</v>
      </c>
      <c r="O31" s="76">
        <v>5595</v>
      </c>
    </row>
    <row r="32" spans="1:15" ht="15" customHeight="1">
      <c r="A32" s="1" t="s">
        <v>27</v>
      </c>
      <c r="B32" s="2">
        <v>2029</v>
      </c>
      <c r="C32" s="2">
        <v>2022</v>
      </c>
      <c r="D32" s="3">
        <v>2023</v>
      </c>
      <c r="E32" s="3">
        <v>2019</v>
      </c>
      <c r="F32" s="3">
        <v>2018</v>
      </c>
      <c r="G32" s="3">
        <v>2022</v>
      </c>
      <c r="H32" s="22">
        <v>2032</v>
      </c>
      <c r="I32" s="18">
        <v>2034</v>
      </c>
      <c r="J32" s="59">
        <v>2031</v>
      </c>
      <c r="K32" s="59">
        <v>2035</v>
      </c>
      <c r="L32" s="25">
        <v>2030</v>
      </c>
      <c r="M32" s="78">
        <v>2030</v>
      </c>
      <c r="N32" s="71">
        <f t="shared" si="7"/>
        <v>0</v>
      </c>
      <c r="O32" s="76">
        <v>2032</v>
      </c>
    </row>
    <row r="33" spans="1:15" ht="15" customHeight="1">
      <c r="A33" s="1" t="s">
        <v>28</v>
      </c>
      <c r="B33" s="2">
        <v>3101</v>
      </c>
      <c r="C33" s="2">
        <v>3084</v>
      </c>
      <c r="D33" s="3">
        <v>3078</v>
      </c>
      <c r="E33" s="3">
        <v>3077</v>
      </c>
      <c r="F33" s="3">
        <v>3074</v>
      </c>
      <c r="G33" s="3">
        <v>3067</v>
      </c>
      <c r="H33" s="22">
        <v>3152</v>
      </c>
      <c r="I33" s="18">
        <v>3145</v>
      </c>
      <c r="J33" s="59">
        <v>3145</v>
      </c>
      <c r="K33" s="59">
        <v>3128</v>
      </c>
      <c r="L33" s="25">
        <v>3119</v>
      </c>
      <c r="M33" s="78">
        <v>3116</v>
      </c>
      <c r="N33" s="71">
        <f t="shared" si="7"/>
        <v>0</v>
      </c>
      <c r="O33" s="76">
        <v>3152</v>
      </c>
    </row>
    <row r="34" spans="1:15" ht="15" customHeight="1">
      <c r="A34" s="32" t="s">
        <v>29</v>
      </c>
      <c r="B34" s="28">
        <f aca="true" t="shared" si="8" ref="B34:K34">SUM(B35:B36)</f>
        <v>11009</v>
      </c>
      <c r="C34" s="28">
        <f t="shared" si="8"/>
        <v>10978</v>
      </c>
      <c r="D34" s="28">
        <f t="shared" si="8"/>
        <v>10959</v>
      </c>
      <c r="E34" s="28">
        <f t="shared" si="8"/>
        <v>10965</v>
      </c>
      <c r="F34" s="28">
        <f t="shared" si="8"/>
        <v>10947</v>
      </c>
      <c r="G34" s="29">
        <f t="shared" si="8"/>
        <v>10928</v>
      </c>
      <c r="H34" s="30">
        <f t="shared" si="8"/>
        <v>11034</v>
      </c>
      <c r="I34" s="31">
        <f t="shared" si="8"/>
        <v>11035</v>
      </c>
      <c r="J34" s="28">
        <f t="shared" si="8"/>
        <v>11023</v>
      </c>
      <c r="K34" s="28">
        <f t="shared" si="8"/>
        <v>11010</v>
      </c>
      <c r="L34" s="28">
        <f>SUM(L35:L36)</f>
        <v>10981</v>
      </c>
      <c r="M34" s="29">
        <f>SUM(M35:M36)</f>
        <v>10975</v>
      </c>
      <c r="N34" s="30">
        <f>SUM(N35:N36)</f>
        <v>0</v>
      </c>
      <c r="O34" s="67">
        <f>SUM(O35:O36)</f>
        <v>11034</v>
      </c>
    </row>
    <row r="35" spans="1:15" ht="15" customHeight="1">
      <c r="A35" s="1" t="s">
        <v>30</v>
      </c>
      <c r="B35" s="2">
        <v>4669</v>
      </c>
      <c r="C35" s="2">
        <v>4671</v>
      </c>
      <c r="D35" s="3">
        <v>4665</v>
      </c>
      <c r="E35" s="3">
        <v>4666</v>
      </c>
      <c r="F35" s="3">
        <v>4661</v>
      </c>
      <c r="G35" s="3">
        <v>4651</v>
      </c>
      <c r="H35" s="22">
        <v>4656</v>
      </c>
      <c r="I35" s="18">
        <v>4659</v>
      </c>
      <c r="J35" s="59">
        <v>4654</v>
      </c>
      <c r="K35" s="59">
        <v>4661</v>
      </c>
      <c r="L35" s="25">
        <v>4653</v>
      </c>
      <c r="M35" s="78">
        <v>4644</v>
      </c>
      <c r="N35" s="71">
        <f>H35-O35</f>
        <v>0</v>
      </c>
      <c r="O35" s="76">
        <v>4656</v>
      </c>
    </row>
    <row r="36" spans="1:15" ht="15" customHeight="1">
      <c r="A36" s="1" t="s">
        <v>31</v>
      </c>
      <c r="B36" s="2">
        <v>6340</v>
      </c>
      <c r="C36" s="2">
        <v>6307</v>
      </c>
      <c r="D36" s="3">
        <v>6294</v>
      </c>
      <c r="E36" s="3">
        <v>6299</v>
      </c>
      <c r="F36" s="3">
        <v>6286</v>
      </c>
      <c r="G36" s="3">
        <v>6277</v>
      </c>
      <c r="H36" s="22">
        <v>6378</v>
      </c>
      <c r="I36" s="18">
        <v>6376</v>
      </c>
      <c r="J36" s="59">
        <v>6369</v>
      </c>
      <c r="K36" s="59">
        <v>6349</v>
      </c>
      <c r="L36" s="25">
        <v>6328</v>
      </c>
      <c r="M36" s="78">
        <v>6331</v>
      </c>
      <c r="N36" s="71">
        <f>H36-O36</f>
        <v>0</v>
      </c>
      <c r="O36" s="76">
        <v>6378</v>
      </c>
    </row>
    <row r="37" spans="1:15" ht="15" customHeight="1">
      <c r="A37" s="32" t="s">
        <v>32</v>
      </c>
      <c r="B37" s="28">
        <f aca="true" t="shared" si="9" ref="B37:K37">SUM(B38:B42)</f>
        <v>9330</v>
      </c>
      <c r="C37" s="28">
        <f t="shared" si="9"/>
        <v>9346</v>
      </c>
      <c r="D37" s="28">
        <f t="shared" si="9"/>
        <v>9336</v>
      </c>
      <c r="E37" s="28">
        <f t="shared" si="9"/>
        <v>9327</v>
      </c>
      <c r="F37" s="28">
        <f t="shared" si="9"/>
        <v>9331</v>
      </c>
      <c r="G37" s="29">
        <f t="shared" si="9"/>
        <v>9319</v>
      </c>
      <c r="H37" s="30">
        <f t="shared" si="9"/>
        <v>9327</v>
      </c>
      <c r="I37" s="31">
        <f t="shared" si="9"/>
        <v>9325</v>
      </c>
      <c r="J37" s="28">
        <f t="shared" si="9"/>
        <v>9310</v>
      </c>
      <c r="K37" s="28">
        <f t="shared" si="9"/>
        <v>9317</v>
      </c>
      <c r="L37" s="28">
        <f>SUM(L38:L42)</f>
        <v>9304</v>
      </c>
      <c r="M37" s="29">
        <f>SUM(M38:M42)</f>
        <v>9297</v>
      </c>
      <c r="N37" s="30">
        <f>SUM(N38:N42)</f>
        <v>0</v>
      </c>
      <c r="O37" s="67">
        <f>SUM(O38:O42)</f>
        <v>9327</v>
      </c>
    </row>
    <row r="38" spans="1:15" ht="15" customHeight="1">
      <c r="A38" s="1" t="s">
        <v>33</v>
      </c>
      <c r="B38" s="2">
        <v>1683</v>
      </c>
      <c r="C38" s="2">
        <v>1677</v>
      </c>
      <c r="D38" s="3">
        <v>1679</v>
      </c>
      <c r="E38" s="3">
        <v>1676</v>
      </c>
      <c r="F38" s="3">
        <v>1682</v>
      </c>
      <c r="G38" s="3">
        <v>1689</v>
      </c>
      <c r="H38" s="22">
        <v>1644</v>
      </c>
      <c r="I38" s="18">
        <v>1646</v>
      </c>
      <c r="J38" s="59">
        <v>1648</v>
      </c>
      <c r="K38" s="59">
        <v>1648</v>
      </c>
      <c r="L38" s="25">
        <v>1642</v>
      </c>
      <c r="M38" s="78">
        <v>1643</v>
      </c>
      <c r="N38" s="71">
        <f>H38-O38</f>
        <v>0</v>
      </c>
      <c r="O38" s="76">
        <v>1644</v>
      </c>
    </row>
    <row r="39" spans="1:15" ht="15" customHeight="1">
      <c r="A39" s="1" t="s">
        <v>34</v>
      </c>
      <c r="B39" s="2">
        <v>1313</v>
      </c>
      <c r="C39" s="2">
        <v>1313</v>
      </c>
      <c r="D39" s="3">
        <v>1317</v>
      </c>
      <c r="E39" s="3">
        <v>1313</v>
      </c>
      <c r="F39" s="3">
        <v>1310</v>
      </c>
      <c r="G39" s="3">
        <v>1304</v>
      </c>
      <c r="H39" s="22">
        <v>1323</v>
      </c>
      <c r="I39" s="18">
        <v>1319</v>
      </c>
      <c r="J39" s="59">
        <v>1316</v>
      </c>
      <c r="K39" s="59">
        <v>1317</v>
      </c>
      <c r="L39" s="25">
        <v>1315</v>
      </c>
      <c r="M39" s="78">
        <v>1314</v>
      </c>
      <c r="N39" s="71">
        <f>H39-O39</f>
        <v>0</v>
      </c>
      <c r="O39" s="76">
        <v>1323</v>
      </c>
    </row>
    <row r="40" spans="1:15" ht="15" customHeight="1">
      <c r="A40" s="1" t="s">
        <v>35</v>
      </c>
      <c r="B40" s="2">
        <v>4976</v>
      </c>
      <c r="C40" s="2">
        <v>4992</v>
      </c>
      <c r="D40" s="3">
        <v>4982</v>
      </c>
      <c r="E40" s="3">
        <v>4980</v>
      </c>
      <c r="F40" s="3">
        <v>4979</v>
      </c>
      <c r="G40" s="3">
        <v>4977</v>
      </c>
      <c r="H40" s="22">
        <v>5032</v>
      </c>
      <c r="I40" s="18">
        <v>5033</v>
      </c>
      <c r="J40" s="59">
        <v>5024</v>
      </c>
      <c r="K40" s="59">
        <v>5026</v>
      </c>
      <c r="L40" s="25">
        <v>5020</v>
      </c>
      <c r="M40" s="78">
        <v>5018</v>
      </c>
      <c r="N40" s="71">
        <f>H40-O40</f>
        <v>0</v>
      </c>
      <c r="O40" s="76">
        <v>5032</v>
      </c>
    </row>
    <row r="41" spans="1:15" ht="15" customHeight="1">
      <c r="A41" s="1" t="s">
        <v>36</v>
      </c>
      <c r="B41" s="2">
        <v>584</v>
      </c>
      <c r="C41" s="2">
        <v>591</v>
      </c>
      <c r="D41" s="3">
        <v>587</v>
      </c>
      <c r="E41" s="3">
        <v>587</v>
      </c>
      <c r="F41" s="3">
        <v>588</v>
      </c>
      <c r="G41" s="3">
        <v>586</v>
      </c>
      <c r="H41" s="22">
        <v>569</v>
      </c>
      <c r="I41" s="18">
        <v>568</v>
      </c>
      <c r="J41" s="59">
        <v>565</v>
      </c>
      <c r="K41" s="59">
        <v>565</v>
      </c>
      <c r="L41" s="25">
        <v>564</v>
      </c>
      <c r="M41" s="78">
        <v>563</v>
      </c>
      <c r="N41" s="71">
        <f>H41-O41</f>
        <v>0</v>
      </c>
      <c r="O41" s="76">
        <v>569</v>
      </c>
    </row>
    <row r="42" spans="1:15" ht="15" customHeight="1">
      <c r="A42" s="1" t="s">
        <v>37</v>
      </c>
      <c r="B42" s="2">
        <v>774</v>
      </c>
      <c r="C42" s="2">
        <v>773</v>
      </c>
      <c r="D42" s="3">
        <v>771</v>
      </c>
      <c r="E42" s="3">
        <v>771</v>
      </c>
      <c r="F42" s="3">
        <v>772</v>
      </c>
      <c r="G42" s="3">
        <v>763</v>
      </c>
      <c r="H42" s="22">
        <v>759</v>
      </c>
      <c r="I42" s="18">
        <v>759</v>
      </c>
      <c r="J42" s="59">
        <v>757</v>
      </c>
      <c r="K42" s="59">
        <v>761</v>
      </c>
      <c r="L42" s="25">
        <v>763</v>
      </c>
      <c r="M42" s="78">
        <v>759</v>
      </c>
      <c r="N42" s="71">
        <f>H42-O42</f>
        <v>0</v>
      </c>
      <c r="O42" s="76">
        <v>759</v>
      </c>
    </row>
    <row r="43" spans="1:15" ht="15" customHeight="1">
      <c r="A43" s="32" t="s">
        <v>38</v>
      </c>
      <c r="B43" s="28">
        <f aca="true" t="shared" si="10" ref="B43:K43">SUM(B44:B48)</f>
        <v>49426</v>
      </c>
      <c r="C43" s="28">
        <f t="shared" si="10"/>
        <v>49432</v>
      </c>
      <c r="D43" s="28">
        <f t="shared" si="10"/>
        <v>49396</v>
      </c>
      <c r="E43" s="28">
        <f t="shared" si="10"/>
        <v>49373</v>
      </c>
      <c r="F43" s="28">
        <f t="shared" si="10"/>
        <v>49361</v>
      </c>
      <c r="G43" s="29">
        <f t="shared" si="10"/>
        <v>49343</v>
      </c>
      <c r="H43" s="30">
        <f t="shared" si="10"/>
        <v>48914</v>
      </c>
      <c r="I43" s="31">
        <f t="shared" si="10"/>
        <v>48888</v>
      </c>
      <c r="J43" s="28">
        <f t="shared" si="10"/>
        <v>48898</v>
      </c>
      <c r="K43" s="28">
        <f t="shared" si="10"/>
        <v>48874</v>
      </c>
      <c r="L43" s="28">
        <f>SUM(L44:L48)</f>
        <v>48846</v>
      </c>
      <c r="M43" s="29">
        <f>SUM(M44:M48)</f>
        <v>48854</v>
      </c>
      <c r="N43" s="30">
        <f>SUM(N44:N48)</f>
        <v>-1</v>
      </c>
      <c r="O43" s="67">
        <f>SUM(O44:O48)</f>
        <v>48915</v>
      </c>
    </row>
    <row r="44" spans="1:15" ht="15" customHeight="1">
      <c r="A44" s="1" t="s">
        <v>39</v>
      </c>
      <c r="B44" s="2">
        <v>24904</v>
      </c>
      <c r="C44" s="2">
        <v>24894</v>
      </c>
      <c r="D44" s="3">
        <v>24873</v>
      </c>
      <c r="E44" s="3">
        <v>24853</v>
      </c>
      <c r="F44" s="3">
        <v>24845</v>
      </c>
      <c r="G44" s="3">
        <v>24847</v>
      </c>
      <c r="H44" s="22">
        <v>24696</v>
      </c>
      <c r="I44" s="18">
        <v>24680</v>
      </c>
      <c r="J44" s="59">
        <v>24677</v>
      </c>
      <c r="K44" s="59">
        <v>24668</v>
      </c>
      <c r="L44" s="25">
        <v>24646</v>
      </c>
      <c r="M44" s="78">
        <v>24615</v>
      </c>
      <c r="N44" s="71">
        <f>H44-O44</f>
        <v>-1</v>
      </c>
      <c r="O44" s="76">
        <v>24697</v>
      </c>
    </row>
    <row r="45" spans="1:15" ht="15" customHeight="1">
      <c r="A45" s="1" t="s">
        <v>40</v>
      </c>
      <c r="B45" s="2">
        <v>2510</v>
      </c>
      <c r="C45" s="2">
        <v>2502</v>
      </c>
      <c r="D45" s="3">
        <v>2497</v>
      </c>
      <c r="E45" s="3">
        <v>2490</v>
      </c>
      <c r="F45" s="3">
        <v>2488</v>
      </c>
      <c r="G45" s="3">
        <v>2484</v>
      </c>
      <c r="H45" s="22">
        <v>2432</v>
      </c>
      <c r="I45" s="18">
        <v>2427</v>
      </c>
      <c r="J45" s="59">
        <v>2420</v>
      </c>
      <c r="K45" s="59">
        <v>2419</v>
      </c>
      <c r="L45" s="25">
        <v>2412</v>
      </c>
      <c r="M45" s="78">
        <v>2412</v>
      </c>
      <c r="N45" s="71">
        <f>H45-O45</f>
        <v>0</v>
      </c>
      <c r="O45" s="76">
        <v>2432</v>
      </c>
    </row>
    <row r="46" spans="1:15" ht="15" customHeight="1">
      <c r="A46" s="1" t="s">
        <v>41</v>
      </c>
      <c r="B46" s="2">
        <v>15467</v>
      </c>
      <c r="C46" s="2">
        <v>15488</v>
      </c>
      <c r="D46" s="3">
        <v>15485</v>
      </c>
      <c r="E46" s="3">
        <v>15484</v>
      </c>
      <c r="F46" s="3">
        <v>15490</v>
      </c>
      <c r="G46" s="3">
        <v>15486</v>
      </c>
      <c r="H46" s="22">
        <v>15356</v>
      </c>
      <c r="I46" s="18">
        <v>15359</v>
      </c>
      <c r="J46" s="59">
        <v>15385</v>
      </c>
      <c r="K46" s="59">
        <v>15383</v>
      </c>
      <c r="L46" s="25">
        <v>15382</v>
      </c>
      <c r="M46" s="78">
        <v>15427</v>
      </c>
      <c r="N46" s="71">
        <f>H46-O46</f>
        <v>0</v>
      </c>
      <c r="O46" s="76">
        <v>15356</v>
      </c>
    </row>
    <row r="47" spans="1:15" ht="15" customHeight="1">
      <c r="A47" s="1" t="s">
        <v>42</v>
      </c>
      <c r="B47" s="2">
        <v>3084</v>
      </c>
      <c r="C47" s="2">
        <v>3089</v>
      </c>
      <c r="D47" s="3">
        <v>3078</v>
      </c>
      <c r="E47" s="3">
        <v>3079</v>
      </c>
      <c r="F47" s="3">
        <v>3075</v>
      </c>
      <c r="G47" s="3">
        <v>3060</v>
      </c>
      <c r="H47" s="22">
        <v>3072</v>
      </c>
      <c r="I47" s="18">
        <v>3069</v>
      </c>
      <c r="J47" s="59">
        <v>3063</v>
      </c>
      <c r="K47" s="59">
        <v>3062</v>
      </c>
      <c r="L47" s="25">
        <v>3069</v>
      </c>
      <c r="M47" s="78">
        <v>3062</v>
      </c>
      <c r="N47" s="71">
        <f>H47-O47</f>
        <v>0</v>
      </c>
      <c r="O47" s="76">
        <v>3072</v>
      </c>
    </row>
    <row r="48" spans="1:15" ht="15" customHeight="1">
      <c r="A48" s="1" t="s">
        <v>43</v>
      </c>
      <c r="B48" s="2">
        <v>3461</v>
      </c>
      <c r="C48" s="2">
        <v>3459</v>
      </c>
      <c r="D48" s="3">
        <v>3463</v>
      </c>
      <c r="E48" s="3">
        <v>3467</v>
      </c>
      <c r="F48" s="3">
        <v>3463</v>
      </c>
      <c r="G48" s="3">
        <v>3466</v>
      </c>
      <c r="H48" s="22">
        <v>3358</v>
      </c>
      <c r="I48" s="18">
        <v>3353</v>
      </c>
      <c r="J48" s="59">
        <v>3353</v>
      </c>
      <c r="K48" s="59">
        <v>3342</v>
      </c>
      <c r="L48" s="25">
        <v>3337</v>
      </c>
      <c r="M48" s="78">
        <v>3338</v>
      </c>
      <c r="N48" s="71">
        <f>H48-O48</f>
        <v>0</v>
      </c>
      <c r="O48" s="76">
        <v>3358</v>
      </c>
    </row>
    <row r="49" spans="1:15" ht="15" customHeight="1">
      <c r="A49" s="32" t="s">
        <v>44</v>
      </c>
      <c r="B49" s="28">
        <f aca="true" t="shared" si="11" ref="B49:K49">SUM(B50:B59)</f>
        <v>66851</v>
      </c>
      <c r="C49" s="28">
        <f t="shared" si="11"/>
        <v>66739</v>
      </c>
      <c r="D49" s="28">
        <f t="shared" si="11"/>
        <v>66694</v>
      </c>
      <c r="E49" s="28">
        <f t="shared" si="11"/>
        <v>66653</v>
      </c>
      <c r="F49" s="28">
        <f t="shared" si="11"/>
        <v>66621</v>
      </c>
      <c r="G49" s="29">
        <f t="shared" si="11"/>
        <v>66621</v>
      </c>
      <c r="H49" s="30">
        <f t="shared" si="11"/>
        <v>66520</v>
      </c>
      <c r="I49" s="31">
        <f t="shared" si="11"/>
        <v>66461</v>
      </c>
      <c r="J49" s="28">
        <f t="shared" si="11"/>
        <v>66413</v>
      </c>
      <c r="K49" s="28">
        <f t="shared" si="11"/>
        <v>66413</v>
      </c>
      <c r="L49" s="28">
        <f>SUM(L50:L59)</f>
        <v>66377</v>
      </c>
      <c r="M49" s="29">
        <f>SUM(M50:M59)</f>
        <v>66356</v>
      </c>
      <c r="N49" s="30">
        <f>SUM(N50:N59)</f>
        <v>0</v>
      </c>
      <c r="O49" s="67">
        <f>SUM(O50:O59)</f>
        <v>66520</v>
      </c>
    </row>
    <row r="50" spans="1:15" ht="15" customHeight="1">
      <c r="A50" s="1" t="s">
        <v>45</v>
      </c>
      <c r="B50" s="2">
        <v>7104</v>
      </c>
      <c r="C50" s="2">
        <v>7080</v>
      </c>
      <c r="D50" s="3">
        <v>7061</v>
      </c>
      <c r="E50" s="3">
        <v>7044</v>
      </c>
      <c r="F50" s="3">
        <v>7046</v>
      </c>
      <c r="G50" s="3">
        <v>7047</v>
      </c>
      <c r="H50" s="22">
        <v>7009</v>
      </c>
      <c r="I50" s="18">
        <v>6997</v>
      </c>
      <c r="J50" s="59">
        <v>6988</v>
      </c>
      <c r="K50" s="59">
        <v>6993</v>
      </c>
      <c r="L50" s="25">
        <v>7001</v>
      </c>
      <c r="M50" s="78">
        <v>7007</v>
      </c>
      <c r="N50" s="71">
        <f>H50-O50</f>
        <v>0</v>
      </c>
      <c r="O50" s="76">
        <v>7009</v>
      </c>
    </row>
    <row r="51" spans="1:15" ht="15" customHeight="1">
      <c r="A51" s="1" t="s">
        <v>46</v>
      </c>
      <c r="B51" s="2">
        <v>14909</v>
      </c>
      <c r="C51" s="2">
        <v>14916</v>
      </c>
      <c r="D51" s="3">
        <v>14892</v>
      </c>
      <c r="E51" s="3">
        <v>14883</v>
      </c>
      <c r="F51" s="3">
        <v>14910</v>
      </c>
      <c r="G51" s="3">
        <v>14918</v>
      </c>
      <c r="H51" s="22">
        <v>14777</v>
      </c>
      <c r="I51" s="18">
        <v>14748</v>
      </c>
      <c r="J51" s="59">
        <v>14741</v>
      </c>
      <c r="K51" s="59">
        <v>14754</v>
      </c>
      <c r="L51" s="25">
        <v>14759</v>
      </c>
      <c r="M51" s="78">
        <v>14747</v>
      </c>
      <c r="N51" s="71">
        <f aca="true" t="shared" si="12" ref="N51:N59">H51-O51</f>
        <v>0</v>
      </c>
      <c r="O51" s="76">
        <v>14777</v>
      </c>
    </row>
    <row r="52" spans="1:15" ht="15" customHeight="1">
      <c r="A52" s="1" t="s">
        <v>47</v>
      </c>
      <c r="B52" s="2">
        <v>7341</v>
      </c>
      <c r="C52" s="2">
        <v>7330</v>
      </c>
      <c r="D52" s="3">
        <v>7329</v>
      </c>
      <c r="E52" s="3">
        <v>7324</v>
      </c>
      <c r="F52" s="3">
        <v>7309</v>
      </c>
      <c r="G52" s="3">
        <v>7292</v>
      </c>
      <c r="H52" s="22">
        <v>7411</v>
      </c>
      <c r="I52" s="18">
        <v>7400</v>
      </c>
      <c r="J52" s="59">
        <v>7395</v>
      </c>
      <c r="K52" s="59">
        <v>7392</v>
      </c>
      <c r="L52" s="25">
        <v>7371</v>
      </c>
      <c r="M52" s="78">
        <v>7365</v>
      </c>
      <c r="N52" s="71">
        <f t="shared" si="12"/>
        <v>0</v>
      </c>
      <c r="O52" s="76">
        <v>7411</v>
      </c>
    </row>
    <row r="53" spans="1:15" ht="15" customHeight="1">
      <c r="A53" s="1" t="s">
        <v>48</v>
      </c>
      <c r="B53" s="2">
        <v>14858</v>
      </c>
      <c r="C53" s="2">
        <v>14814</v>
      </c>
      <c r="D53" s="3">
        <v>14816</v>
      </c>
      <c r="E53" s="3">
        <v>14821</v>
      </c>
      <c r="F53" s="3">
        <v>14802</v>
      </c>
      <c r="G53" s="3">
        <v>14780</v>
      </c>
      <c r="H53" s="22">
        <v>14841</v>
      </c>
      <c r="I53" s="18">
        <v>14844</v>
      </c>
      <c r="J53" s="59">
        <v>14830</v>
      </c>
      <c r="K53" s="59">
        <v>14832</v>
      </c>
      <c r="L53" s="25">
        <v>14820</v>
      </c>
      <c r="M53" s="78">
        <v>14816</v>
      </c>
      <c r="N53" s="71">
        <f t="shared" si="12"/>
        <v>0</v>
      </c>
      <c r="O53" s="76">
        <v>14841</v>
      </c>
    </row>
    <row r="54" spans="1:15" ht="15" customHeight="1">
      <c r="A54" s="1" t="s">
        <v>49</v>
      </c>
      <c r="B54" s="2">
        <v>4872</v>
      </c>
      <c r="C54" s="2">
        <v>4866</v>
      </c>
      <c r="D54" s="3">
        <v>4859</v>
      </c>
      <c r="E54" s="3">
        <v>4857</v>
      </c>
      <c r="F54" s="3">
        <v>4859</v>
      </c>
      <c r="G54" s="3">
        <v>4855</v>
      </c>
      <c r="H54" s="22">
        <v>4860</v>
      </c>
      <c r="I54" s="18">
        <v>4858</v>
      </c>
      <c r="J54" s="59">
        <v>4850</v>
      </c>
      <c r="K54" s="59">
        <v>4851</v>
      </c>
      <c r="L54" s="25">
        <v>4844</v>
      </c>
      <c r="M54" s="78">
        <v>4843</v>
      </c>
      <c r="N54" s="71">
        <f t="shared" si="12"/>
        <v>0</v>
      </c>
      <c r="O54" s="76">
        <v>4860</v>
      </c>
    </row>
    <row r="55" spans="1:15" ht="15" customHeight="1">
      <c r="A55" s="1" t="s">
        <v>50</v>
      </c>
      <c r="B55" s="2">
        <v>1714</v>
      </c>
      <c r="C55" s="2">
        <v>1714</v>
      </c>
      <c r="D55" s="3">
        <v>1711</v>
      </c>
      <c r="E55" s="3">
        <v>1707</v>
      </c>
      <c r="F55" s="3">
        <v>1710</v>
      </c>
      <c r="G55" s="3">
        <v>1717</v>
      </c>
      <c r="H55" s="22">
        <v>1711</v>
      </c>
      <c r="I55" s="18">
        <v>1709</v>
      </c>
      <c r="J55" s="59">
        <v>1709</v>
      </c>
      <c r="K55" s="59">
        <v>1711</v>
      </c>
      <c r="L55" s="25">
        <v>1716</v>
      </c>
      <c r="M55" s="78">
        <v>1718</v>
      </c>
      <c r="N55" s="71">
        <f t="shared" si="12"/>
        <v>0</v>
      </c>
      <c r="O55" s="76">
        <v>1711</v>
      </c>
    </row>
    <row r="56" spans="1:15" ht="15" customHeight="1">
      <c r="A56" s="1" t="s">
        <v>51</v>
      </c>
      <c r="B56" s="2">
        <v>2819</v>
      </c>
      <c r="C56" s="2">
        <v>2815</v>
      </c>
      <c r="D56" s="3">
        <v>2811</v>
      </c>
      <c r="E56" s="3">
        <v>2810</v>
      </c>
      <c r="F56" s="3">
        <v>2811</v>
      </c>
      <c r="G56" s="3">
        <v>2818</v>
      </c>
      <c r="H56" s="22">
        <v>2833</v>
      </c>
      <c r="I56" s="18">
        <v>2832</v>
      </c>
      <c r="J56" s="59">
        <v>2828</v>
      </c>
      <c r="K56" s="59">
        <v>2830</v>
      </c>
      <c r="L56" s="25">
        <v>2830</v>
      </c>
      <c r="M56" s="78">
        <v>2824</v>
      </c>
      <c r="N56" s="71">
        <f t="shared" si="12"/>
        <v>0</v>
      </c>
      <c r="O56" s="76">
        <v>2833</v>
      </c>
    </row>
    <row r="57" spans="1:15" ht="15" customHeight="1">
      <c r="A57" s="1" t="s">
        <v>52</v>
      </c>
      <c r="B57" s="2">
        <v>4415</v>
      </c>
      <c r="C57" s="2">
        <v>4406</v>
      </c>
      <c r="D57" s="3">
        <v>4409</v>
      </c>
      <c r="E57" s="3">
        <v>4403</v>
      </c>
      <c r="F57" s="3">
        <v>4385</v>
      </c>
      <c r="G57" s="3">
        <v>4391</v>
      </c>
      <c r="H57" s="22">
        <v>4425</v>
      </c>
      <c r="I57" s="18">
        <v>4430</v>
      </c>
      <c r="J57" s="59">
        <v>4431</v>
      </c>
      <c r="K57" s="59">
        <v>4426</v>
      </c>
      <c r="L57" s="25">
        <v>4427</v>
      </c>
      <c r="M57" s="78">
        <v>4428</v>
      </c>
      <c r="N57" s="71">
        <f t="shared" si="12"/>
        <v>0</v>
      </c>
      <c r="O57" s="76">
        <v>4425</v>
      </c>
    </row>
    <row r="58" spans="1:15" ht="15" customHeight="1">
      <c r="A58" s="1" t="s">
        <v>53</v>
      </c>
      <c r="B58" s="2">
        <v>2731</v>
      </c>
      <c r="C58" s="2">
        <v>2720</v>
      </c>
      <c r="D58" s="3">
        <v>2719</v>
      </c>
      <c r="E58" s="3">
        <v>2716</v>
      </c>
      <c r="F58" s="3">
        <v>2708</v>
      </c>
      <c r="G58" s="3">
        <v>2710</v>
      </c>
      <c r="H58" s="22">
        <v>2685</v>
      </c>
      <c r="I58" s="18">
        <v>2675</v>
      </c>
      <c r="J58" s="59">
        <v>2674</v>
      </c>
      <c r="K58" s="59">
        <v>2664</v>
      </c>
      <c r="L58" s="25">
        <v>2656</v>
      </c>
      <c r="M58" s="78">
        <v>2655</v>
      </c>
      <c r="N58" s="71">
        <f t="shared" si="12"/>
        <v>0</v>
      </c>
      <c r="O58" s="76">
        <v>2685</v>
      </c>
    </row>
    <row r="59" spans="1:15" ht="15" customHeight="1">
      <c r="A59" s="1" t="s">
        <v>54</v>
      </c>
      <c r="B59" s="2">
        <v>6088</v>
      </c>
      <c r="C59" s="2">
        <v>6078</v>
      </c>
      <c r="D59" s="3">
        <v>6087</v>
      </c>
      <c r="E59" s="3">
        <v>6088</v>
      </c>
      <c r="F59" s="3">
        <v>6081</v>
      </c>
      <c r="G59" s="3">
        <v>6093</v>
      </c>
      <c r="H59" s="22">
        <v>5968</v>
      </c>
      <c r="I59" s="18">
        <v>5968</v>
      </c>
      <c r="J59" s="59">
        <v>5967</v>
      </c>
      <c r="K59" s="59">
        <v>5960</v>
      </c>
      <c r="L59" s="25">
        <v>5953</v>
      </c>
      <c r="M59" s="78">
        <v>5953</v>
      </c>
      <c r="N59" s="71">
        <f t="shared" si="12"/>
        <v>0</v>
      </c>
      <c r="O59" s="76">
        <v>5968</v>
      </c>
    </row>
    <row r="60" spans="1:15" ht="15" customHeight="1">
      <c r="A60" s="32" t="s">
        <v>55</v>
      </c>
      <c r="B60" s="28">
        <f aca="true" t="shared" si="13" ref="B60:K60">SUM(B61:B67)</f>
        <v>34054</v>
      </c>
      <c r="C60" s="28">
        <f t="shared" si="13"/>
        <v>33993</v>
      </c>
      <c r="D60" s="28">
        <f t="shared" si="13"/>
        <v>33964</v>
      </c>
      <c r="E60" s="28">
        <f t="shared" si="13"/>
        <v>33967</v>
      </c>
      <c r="F60" s="28">
        <f t="shared" si="13"/>
        <v>33962</v>
      </c>
      <c r="G60" s="29">
        <f t="shared" si="13"/>
        <v>33976</v>
      </c>
      <c r="H60" s="30">
        <f t="shared" si="13"/>
        <v>33853</v>
      </c>
      <c r="I60" s="31">
        <f t="shared" si="13"/>
        <v>33845</v>
      </c>
      <c r="J60" s="28">
        <f t="shared" si="13"/>
        <v>33821</v>
      </c>
      <c r="K60" s="28">
        <f t="shared" si="13"/>
        <v>33826</v>
      </c>
      <c r="L60" s="28">
        <f>SUM(L61:L67)</f>
        <v>33782</v>
      </c>
      <c r="M60" s="29">
        <f>SUM(M61:M67)</f>
        <v>33785</v>
      </c>
      <c r="N60" s="30">
        <f>SUM(N61:N67)</f>
        <v>0</v>
      </c>
      <c r="O60" s="67">
        <f>SUM(O61:O67)</f>
        <v>33853</v>
      </c>
    </row>
    <row r="61" spans="1:15" ht="15" customHeight="1">
      <c r="A61" s="1" t="s">
        <v>56</v>
      </c>
      <c r="B61" s="2">
        <v>4331</v>
      </c>
      <c r="C61" s="2">
        <v>4300</v>
      </c>
      <c r="D61" s="3">
        <v>4296</v>
      </c>
      <c r="E61" s="3">
        <v>4298</v>
      </c>
      <c r="F61" s="3">
        <v>4302</v>
      </c>
      <c r="G61" s="3">
        <v>4297</v>
      </c>
      <c r="H61" s="22">
        <v>4189</v>
      </c>
      <c r="I61" s="18">
        <v>4187</v>
      </c>
      <c r="J61" s="59">
        <v>4184</v>
      </c>
      <c r="K61" s="59">
        <v>4183</v>
      </c>
      <c r="L61" s="25">
        <v>4175</v>
      </c>
      <c r="M61" s="78">
        <v>4173</v>
      </c>
      <c r="N61" s="71">
        <f>H61-O61</f>
        <v>0</v>
      </c>
      <c r="O61" s="76">
        <v>4189</v>
      </c>
    </row>
    <row r="62" spans="1:15" ht="15" customHeight="1">
      <c r="A62" s="1" t="s">
        <v>57</v>
      </c>
      <c r="B62" s="2">
        <v>3441</v>
      </c>
      <c r="C62" s="2">
        <v>3451</v>
      </c>
      <c r="D62" s="3">
        <v>3456</v>
      </c>
      <c r="E62" s="3">
        <v>3453</v>
      </c>
      <c r="F62" s="3">
        <v>3450</v>
      </c>
      <c r="G62" s="3">
        <v>3451</v>
      </c>
      <c r="H62" s="22">
        <v>3429</v>
      </c>
      <c r="I62" s="18">
        <v>3429</v>
      </c>
      <c r="J62" s="59">
        <v>3427</v>
      </c>
      <c r="K62" s="59">
        <v>3429</v>
      </c>
      <c r="L62" s="25">
        <v>3427</v>
      </c>
      <c r="M62" s="78">
        <v>3425</v>
      </c>
      <c r="N62" s="71">
        <f aca="true" t="shared" si="14" ref="N62:N67">H62-O62</f>
        <v>0</v>
      </c>
      <c r="O62" s="76">
        <v>3429</v>
      </c>
    </row>
    <row r="63" spans="1:15" ht="15" customHeight="1">
      <c r="A63" s="1" t="s">
        <v>58</v>
      </c>
      <c r="B63" s="2">
        <v>10069</v>
      </c>
      <c r="C63" s="2">
        <v>10063</v>
      </c>
      <c r="D63" s="3">
        <v>10048</v>
      </c>
      <c r="E63" s="3">
        <v>10051</v>
      </c>
      <c r="F63" s="3">
        <v>10053</v>
      </c>
      <c r="G63" s="3">
        <v>10064</v>
      </c>
      <c r="H63" s="22">
        <v>10021</v>
      </c>
      <c r="I63" s="18">
        <v>10023</v>
      </c>
      <c r="J63" s="59">
        <v>10022</v>
      </c>
      <c r="K63" s="59">
        <v>10027</v>
      </c>
      <c r="L63" s="25">
        <v>10025</v>
      </c>
      <c r="M63" s="78">
        <v>10025</v>
      </c>
      <c r="N63" s="71">
        <f t="shared" si="14"/>
        <v>0</v>
      </c>
      <c r="O63" s="76">
        <v>10021</v>
      </c>
    </row>
    <row r="64" spans="1:15" ht="15" customHeight="1">
      <c r="A64" s="1" t="s">
        <v>59</v>
      </c>
      <c r="B64" s="2">
        <v>6916</v>
      </c>
      <c r="C64" s="2">
        <v>6913</v>
      </c>
      <c r="D64" s="3">
        <v>6912</v>
      </c>
      <c r="E64" s="3">
        <v>6916</v>
      </c>
      <c r="F64" s="3">
        <v>6914</v>
      </c>
      <c r="G64" s="3">
        <v>6916</v>
      </c>
      <c r="H64" s="22">
        <v>6953</v>
      </c>
      <c r="I64" s="18">
        <v>6951</v>
      </c>
      <c r="J64" s="59">
        <v>6938</v>
      </c>
      <c r="K64" s="59">
        <v>6936</v>
      </c>
      <c r="L64" s="25">
        <v>6927</v>
      </c>
      <c r="M64" s="78">
        <v>6923</v>
      </c>
      <c r="N64" s="71">
        <f t="shared" si="14"/>
        <v>0</v>
      </c>
      <c r="O64" s="76">
        <v>6953</v>
      </c>
    </row>
    <row r="65" spans="1:15" ht="15" customHeight="1">
      <c r="A65" s="1" t="s">
        <v>60</v>
      </c>
      <c r="B65" s="2">
        <v>3573</v>
      </c>
      <c r="C65" s="2">
        <v>3573</v>
      </c>
      <c r="D65" s="3">
        <v>3565</v>
      </c>
      <c r="E65" s="3">
        <v>3561</v>
      </c>
      <c r="F65" s="3">
        <v>3560</v>
      </c>
      <c r="G65" s="3">
        <v>3560</v>
      </c>
      <c r="H65" s="22">
        <v>3573</v>
      </c>
      <c r="I65" s="18">
        <v>3576</v>
      </c>
      <c r="J65" s="59">
        <v>3567</v>
      </c>
      <c r="K65" s="59">
        <v>3567</v>
      </c>
      <c r="L65" s="25">
        <v>3546</v>
      </c>
      <c r="M65" s="78">
        <v>3547</v>
      </c>
      <c r="N65" s="71">
        <f t="shared" si="14"/>
        <v>0</v>
      </c>
      <c r="O65" s="76">
        <v>3573</v>
      </c>
    </row>
    <row r="66" spans="1:15" ht="15" customHeight="1">
      <c r="A66" s="1" t="s">
        <v>61</v>
      </c>
      <c r="B66" s="2">
        <v>3827</v>
      </c>
      <c r="C66" s="2">
        <v>3807</v>
      </c>
      <c r="D66" s="3">
        <v>3802</v>
      </c>
      <c r="E66" s="3">
        <v>3803</v>
      </c>
      <c r="F66" s="3">
        <v>3798</v>
      </c>
      <c r="G66" s="3">
        <v>3803</v>
      </c>
      <c r="H66" s="22">
        <v>3816</v>
      </c>
      <c r="I66" s="18">
        <v>3810</v>
      </c>
      <c r="J66" s="59">
        <v>3818</v>
      </c>
      <c r="K66" s="59">
        <v>3816</v>
      </c>
      <c r="L66" s="25">
        <v>3816</v>
      </c>
      <c r="M66" s="78">
        <v>3826</v>
      </c>
      <c r="N66" s="71">
        <f t="shared" si="14"/>
        <v>0</v>
      </c>
      <c r="O66" s="76">
        <v>3816</v>
      </c>
    </row>
    <row r="67" spans="1:15" ht="15" customHeight="1" thickBot="1">
      <c r="A67" s="7" t="s">
        <v>62</v>
      </c>
      <c r="B67" s="8">
        <v>1897</v>
      </c>
      <c r="C67" s="8">
        <v>1886</v>
      </c>
      <c r="D67" s="9">
        <v>1885</v>
      </c>
      <c r="E67" s="9">
        <v>1885</v>
      </c>
      <c r="F67" s="10">
        <v>1885</v>
      </c>
      <c r="G67" s="9">
        <v>1885</v>
      </c>
      <c r="H67" s="23">
        <v>1872</v>
      </c>
      <c r="I67" s="19">
        <v>1869</v>
      </c>
      <c r="J67" s="10">
        <v>1865</v>
      </c>
      <c r="K67" s="11">
        <v>1868</v>
      </c>
      <c r="L67" s="26">
        <v>1866</v>
      </c>
      <c r="M67" s="79">
        <v>1866</v>
      </c>
      <c r="N67" s="71">
        <f t="shared" si="14"/>
        <v>0</v>
      </c>
      <c r="O67" s="76">
        <v>1872</v>
      </c>
    </row>
    <row r="68" spans="1:15" ht="15" customHeight="1" thickBot="1" thickTop="1">
      <c r="A68" s="14" t="s">
        <v>79</v>
      </c>
      <c r="B68" s="12">
        <f>B5-B70</f>
        <v>-2317</v>
      </c>
      <c r="C68" s="12">
        <f>C5-B5</f>
        <v>1081</v>
      </c>
      <c r="D68" s="12">
        <f>D5-C5</f>
        <v>-21</v>
      </c>
      <c r="E68" s="12">
        <f>E5-D5</f>
        <v>-101</v>
      </c>
      <c r="F68" s="12">
        <f aca="true" t="shared" si="15" ref="F68:M68">F5-E5</f>
        <v>-105</v>
      </c>
      <c r="G68" s="16">
        <f t="shared" si="15"/>
        <v>158</v>
      </c>
      <c r="H68" s="24"/>
      <c r="I68" s="63">
        <f t="shared" si="15"/>
        <v>129</v>
      </c>
      <c r="J68" s="64">
        <f t="shared" si="15"/>
        <v>134</v>
      </c>
      <c r="K68" s="64">
        <f t="shared" si="15"/>
        <v>188</v>
      </c>
      <c r="L68" s="64">
        <f t="shared" si="15"/>
        <v>-326</v>
      </c>
      <c r="M68" s="75">
        <f t="shared" si="15"/>
        <v>-87</v>
      </c>
      <c r="N68" s="83"/>
      <c r="O68" s="84"/>
    </row>
    <row r="69" ht="13.5">
      <c r="H69" t="s">
        <v>97</v>
      </c>
    </row>
    <row r="70" ht="14.25">
      <c r="B70" s="13">
        <v>810135</v>
      </c>
    </row>
  </sheetData>
  <mergeCells count="1">
    <mergeCell ref="A1:M1"/>
  </mergeCells>
  <printOptions/>
  <pageMargins left="1.3779527559055118" right="0.3937007874015748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E1">
      <selection activeCell="E1" sqref="A1:IV16384"/>
    </sheetView>
  </sheetViews>
  <sheetFormatPr defaultColWidth="9.00390625" defaultRowHeight="13.5"/>
  <cols>
    <col min="1" max="1" width="11.00390625" style="0" customWidth="1"/>
    <col min="2" max="13" width="8.75390625" style="0" customWidth="1"/>
    <col min="14" max="14" width="5.12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ht="14.25" thickBot="1">
      <c r="I2" t="s">
        <v>114</v>
      </c>
    </row>
    <row r="3" spans="1:15" ht="14.25" thickBot="1">
      <c r="A3" s="5" t="s">
        <v>99</v>
      </c>
      <c r="H3" s="85" t="s">
        <v>109</v>
      </c>
      <c r="N3" s="86" t="s">
        <v>113</v>
      </c>
      <c r="O3" s="87" t="s">
        <v>110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111</v>
      </c>
      <c r="I4" s="55" t="s">
        <v>70</v>
      </c>
      <c r="J4" s="56" t="s">
        <v>71</v>
      </c>
      <c r="K4" s="56" t="s">
        <v>75</v>
      </c>
      <c r="L4" s="56" t="s">
        <v>80</v>
      </c>
      <c r="M4" s="57" t="s">
        <v>63</v>
      </c>
      <c r="N4" s="88" t="s">
        <v>100</v>
      </c>
      <c r="O4" s="66" t="s">
        <v>112</v>
      </c>
    </row>
    <row r="5" spans="1:15" ht="15" customHeight="1">
      <c r="A5" s="33" t="s">
        <v>0</v>
      </c>
      <c r="B5" s="28">
        <f aca="true" t="shared" si="0" ref="B5:K5">SUM(B6:B7)</f>
        <v>807818</v>
      </c>
      <c r="C5" s="28">
        <f t="shared" si="0"/>
        <v>808899</v>
      </c>
      <c r="D5" s="28">
        <f t="shared" si="0"/>
        <v>808878</v>
      </c>
      <c r="E5" s="28">
        <f t="shared" si="0"/>
        <v>808777</v>
      </c>
      <c r="F5" s="28">
        <f t="shared" si="0"/>
        <v>808672</v>
      </c>
      <c r="G5" s="29">
        <f t="shared" si="0"/>
        <v>808830</v>
      </c>
      <c r="H5" s="30">
        <f t="shared" si="0"/>
        <v>813949</v>
      </c>
      <c r="I5" s="31">
        <f t="shared" si="0"/>
        <v>814078</v>
      </c>
      <c r="J5" s="28">
        <f t="shared" si="0"/>
        <v>814212</v>
      </c>
      <c r="K5" s="28">
        <f t="shared" si="0"/>
        <v>814400</v>
      </c>
      <c r="L5" s="28">
        <f>SUM(L6:L7)</f>
        <v>814074</v>
      </c>
      <c r="M5" s="58">
        <f>SUM(M6:M7)</f>
        <v>813987</v>
      </c>
      <c r="N5" s="30">
        <f>SUM(N6:N7)</f>
        <v>-31</v>
      </c>
      <c r="O5" s="67">
        <f>SUM(O6:O7)</f>
        <v>813980</v>
      </c>
    </row>
    <row r="6" spans="1:15" ht="15" customHeight="1">
      <c r="A6" s="32" t="s">
        <v>1</v>
      </c>
      <c r="B6" s="28">
        <f aca="true" t="shared" si="1" ref="B6:K6">SUM(B8:B16)</f>
        <v>552477</v>
      </c>
      <c r="C6" s="28">
        <f t="shared" si="1"/>
        <v>553699</v>
      </c>
      <c r="D6" s="28">
        <f t="shared" si="1"/>
        <v>553826</v>
      </c>
      <c r="E6" s="28">
        <f t="shared" si="1"/>
        <v>553819</v>
      </c>
      <c r="F6" s="28">
        <f t="shared" si="1"/>
        <v>553848</v>
      </c>
      <c r="G6" s="29">
        <f t="shared" si="1"/>
        <v>554018</v>
      </c>
      <c r="H6" s="30">
        <f t="shared" si="1"/>
        <v>558769</v>
      </c>
      <c r="I6" s="31">
        <f t="shared" si="1"/>
        <v>559052</v>
      </c>
      <c r="J6" s="28">
        <f t="shared" si="1"/>
        <v>559267</v>
      </c>
      <c r="K6" s="28">
        <f t="shared" si="1"/>
        <v>559451</v>
      </c>
      <c r="L6" s="28">
        <f>SUM(L8:L16)</f>
        <v>559350</v>
      </c>
      <c r="M6" s="58">
        <f>SUM(M8:M16)</f>
        <v>559320</v>
      </c>
      <c r="N6" s="30">
        <f>SUM(N8:N16)</f>
        <v>44</v>
      </c>
      <c r="O6" s="67">
        <f>SUM(O8:O16)</f>
        <v>558725</v>
      </c>
    </row>
    <row r="7" spans="1:15" ht="15" customHeight="1">
      <c r="A7" s="32" t="s">
        <v>2</v>
      </c>
      <c r="B7" s="28">
        <f aca="true" t="shared" si="2" ref="B7:K7">SUM(B17,B25,B34,B37,B43,B49,B60)</f>
        <v>255341</v>
      </c>
      <c r="C7" s="28">
        <f t="shared" si="2"/>
        <v>255200</v>
      </c>
      <c r="D7" s="28">
        <f t="shared" si="2"/>
        <v>255052</v>
      </c>
      <c r="E7" s="28">
        <f t="shared" si="2"/>
        <v>254958</v>
      </c>
      <c r="F7" s="28">
        <f t="shared" si="2"/>
        <v>254824</v>
      </c>
      <c r="G7" s="29">
        <f t="shared" si="2"/>
        <v>254812</v>
      </c>
      <c r="H7" s="30">
        <f t="shared" si="2"/>
        <v>255180</v>
      </c>
      <c r="I7" s="31">
        <f t="shared" si="2"/>
        <v>255026</v>
      </c>
      <c r="J7" s="28">
        <f t="shared" si="2"/>
        <v>254945</v>
      </c>
      <c r="K7" s="28">
        <f t="shared" si="2"/>
        <v>254949</v>
      </c>
      <c r="L7" s="28">
        <f>SUM(L17,L25,L34,L37,L43,L49,L60)</f>
        <v>254724</v>
      </c>
      <c r="M7" s="58">
        <f>SUM(M17,M25,M34,M37,M43,M49,M60)</f>
        <v>254667</v>
      </c>
      <c r="N7" s="30">
        <f>SUM(N17,N25,N34,N37,N43,N49,N60)</f>
        <v>-75</v>
      </c>
      <c r="O7" s="67">
        <f>SUM(O17,O25,O34,O37,O43,O49,O60)</f>
        <v>255255</v>
      </c>
    </row>
    <row r="8" spans="1:15" ht="15" customHeight="1">
      <c r="A8" s="1" t="s">
        <v>3</v>
      </c>
      <c r="B8" s="2">
        <v>325441</v>
      </c>
      <c r="C8" s="2">
        <v>326410</v>
      </c>
      <c r="D8" s="3">
        <v>326607</v>
      </c>
      <c r="E8" s="3">
        <v>326703</v>
      </c>
      <c r="F8" s="3">
        <v>326822</v>
      </c>
      <c r="G8" s="3">
        <v>326961</v>
      </c>
      <c r="H8" s="22">
        <v>330654</v>
      </c>
      <c r="I8" s="18">
        <v>331013</v>
      </c>
      <c r="J8" s="59">
        <v>331249</v>
      </c>
      <c r="K8" s="59">
        <v>331464</v>
      </c>
      <c r="L8" s="25">
        <v>331604</v>
      </c>
      <c r="M8" s="60">
        <v>331723</v>
      </c>
      <c r="N8" s="71">
        <f>H8-O8</f>
        <v>41</v>
      </c>
      <c r="O8" s="68">
        <v>330613</v>
      </c>
    </row>
    <row r="9" spans="1:15" ht="15" customHeight="1">
      <c r="A9" s="1" t="s">
        <v>4</v>
      </c>
      <c r="B9" s="2">
        <v>19588</v>
      </c>
      <c r="C9" s="2">
        <v>19567</v>
      </c>
      <c r="D9" s="3">
        <v>19543</v>
      </c>
      <c r="E9" s="3">
        <v>19511</v>
      </c>
      <c r="F9" s="3">
        <v>19491</v>
      </c>
      <c r="G9" s="3">
        <v>19475</v>
      </c>
      <c r="H9" s="22">
        <v>19472</v>
      </c>
      <c r="I9" s="18">
        <v>19456</v>
      </c>
      <c r="J9" s="59">
        <v>19430</v>
      </c>
      <c r="K9" s="59">
        <v>19423</v>
      </c>
      <c r="L9" s="25">
        <v>19385</v>
      </c>
      <c r="M9" s="60">
        <v>19390</v>
      </c>
      <c r="N9" s="71">
        <f aca="true" t="shared" si="3" ref="N9:N16">H9-O9</f>
        <v>0</v>
      </c>
      <c r="O9" s="68">
        <v>19472</v>
      </c>
    </row>
    <row r="10" spans="1:15" ht="15" customHeight="1">
      <c r="A10" s="1" t="s">
        <v>5</v>
      </c>
      <c r="B10" s="2">
        <v>21421</v>
      </c>
      <c r="C10" s="2">
        <v>21389</v>
      </c>
      <c r="D10" s="3">
        <v>21376</v>
      </c>
      <c r="E10" s="3">
        <v>21353</v>
      </c>
      <c r="F10" s="3">
        <v>21376</v>
      </c>
      <c r="G10" s="3">
        <v>21406</v>
      </c>
      <c r="H10" s="22">
        <v>21321</v>
      </c>
      <c r="I10" s="18">
        <v>21309</v>
      </c>
      <c r="J10" s="59">
        <v>21299</v>
      </c>
      <c r="K10" s="59">
        <v>21274</v>
      </c>
      <c r="L10" s="25">
        <v>21257</v>
      </c>
      <c r="M10" s="60">
        <v>21238</v>
      </c>
      <c r="N10" s="71">
        <f t="shared" si="3"/>
        <v>2</v>
      </c>
      <c r="O10" s="68">
        <v>21319</v>
      </c>
    </row>
    <row r="11" spans="1:15" ht="15" customHeight="1">
      <c r="A11" s="1" t="s">
        <v>6</v>
      </c>
      <c r="B11" s="2">
        <v>49494</v>
      </c>
      <c r="C11" s="2">
        <v>49782</v>
      </c>
      <c r="D11" s="3">
        <v>49793</v>
      </c>
      <c r="E11" s="3">
        <v>49818</v>
      </c>
      <c r="F11" s="3">
        <v>49840</v>
      </c>
      <c r="G11" s="3">
        <v>49908</v>
      </c>
      <c r="H11" s="22">
        <v>49965</v>
      </c>
      <c r="I11" s="18">
        <v>49972</v>
      </c>
      <c r="J11" s="59">
        <v>50003</v>
      </c>
      <c r="K11" s="59">
        <v>50060</v>
      </c>
      <c r="L11" s="25">
        <v>50024</v>
      </c>
      <c r="M11" s="60">
        <v>50031</v>
      </c>
      <c r="N11" s="71">
        <f t="shared" si="3"/>
        <v>6</v>
      </c>
      <c r="O11" s="68">
        <v>49959</v>
      </c>
    </row>
    <row r="12" spans="1:15" ht="15" customHeight="1">
      <c r="A12" s="1" t="s">
        <v>7</v>
      </c>
      <c r="B12" s="2">
        <v>30132</v>
      </c>
      <c r="C12" s="2">
        <v>30108</v>
      </c>
      <c r="D12" s="3">
        <v>30087</v>
      </c>
      <c r="E12" s="3">
        <v>30085</v>
      </c>
      <c r="F12" s="3">
        <v>30052</v>
      </c>
      <c r="G12" s="3">
        <v>30070</v>
      </c>
      <c r="H12" s="22">
        <v>30338</v>
      </c>
      <c r="I12" s="18">
        <v>30313</v>
      </c>
      <c r="J12" s="59">
        <v>30300</v>
      </c>
      <c r="K12" s="59">
        <v>30293</v>
      </c>
      <c r="L12" s="25">
        <v>30279</v>
      </c>
      <c r="M12" s="60">
        <v>30282</v>
      </c>
      <c r="N12" s="71">
        <f t="shared" si="3"/>
        <v>-1</v>
      </c>
      <c r="O12" s="68">
        <v>30339</v>
      </c>
    </row>
    <row r="13" spans="1:15" ht="15" customHeight="1">
      <c r="A13" s="1" t="s">
        <v>8</v>
      </c>
      <c r="B13" s="2">
        <v>27451</v>
      </c>
      <c r="C13" s="2">
        <v>27590</v>
      </c>
      <c r="D13" s="3">
        <v>27585</v>
      </c>
      <c r="E13" s="3">
        <v>27577</v>
      </c>
      <c r="F13" s="3">
        <v>27556</v>
      </c>
      <c r="G13" s="3">
        <v>27533</v>
      </c>
      <c r="H13" s="22">
        <v>27569</v>
      </c>
      <c r="I13" s="18">
        <v>27570</v>
      </c>
      <c r="J13" s="59">
        <v>27569</v>
      </c>
      <c r="K13" s="59">
        <v>27527</v>
      </c>
      <c r="L13" s="25">
        <v>27482</v>
      </c>
      <c r="M13" s="60">
        <v>27383</v>
      </c>
      <c r="N13" s="71">
        <f t="shared" si="3"/>
        <v>-1</v>
      </c>
      <c r="O13" s="68">
        <v>27570</v>
      </c>
    </row>
    <row r="14" spans="1:15" ht="15" customHeight="1">
      <c r="A14" s="1" t="s">
        <v>9</v>
      </c>
      <c r="B14" s="2">
        <v>34615</v>
      </c>
      <c r="C14" s="2">
        <v>34609</v>
      </c>
      <c r="D14" s="3">
        <v>34616</v>
      </c>
      <c r="E14" s="3">
        <v>34605</v>
      </c>
      <c r="F14" s="3">
        <v>34573</v>
      </c>
      <c r="G14" s="3">
        <v>34555</v>
      </c>
      <c r="H14" s="22">
        <v>34968</v>
      </c>
      <c r="I14" s="18">
        <v>34951</v>
      </c>
      <c r="J14" s="59">
        <v>34967</v>
      </c>
      <c r="K14" s="59">
        <v>34950</v>
      </c>
      <c r="L14" s="25">
        <v>34927</v>
      </c>
      <c r="M14" s="60">
        <v>34880</v>
      </c>
      <c r="N14" s="71">
        <f t="shared" si="3"/>
        <v>-4</v>
      </c>
      <c r="O14" s="68">
        <v>34972</v>
      </c>
    </row>
    <row r="15" spans="1:15" ht="15" customHeight="1">
      <c r="A15" s="1" t="s">
        <v>10</v>
      </c>
      <c r="B15" s="2">
        <v>25806</v>
      </c>
      <c r="C15" s="2">
        <v>25789</v>
      </c>
      <c r="D15" s="3">
        <v>25776</v>
      </c>
      <c r="E15" s="3">
        <v>25754</v>
      </c>
      <c r="F15" s="3">
        <v>25740</v>
      </c>
      <c r="G15" s="3">
        <v>25731</v>
      </c>
      <c r="H15" s="22">
        <v>25970</v>
      </c>
      <c r="I15" s="18">
        <v>25961</v>
      </c>
      <c r="J15" s="59">
        <v>25954</v>
      </c>
      <c r="K15" s="59">
        <v>25951</v>
      </c>
      <c r="L15" s="25">
        <v>25926</v>
      </c>
      <c r="M15" s="60">
        <v>25920</v>
      </c>
      <c r="N15" s="71">
        <f t="shared" si="3"/>
        <v>2</v>
      </c>
      <c r="O15" s="68">
        <v>25968</v>
      </c>
    </row>
    <row r="16" spans="1:15" ht="15" customHeight="1">
      <c r="A16" s="1" t="s">
        <v>11</v>
      </c>
      <c r="B16" s="2">
        <v>18529</v>
      </c>
      <c r="C16" s="2">
        <v>18455</v>
      </c>
      <c r="D16" s="3">
        <v>18443</v>
      </c>
      <c r="E16" s="3">
        <v>18413</v>
      </c>
      <c r="F16" s="3">
        <v>18398</v>
      </c>
      <c r="G16" s="3">
        <v>18379</v>
      </c>
      <c r="H16" s="22">
        <v>18512</v>
      </c>
      <c r="I16" s="18">
        <v>18507</v>
      </c>
      <c r="J16" s="59">
        <v>18496</v>
      </c>
      <c r="K16" s="59">
        <v>18509</v>
      </c>
      <c r="L16" s="25">
        <v>18466</v>
      </c>
      <c r="M16" s="60">
        <v>18473</v>
      </c>
      <c r="N16" s="89">
        <f t="shared" si="3"/>
        <v>-1</v>
      </c>
      <c r="O16" s="68">
        <v>18513</v>
      </c>
    </row>
    <row r="17" spans="1:15" ht="15" customHeight="1">
      <c r="A17" s="27" t="s">
        <v>12</v>
      </c>
      <c r="B17" s="28">
        <f>SUM(B18:B24)</f>
        <v>21986</v>
      </c>
      <c r="C17" s="28">
        <f>SUM(C18:C24)</f>
        <v>21948</v>
      </c>
      <c r="D17" s="28">
        <f aca="true" t="shared" si="4" ref="D17:K17">SUM(D18:D24)</f>
        <v>21938</v>
      </c>
      <c r="E17" s="28">
        <f t="shared" si="4"/>
        <v>21919</v>
      </c>
      <c r="F17" s="28">
        <f t="shared" si="4"/>
        <v>21894</v>
      </c>
      <c r="G17" s="29">
        <f t="shared" si="4"/>
        <v>21885</v>
      </c>
      <c r="H17" s="30">
        <f t="shared" si="4"/>
        <v>21773</v>
      </c>
      <c r="I17" s="31">
        <f t="shared" si="4"/>
        <v>21733</v>
      </c>
      <c r="J17" s="28">
        <f t="shared" si="4"/>
        <v>21717</v>
      </c>
      <c r="K17" s="28">
        <f t="shared" si="4"/>
        <v>21711</v>
      </c>
      <c r="L17" s="28">
        <f>SUM(L18:L24)</f>
        <v>21669</v>
      </c>
      <c r="M17" s="58">
        <f>SUM(M18:M24)</f>
        <v>21632</v>
      </c>
      <c r="N17" s="30">
        <f>SUM(N18:N24)</f>
        <v>4</v>
      </c>
      <c r="O17" s="67">
        <f>SUM(O18:O24)</f>
        <v>21769</v>
      </c>
    </row>
    <row r="18" spans="1:15" ht="15" customHeight="1">
      <c r="A18" s="1" t="s">
        <v>13</v>
      </c>
      <c r="B18" s="2">
        <v>3844</v>
      </c>
      <c r="C18" s="2">
        <v>3838</v>
      </c>
      <c r="D18" s="3">
        <v>3832</v>
      </c>
      <c r="E18" s="3">
        <v>3827</v>
      </c>
      <c r="F18" s="3">
        <v>3820</v>
      </c>
      <c r="G18" s="3">
        <v>3818</v>
      </c>
      <c r="H18" s="22">
        <v>3744</v>
      </c>
      <c r="I18" s="18">
        <v>3736</v>
      </c>
      <c r="J18" s="59">
        <v>3733</v>
      </c>
      <c r="K18" s="59">
        <v>3723</v>
      </c>
      <c r="L18" s="25">
        <v>3724</v>
      </c>
      <c r="M18" s="60">
        <v>3716</v>
      </c>
      <c r="N18" s="71">
        <f>H18-O18</f>
        <v>1</v>
      </c>
      <c r="O18" s="68">
        <v>3743</v>
      </c>
    </row>
    <row r="19" spans="1:15" ht="15" customHeight="1">
      <c r="A19" s="1" t="s">
        <v>14</v>
      </c>
      <c r="B19" s="2">
        <v>4076</v>
      </c>
      <c r="C19" s="2">
        <v>4081</v>
      </c>
      <c r="D19" s="3">
        <v>4083</v>
      </c>
      <c r="E19" s="3">
        <v>4085</v>
      </c>
      <c r="F19" s="3">
        <v>4080</v>
      </c>
      <c r="G19" s="3">
        <v>4076</v>
      </c>
      <c r="H19" s="22">
        <v>4027</v>
      </c>
      <c r="I19" s="18">
        <v>4022</v>
      </c>
      <c r="J19" s="59">
        <v>4026</v>
      </c>
      <c r="K19" s="59">
        <v>4031</v>
      </c>
      <c r="L19" s="25">
        <v>4005</v>
      </c>
      <c r="M19" s="60">
        <v>3986</v>
      </c>
      <c r="N19" s="71">
        <f aca="true" t="shared" si="5" ref="N19:N24">H19-O19</f>
        <v>0</v>
      </c>
      <c r="O19" s="68">
        <v>4027</v>
      </c>
    </row>
    <row r="20" spans="1:15" ht="15" customHeight="1">
      <c r="A20" s="1" t="s">
        <v>15</v>
      </c>
      <c r="B20" s="2">
        <v>3351</v>
      </c>
      <c r="C20" s="2">
        <v>3337</v>
      </c>
      <c r="D20" s="3">
        <v>3337</v>
      </c>
      <c r="E20" s="3">
        <v>3330</v>
      </c>
      <c r="F20" s="3">
        <v>3323</v>
      </c>
      <c r="G20" s="3">
        <v>3318</v>
      </c>
      <c r="H20" s="22">
        <v>3315</v>
      </c>
      <c r="I20" s="18">
        <v>3309</v>
      </c>
      <c r="J20" s="59">
        <v>3315</v>
      </c>
      <c r="K20" s="59">
        <v>3311</v>
      </c>
      <c r="L20" s="25">
        <v>3307</v>
      </c>
      <c r="M20" s="60">
        <v>3312</v>
      </c>
      <c r="N20" s="71">
        <f t="shared" si="5"/>
        <v>0</v>
      </c>
      <c r="O20" s="68">
        <v>3315</v>
      </c>
    </row>
    <row r="21" spans="1:15" ht="15" customHeight="1">
      <c r="A21" s="1" t="s">
        <v>16</v>
      </c>
      <c r="B21" s="2">
        <v>3588</v>
      </c>
      <c r="C21" s="2">
        <v>3577</v>
      </c>
      <c r="D21" s="3">
        <v>3572</v>
      </c>
      <c r="E21" s="3">
        <v>3569</v>
      </c>
      <c r="F21" s="3">
        <v>3572</v>
      </c>
      <c r="G21" s="3">
        <v>3572</v>
      </c>
      <c r="H21" s="22">
        <v>3535</v>
      </c>
      <c r="I21" s="18">
        <v>3523</v>
      </c>
      <c r="J21" s="59">
        <v>3509</v>
      </c>
      <c r="K21" s="59">
        <v>3506</v>
      </c>
      <c r="L21" s="25">
        <v>3499</v>
      </c>
      <c r="M21" s="60">
        <v>3491</v>
      </c>
      <c r="N21" s="71">
        <f t="shared" si="5"/>
        <v>1</v>
      </c>
      <c r="O21" s="68">
        <v>3534</v>
      </c>
    </row>
    <row r="22" spans="1:15" ht="15" customHeight="1">
      <c r="A22" s="1" t="s">
        <v>17</v>
      </c>
      <c r="B22" s="2">
        <v>1585</v>
      </c>
      <c r="C22" s="2">
        <v>1574</v>
      </c>
      <c r="D22" s="3">
        <v>1567</v>
      </c>
      <c r="E22" s="3">
        <v>1565</v>
      </c>
      <c r="F22" s="3">
        <v>1566</v>
      </c>
      <c r="G22" s="3">
        <v>1570</v>
      </c>
      <c r="H22" s="22">
        <v>1591</v>
      </c>
      <c r="I22" s="18">
        <v>1592</v>
      </c>
      <c r="J22" s="59">
        <v>1589</v>
      </c>
      <c r="K22" s="59">
        <v>1591</v>
      </c>
      <c r="L22" s="25">
        <v>1593</v>
      </c>
      <c r="M22" s="60">
        <v>1591</v>
      </c>
      <c r="N22" s="71">
        <f t="shared" si="5"/>
        <v>1</v>
      </c>
      <c r="O22" s="68">
        <v>1590</v>
      </c>
    </row>
    <row r="23" spans="1:15" ht="15" customHeight="1">
      <c r="A23" s="1" t="s">
        <v>18</v>
      </c>
      <c r="B23" s="2">
        <v>1227</v>
      </c>
      <c r="C23" s="2">
        <v>1224</v>
      </c>
      <c r="D23" s="3">
        <v>1226</v>
      </c>
      <c r="E23" s="3">
        <v>1223</v>
      </c>
      <c r="F23" s="3">
        <v>1220</v>
      </c>
      <c r="G23" s="3">
        <v>1222</v>
      </c>
      <c r="H23" s="22">
        <v>1195</v>
      </c>
      <c r="I23" s="18">
        <v>1192</v>
      </c>
      <c r="J23" s="59">
        <v>1193</v>
      </c>
      <c r="K23" s="59">
        <v>1201</v>
      </c>
      <c r="L23" s="25">
        <v>1202</v>
      </c>
      <c r="M23" s="60">
        <v>1203</v>
      </c>
      <c r="N23" s="71">
        <f t="shared" si="5"/>
        <v>0</v>
      </c>
      <c r="O23" s="68">
        <v>1195</v>
      </c>
    </row>
    <row r="24" spans="1:15" ht="15" customHeight="1">
      <c r="A24" s="1" t="s">
        <v>19</v>
      </c>
      <c r="B24" s="2">
        <v>4315</v>
      </c>
      <c r="C24" s="2">
        <v>4317</v>
      </c>
      <c r="D24" s="3">
        <v>4321</v>
      </c>
      <c r="E24" s="3">
        <v>4320</v>
      </c>
      <c r="F24" s="3">
        <v>4313</v>
      </c>
      <c r="G24" s="3">
        <v>4309</v>
      </c>
      <c r="H24" s="22">
        <v>4366</v>
      </c>
      <c r="I24" s="18">
        <v>4359</v>
      </c>
      <c r="J24" s="59">
        <v>4352</v>
      </c>
      <c r="K24" s="59">
        <v>4348</v>
      </c>
      <c r="L24" s="25">
        <v>4339</v>
      </c>
      <c r="M24" s="60">
        <v>4333</v>
      </c>
      <c r="N24" s="71">
        <f t="shared" si="5"/>
        <v>1</v>
      </c>
      <c r="O24" s="68">
        <v>4365</v>
      </c>
    </row>
    <row r="25" spans="1:15" ht="15" customHeight="1">
      <c r="A25" s="32" t="s">
        <v>20</v>
      </c>
      <c r="B25" s="28">
        <f aca="true" t="shared" si="6" ref="B25:K25">SUM(B26:B33)</f>
        <v>62685</v>
      </c>
      <c r="C25" s="28">
        <f t="shared" si="6"/>
        <v>62764</v>
      </c>
      <c r="D25" s="28">
        <f t="shared" si="6"/>
        <v>62765</v>
      </c>
      <c r="E25" s="28">
        <f t="shared" si="6"/>
        <v>62754</v>
      </c>
      <c r="F25" s="28">
        <f t="shared" si="6"/>
        <v>62708</v>
      </c>
      <c r="G25" s="29">
        <f t="shared" si="6"/>
        <v>62740</v>
      </c>
      <c r="H25" s="30">
        <f t="shared" si="6"/>
        <v>63834</v>
      </c>
      <c r="I25" s="31">
        <f t="shared" si="6"/>
        <v>63814</v>
      </c>
      <c r="J25" s="28">
        <f t="shared" si="6"/>
        <v>63838</v>
      </c>
      <c r="K25" s="28">
        <f t="shared" si="6"/>
        <v>63873</v>
      </c>
      <c r="L25" s="28">
        <f>SUM(L26:L33)</f>
        <v>63840</v>
      </c>
      <c r="M25" s="58">
        <f>SUM(M26:M33)</f>
        <v>63843</v>
      </c>
      <c r="N25" s="30">
        <f>SUM(N26:N33)</f>
        <v>-4</v>
      </c>
      <c r="O25" s="67">
        <f>SUM(O26:O33)</f>
        <v>63838</v>
      </c>
    </row>
    <row r="26" spans="1:15" ht="15" customHeight="1">
      <c r="A26" s="1" t="s">
        <v>21</v>
      </c>
      <c r="B26" s="2">
        <v>3426</v>
      </c>
      <c r="C26" s="2">
        <v>3423</v>
      </c>
      <c r="D26" s="3">
        <v>3429</v>
      </c>
      <c r="E26" s="3">
        <v>3429</v>
      </c>
      <c r="F26" s="3">
        <v>3431</v>
      </c>
      <c r="G26" s="3">
        <v>3425</v>
      </c>
      <c r="H26" s="22">
        <v>3388</v>
      </c>
      <c r="I26" s="18">
        <v>3381</v>
      </c>
      <c r="J26" s="59">
        <v>3380</v>
      </c>
      <c r="K26" s="59">
        <v>3383</v>
      </c>
      <c r="L26" s="25">
        <v>3376</v>
      </c>
      <c r="M26" s="61">
        <v>3370</v>
      </c>
      <c r="N26" s="71">
        <f>H26-O26</f>
        <v>0</v>
      </c>
      <c r="O26" s="68">
        <v>3388</v>
      </c>
    </row>
    <row r="27" spans="1:15" ht="15" customHeight="1">
      <c r="A27" s="1" t="s">
        <v>22</v>
      </c>
      <c r="B27" s="2">
        <v>6247</v>
      </c>
      <c r="C27" s="2">
        <v>6271</v>
      </c>
      <c r="D27" s="3">
        <v>6268</v>
      </c>
      <c r="E27" s="3">
        <v>6273</v>
      </c>
      <c r="F27" s="3">
        <v>6271</v>
      </c>
      <c r="G27" s="3">
        <v>6276</v>
      </c>
      <c r="H27" s="22">
        <v>6363</v>
      </c>
      <c r="I27" s="18">
        <v>6358</v>
      </c>
      <c r="J27" s="59">
        <v>6362</v>
      </c>
      <c r="K27" s="59">
        <v>6375</v>
      </c>
      <c r="L27" s="25">
        <v>6368</v>
      </c>
      <c r="M27" s="61">
        <v>6369</v>
      </c>
      <c r="N27" s="71">
        <f aca="true" t="shared" si="7" ref="N27:N33">H27-O27</f>
        <v>-1</v>
      </c>
      <c r="O27" s="68">
        <v>6364</v>
      </c>
    </row>
    <row r="28" spans="1:15" ht="15" customHeight="1">
      <c r="A28" s="1" t="s">
        <v>23</v>
      </c>
      <c r="B28" s="2">
        <v>21677</v>
      </c>
      <c r="C28" s="2">
        <v>21718</v>
      </c>
      <c r="D28" s="3">
        <v>21721</v>
      </c>
      <c r="E28" s="3">
        <v>21686</v>
      </c>
      <c r="F28" s="3">
        <v>21656</v>
      </c>
      <c r="G28" s="3">
        <v>21668</v>
      </c>
      <c r="H28" s="22">
        <v>22427</v>
      </c>
      <c r="I28" s="18">
        <v>22421</v>
      </c>
      <c r="J28" s="59">
        <v>22435</v>
      </c>
      <c r="K28" s="59">
        <v>22436</v>
      </c>
      <c r="L28" s="25">
        <v>22402</v>
      </c>
      <c r="M28" s="61">
        <v>22363</v>
      </c>
      <c r="N28" s="71">
        <f t="shared" si="7"/>
        <v>-3</v>
      </c>
      <c r="O28" s="68">
        <v>22430</v>
      </c>
    </row>
    <row r="29" spans="1:15" ht="15" customHeight="1">
      <c r="A29" s="1" t="s">
        <v>24</v>
      </c>
      <c r="B29" s="2">
        <v>16360</v>
      </c>
      <c r="C29" s="2">
        <v>16425</v>
      </c>
      <c r="D29" s="3">
        <v>16446</v>
      </c>
      <c r="E29" s="3">
        <v>16476</v>
      </c>
      <c r="F29" s="3">
        <v>16468</v>
      </c>
      <c r="G29" s="3">
        <v>16499</v>
      </c>
      <c r="H29" s="22">
        <v>16595</v>
      </c>
      <c r="I29" s="18">
        <v>16600</v>
      </c>
      <c r="J29" s="59">
        <v>16607</v>
      </c>
      <c r="K29" s="59">
        <v>16633</v>
      </c>
      <c r="L29" s="25">
        <v>16650</v>
      </c>
      <c r="M29" s="61">
        <v>16693</v>
      </c>
      <c r="N29" s="71">
        <f t="shared" si="7"/>
        <v>0</v>
      </c>
      <c r="O29" s="68">
        <v>16595</v>
      </c>
    </row>
    <row r="30" spans="1:15" ht="15" customHeight="1">
      <c r="A30" s="1" t="s">
        <v>25</v>
      </c>
      <c r="B30" s="2">
        <v>4276</v>
      </c>
      <c r="C30" s="2">
        <v>4273</v>
      </c>
      <c r="D30" s="3">
        <v>4260</v>
      </c>
      <c r="E30" s="3">
        <v>4258</v>
      </c>
      <c r="F30" s="3">
        <v>4256</v>
      </c>
      <c r="G30" s="3">
        <v>4253</v>
      </c>
      <c r="H30" s="22">
        <v>4281</v>
      </c>
      <c r="I30" s="18">
        <v>4287</v>
      </c>
      <c r="J30" s="59">
        <v>4288</v>
      </c>
      <c r="K30" s="59">
        <v>4296</v>
      </c>
      <c r="L30" s="25">
        <v>4301</v>
      </c>
      <c r="M30" s="61">
        <v>4303</v>
      </c>
      <c r="N30" s="71">
        <f t="shared" si="7"/>
        <v>-1</v>
      </c>
      <c r="O30" s="68">
        <v>4282</v>
      </c>
    </row>
    <row r="31" spans="1:15" ht="15" customHeight="1">
      <c r="A31" s="1" t="s">
        <v>26</v>
      </c>
      <c r="B31" s="2">
        <v>5569</v>
      </c>
      <c r="C31" s="2">
        <v>5548</v>
      </c>
      <c r="D31" s="3">
        <v>5540</v>
      </c>
      <c r="E31" s="3">
        <v>5536</v>
      </c>
      <c r="F31" s="3">
        <v>5534</v>
      </c>
      <c r="G31" s="3">
        <v>5530</v>
      </c>
      <c r="H31" s="22">
        <v>5596</v>
      </c>
      <c r="I31" s="18">
        <v>5588</v>
      </c>
      <c r="J31" s="59">
        <v>5590</v>
      </c>
      <c r="K31" s="59">
        <v>5587</v>
      </c>
      <c r="L31" s="25">
        <v>5594</v>
      </c>
      <c r="M31" s="61">
        <v>5599</v>
      </c>
      <c r="N31" s="71">
        <f t="shared" si="7"/>
        <v>1</v>
      </c>
      <c r="O31" s="68">
        <v>5595</v>
      </c>
    </row>
    <row r="32" spans="1:15" ht="15" customHeight="1">
      <c r="A32" s="1" t="s">
        <v>27</v>
      </c>
      <c r="B32" s="2">
        <v>2029</v>
      </c>
      <c r="C32" s="2">
        <v>2022</v>
      </c>
      <c r="D32" s="3">
        <v>2023</v>
      </c>
      <c r="E32" s="3">
        <v>2019</v>
      </c>
      <c r="F32" s="3">
        <v>2018</v>
      </c>
      <c r="G32" s="3">
        <v>2022</v>
      </c>
      <c r="H32" s="22">
        <v>2032</v>
      </c>
      <c r="I32" s="18">
        <v>2034</v>
      </c>
      <c r="J32" s="59">
        <v>2031</v>
      </c>
      <c r="K32" s="59">
        <v>2035</v>
      </c>
      <c r="L32" s="25">
        <v>2030</v>
      </c>
      <c r="M32" s="61">
        <v>2030</v>
      </c>
      <c r="N32" s="71">
        <f t="shared" si="7"/>
        <v>0</v>
      </c>
      <c r="O32" s="68">
        <v>2032</v>
      </c>
    </row>
    <row r="33" spans="1:15" ht="15" customHeight="1">
      <c r="A33" s="1" t="s">
        <v>28</v>
      </c>
      <c r="B33" s="2">
        <v>3101</v>
      </c>
      <c r="C33" s="2">
        <v>3084</v>
      </c>
      <c r="D33" s="3">
        <v>3078</v>
      </c>
      <c r="E33" s="3">
        <v>3077</v>
      </c>
      <c r="F33" s="3">
        <v>3074</v>
      </c>
      <c r="G33" s="3">
        <v>3067</v>
      </c>
      <c r="H33" s="22">
        <v>3152</v>
      </c>
      <c r="I33" s="18">
        <v>3145</v>
      </c>
      <c r="J33" s="59">
        <v>3145</v>
      </c>
      <c r="K33" s="59">
        <v>3128</v>
      </c>
      <c r="L33" s="25">
        <v>3119</v>
      </c>
      <c r="M33" s="61">
        <v>3116</v>
      </c>
      <c r="N33" s="71">
        <f t="shared" si="7"/>
        <v>0</v>
      </c>
      <c r="O33" s="68">
        <v>3152</v>
      </c>
    </row>
    <row r="34" spans="1:15" ht="15" customHeight="1">
      <c r="A34" s="32" t="s">
        <v>29</v>
      </c>
      <c r="B34" s="28">
        <f aca="true" t="shared" si="8" ref="B34:K34">SUM(B35:B36)</f>
        <v>11009</v>
      </c>
      <c r="C34" s="28">
        <f t="shared" si="8"/>
        <v>10978</v>
      </c>
      <c r="D34" s="28">
        <f t="shared" si="8"/>
        <v>10959</v>
      </c>
      <c r="E34" s="28">
        <f t="shared" si="8"/>
        <v>10965</v>
      </c>
      <c r="F34" s="28">
        <f t="shared" si="8"/>
        <v>10947</v>
      </c>
      <c r="G34" s="29">
        <f t="shared" si="8"/>
        <v>10928</v>
      </c>
      <c r="H34" s="30">
        <f t="shared" si="8"/>
        <v>11035</v>
      </c>
      <c r="I34" s="31">
        <f t="shared" si="8"/>
        <v>11036</v>
      </c>
      <c r="J34" s="28">
        <f t="shared" si="8"/>
        <v>11024</v>
      </c>
      <c r="K34" s="28">
        <f t="shared" si="8"/>
        <v>11011</v>
      </c>
      <c r="L34" s="28">
        <f>SUM(L35:L36)</f>
        <v>10982</v>
      </c>
      <c r="M34" s="58">
        <f>SUM(M35:M36)</f>
        <v>10976</v>
      </c>
      <c r="N34" s="30">
        <f>SUM(N35:N36)</f>
        <v>1</v>
      </c>
      <c r="O34" s="67">
        <f>SUM(O35:O36)</f>
        <v>11034</v>
      </c>
    </row>
    <row r="35" spans="1:15" ht="15" customHeight="1">
      <c r="A35" s="1" t="s">
        <v>30</v>
      </c>
      <c r="B35" s="2">
        <v>4669</v>
      </c>
      <c r="C35" s="2">
        <v>4671</v>
      </c>
      <c r="D35" s="3">
        <v>4665</v>
      </c>
      <c r="E35" s="3">
        <v>4666</v>
      </c>
      <c r="F35" s="3">
        <v>4661</v>
      </c>
      <c r="G35" s="3">
        <v>4651</v>
      </c>
      <c r="H35" s="22">
        <v>4657</v>
      </c>
      <c r="I35" s="18">
        <v>4660</v>
      </c>
      <c r="J35" s="59">
        <v>4655</v>
      </c>
      <c r="K35" s="59">
        <v>4662</v>
      </c>
      <c r="L35" s="25">
        <v>4654</v>
      </c>
      <c r="M35" s="61">
        <v>4645</v>
      </c>
      <c r="N35" s="71">
        <f>H35-O35</f>
        <v>1</v>
      </c>
      <c r="O35" s="68">
        <v>4656</v>
      </c>
    </row>
    <row r="36" spans="1:15" ht="15" customHeight="1">
      <c r="A36" s="1" t="s">
        <v>31</v>
      </c>
      <c r="B36" s="2">
        <v>6340</v>
      </c>
      <c r="C36" s="2">
        <v>6307</v>
      </c>
      <c r="D36" s="3">
        <v>6294</v>
      </c>
      <c r="E36" s="3">
        <v>6299</v>
      </c>
      <c r="F36" s="3">
        <v>6286</v>
      </c>
      <c r="G36" s="3">
        <v>6277</v>
      </c>
      <c r="H36" s="22">
        <v>6378</v>
      </c>
      <c r="I36" s="18">
        <v>6376</v>
      </c>
      <c r="J36" s="59">
        <v>6369</v>
      </c>
      <c r="K36" s="59">
        <v>6349</v>
      </c>
      <c r="L36" s="25">
        <v>6328</v>
      </c>
      <c r="M36" s="61">
        <v>6331</v>
      </c>
      <c r="N36" s="71">
        <f>H36-O36</f>
        <v>0</v>
      </c>
      <c r="O36" s="68">
        <v>6378</v>
      </c>
    </row>
    <row r="37" spans="1:15" ht="15" customHeight="1">
      <c r="A37" s="32" t="s">
        <v>32</v>
      </c>
      <c r="B37" s="28">
        <f aca="true" t="shared" si="9" ref="B37:K37">SUM(B38:B42)</f>
        <v>9330</v>
      </c>
      <c r="C37" s="28">
        <f t="shared" si="9"/>
        <v>9346</v>
      </c>
      <c r="D37" s="28">
        <f t="shared" si="9"/>
        <v>9336</v>
      </c>
      <c r="E37" s="28">
        <f t="shared" si="9"/>
        <v>9327</v>
      </c>
      <c r="F37" s="28">
        <f t="shared" si="9"/>
        <v>9331</v>
      </c>
      <c r="G37" s="29">
        <f t="shared" si="9"/>
        <v>9319</v>
      </c>
      <c r="H37" s="30">
        <f t="shared" si="9"/>
        <v>9330</v>
      </c>
      <c r="I37" s="31">
        <f t="shared" si="9"/>
        <v>9328</v>
      </c>
      <c r="J37" s="28">
        <f t="shared" si="9"/>
        <v>9313</v>
      </c>
      <c r="K37" s="28">
        <f t="shared" si="9"/>
        <v>9320</v>
      </c>
      <c r="L37" s="28">
        <f>SUM(L38:L42)</f>
        <v>9307</v>
      </c>
      <c r="M37" s="58">
        <f>SUM(M38:M42)</f>
        <v>9300</v>
      </c>
      <c r="N37" s="30">
        <f>SUM(N38:N42)</f>
        <v>3</v>
      </c>
      <c r="O37" s="67">
        <f>SUM(O38:O42)</f>
        <v>9327</v>
      </c>
    </row>
    <row r="38" spans="1:15" ht="15" customHeight="1">
      <c r="A38" s="1" t="s">
        <v>33</v>
      </c>
      <c r="B38" s="2">
        <v>1683</v>
      </c>
      <c r="C38" s="2">
        <v>1677</v>
      </c>
      <c r="D38" s="3">
        <v>1679</v>
      </c>
      <c r="E38" s="3">
        <v>1676</v>
      </c>
      <c r="F38" s="3">
        <v>1682</v>
      </c>
      <c r="G38" s="3">
        <v>1689</v>
      </c>
      <c r="H38" s="22">
        <v>1644</v>
      </c>
      <c r="I38" s="18">
        <v>1646</v>
      </c>
      <c r="J38" s="59">
        <v>1648</v>
      </c>
      <c r="K38" s="59">
        <v>1648</v>
      </c>
      <c r="L38" s="25">
        <v>1642</v>
      </c>
      <c r="M38" s="61">
        <v>1643</v>
      </c>
      <c r="N38" s="71">
        <f>H38-O38</f>
        <v>0</v>
      </c>
      <c r="O38" s="68">
        <v>1644</v>
      </c>
    </row>
    <row r="39" spans="1:15" ht="15" customHeight="1">
      <c r="A39" s="1" t="s">
        <v>34</v>
      </c>
      <c r="B39" s="2">
        <v>1313</v>
      </c>
      <c r="C39" s="2">
        <v>1313</v>
      </c>
      <c r="D39" s="3">
        <v>1317</v>
      </c>
      <c r="E39" s="3">
        <v>1313</v>
      </c>
      <c r="F39" s="3">
        <v>1310</v>
      </c>
      <c r="G39" s="3">
        <v>1304</v>
      </c>
      <c r="H39" s="22">
        <v>1323</v>
      </c>
      <c r="I39" s="18">
        <v>1319</v>
      </c>
      <c r="J39" s="59">
        <v>1316</v>
      </c>
      <c r="K39" s="59">
        <v>1317</v>
      </c>
      <c r="L39" s="25">
        <v>1315</v>
      </c>
      <c r="M39" s="61">
        <v>1314</v>
      </c>
      <c r="N39" s="71">
        <f>H39-O39</f>
        <v>0</v>
      </c>
      <c r="O39" s="68">
        <v>1323</v>
      </c>
    </row>
    <row r="40" spans="1:15" ht="15" customHeight="1">
      <c r="A40" s="1" t="s">
        <v>35</v>
      </c>
      <c r="B40" s="2">
        <v>4976</v>
      </c>
      <c r="C40" s="2">
        <v>4992</v>
      </c>
      <c r="D40" s="3">
        <v>4982</v>
      </c>
      <c r="E40" s="3">
        <v>4980</v>
      </c>
      <c r="F40" s="3">
        <v>4979</v>
      </c>
      <c r="G40" s="3">
        <v>4977</v>
      </c>
      <c r="H40" s="22">
        <v>5035</v>
      </c>
      <c r="I40" s="18">
        <v>5036</v>
      </c>
      <c r="J40" s="59">
        <v>5027</v>
      </c>
      <c r="K40" s="59">
        <v>5029</v>
      </c>
      <c r="L40" s="25">
        <v>5023</v>
      </c>
      <c r="M40" s="61">
        <v>5021</v>
      </c>
      <c r="N40" s="71">
        <f>H40-O40</f>
        <v>3</v>
      </c>
      <c r="O40" s="68">
        <v>5032</v>
      </c>
    </row>
    <row r="41" spans="1:15" ht="15" customHeight="1">
      <c r="A41" s="1" t="s">
        <v>36</v>
      </c>
      <c r="B41" s="2">
        <v>584</v>
      </c>
      <c r="C41" s="2">
        <v>591</v>
      </c>
      <c r="D41" s="3">
        <v>587</v>
      </c>
      <c r="E41" s="3">
        <v>587</v>
      </c>
      <c r="F41" s="3">
        <v>588</v>
      </c>
      <c r="G41" s="3">
        <v>586</v>
      </c>
      <c r="H41" s="22">
        <v>569</v>
      </c>
      <c r="I41" s="18">
        <v>568</v>
      </c>
      <c r="J41" s="59">
        <v>565</v>
      </c>
      <c r="K41" s="59">
        <v>565</v>
      </c>
      <c r="L41" s="25">
        <v>564</v>
      </c>
      <c r="M41" s="61">
        <v>563</v>
      </c>
      <c r="N41" s="71">
        <f>H41-O41</f>
        <v>0</v>
      </c>
      <c r="O41" s="68">
        <v>569</v>
      </c>
    </row>
    <row r="42" spans="1:15" ht="15" customHeight="1">
      <c r="A42" s="1" t="s">
        <v>37</v>
      </c>
      <c r="B42" s="2">
        <v>774</v>
      </c>
      <c r="C42" s="2">
        <v>773</v>
      </c>
      <c r="D42" s="3">
        <v>771</v>
      </c>
      <c r="E42" s="3">
        <v>771</v>
      </c>
      <c r="F42" s="3">
        <v>772</v>
      </c>
      <c r="G42" s="3">
        <v>763</v>
      </c>
      <c r="H42" s="22">
        <v>759</v>
      </c>
      <c r="I42" s="18">
        <v>759</v>
      </c>
      <c r="J42" s="59">
        <v>757</v>
      </c>
      <c r="K42" s="59">
        <v>761</v>
      </c>
      <c r="L42" s="25">
        <v>763</v>
      </c>
      <c r="M42" s="61">
        <v>759</v>
      </c>
      <c r="N42" s="71">
        <f>H42-O42</f>
        <v>0</v>
      </c>
      <c r="O42" s="68">
        <v>759</v>
      </c>
    </row>
    <row r="43" spans="1:15" ht="15" customHeight="1">
      <c r="A43" s="32" t="s">
        <v>38</v>
      </c>
      <c r="B43" s="28">
        <f aca="true" t="shared" si="10" ref="B43:K43">SUM(B44:B48)</f>
        <v>49426</v>
      </c>
      <c r="C43" s="28">
        <f t="shared" si="10"/>
        <v>49432</v>
      </c>
      <c r="D43" s="28">
        <f t="shared" si="10"/>
        <v>49396</v>
      </c>
      <c r="E43" s="28">
        <f t="shared" si="10"/>
        <v>49373</v>
      </c>
      <c r="F43" s="28">
        <f t="shared" si="10"/>
        <v>49361</v>
      </c>
      <c r="G43" s="29">
        <f t="shared" si="10"/>
        <v>49343</v>
      </c>
      <c r="H43" s="30">
        <f t="shared" si="10"/>
        <v>48832</v>
      </c>
      <c r="I43" s="31">
        <f t="shared" si="10"/>
        <v>48806</v>
      </c>
      <c r="J43" s="28">
        <f t="shared" si="10"/>
        <v>48816</v>
      </c>
      <c r="K43" s="28">
        <f t="shared" si="10"/>
        <v>48792</v>
      </c>
      <c r="L43" s="28">
        <f>SUM(L44:L48)</f>
        <v>48764</v>
      </c>
      <c r="M43" s="58">
        <f>SUM(M44:M48)</f>
        <v>48772</v>
      </c>
      <c r="N43" s="30">
        <f>SUM(N44:N48)</f>
        <v>-82</v>
      </c>
      <c r="O43" s="67">
        <f>SUM(O44:O48)</f>
        <v>48914</v>
      </c>
    </row>
    <row r="44" spans="1:15" ht="15" customHeight="1">
      <c r="A44" s="1" t="s">
        <v>39</v>
      </c>
      <c r="B44" s="2">
        <v>24904</v>
      </c>
      <c r="C44" s="2">
        <v>24894</v>
      </c>
      <c r="D44" s="3">
        <v>24873</v>
      </c>
      <c r="E44" s="3">
        <v>24853</v>
      </c>
      <c r="F44" s="3">
        <v>24845</v>
      </c>
      <c r="G44" s="3">
        <v>24847</v>
      </c>
      <c r="H44" s="22">
        <v>24612</v>
      </c>
      <c r="I44" s="18">
        <v>24596</v>
      </c>
      <c r="J44" s="59">
        <v>24593</v>
      </c>
      <c r="K44" s="59">
        <v>24584</v>
      </c>
      <c r="L44" s="25">
        <v>24562</v>
      </c>
      <c r="M44" s="61">
        <v>24531</v>
      </c>
      <c r="N44" s="71">
        <f>H44-O44</f>
        <v>-84</v>
      </c>
      <c r="O44" s="68">
        <v>24696</v>
      </c>
    </row>
    <row r="45" spans="1:15" ht="15" customHeight="1">
      <c r="A45" s="1" t="s">
        <v>40</v>
      </c>
      <c r="B45" s="2">
        <v>2510</v>
      </c>
      <c r="C45" s="2">
        <v>2502</v>
      </c>
      <c r="D45" s="3">
        <v>2497</v>
      </c>
      <c r="E45" s="3">
        <v>2490</v>
      </c>
      <c r="F45" s="3">
        <v>2488</v>
      </c>
      <c r="G45" s="3">
        <v>2484</v>
      </c>
      <c r="H45" s="22">
        <v>2432</v>
      </c>
      <c r="I45" s="18">
        <v>2427</v>
      </c>
      <c r="J45" s="59">
        <v>2420</v>
      </c>
      <c r="K45" s="59">
        <v>2419</v>
      </c>
      <c r="L45" s="25">
        <v>2412</v>
      </c>
      <c r="M45" s="61">
        <v>2412</v>
      </c>
      <c r="N45" s="71">
        <f>H45-O45</f>
        <v>0</v>
      </c>
      <c r="O45" s="68">
        <v>2432</v>
      </c>
    </row>
    <row r="46" spans="1:15" ht="15" customHeight="1">
      <c r="A46" s="1" t="s">
        <v>41</v>
      </c>
      <c r="B46" s="2">
        <v>15467</v>
      </c>
      <c r="C46" s="2">
        <v>15488</v>
      </c>
      <c r="D46" s="3">
        <v>15485</v>
      </c>
      <c r="E46" s="3">
        <v>15484</v>
      </c>
      <c r="F46" s="3">
        <v>15490</v>
      </c>
      <c r="G46" s="3">
        <v>15486</v>
      </c>
      <c r="H46" s="22">
        <v>15358</v>
      </c>
      <c r="I46" s="18">
        <v>15361</v>
      </c>
      <c r="J46" s="59">
        <v>15387</v>
      </c>
      <c r="K46" s="59">
        <v>15385</v>
      </c>
      <c r="L46" s="25">
        <v>15384</v>
      </c>
      <c r="M46" s="61">
        <v>15429</v>
      </c>
      <c r="N46" s="71">
        <f>H46-O46</f>
        <v>2</v>
      </c>
      <c r="O46" s="68">
        <v>15356</v>
      </c>
    </row>
    <row r="47" spans="1:15" ht="15" customHeight="1">
      <c r="A47" s="1" t="s">
        <v>42</v>
      </c>
      <c r="B47" s="2">
        <v>3084</v>
      </c>
      <c r="C47" s="2">
        <v>3089</v>
      </c>
      <c r="D47" s="3">
        <v>3078</v>
      </c>
      <c r="E47" s="3">
        <v>3079</v>
      </c>
      <c r="F47" s="3">
        <v>3075</v>
      </c>
      <c r="G47" s="3">
        <v>3060</v>
      </c>
      <c r="H47" s="22">
        <v>3072</v>
      </c>
      <c r="I47" s="18">
        <v>3069</v>
      </c>
      <c r="J47" s="59">
        <v>3063</v>
      </c>
      <c r="K47" s="59">
        <v>3062</v>
      </c>
      <c r="L47" s="25">
        <v>3069</v>
      </c>
      <c r="M47" s="61">
        <v>3062</v>
      </c>
      <c r="N47" s="71">
        <f>H47-O47</f>
        <v>0</v>
      </c>
      <c r="O47" s="68">
        <v>3072</v>
      </c>
    </row>
    <row r="48" spans="1:15" ht="15" customHeight="1">
      <c r="A48" s="1" t="s">
        <v>43</v>
      </c>
      <c r="B48" s="2">
        <v>3461</v>
      </c>
      <c r="C48" s="2">
        <v>3459</v>
      </c>
      <c r="D48" s="3">
        <v>3463</v>
      </c>
      <c r="E48" s="3">
        <v>3467</v>
      </c>
      <c r="F48" s="3">
        <v>3463</v>
      </c>
      <c r="G48" s="3">
        <v>3466</v>
      </c>
      <c r="H48" s="22">
        <v>3358</v>
      </c>
      <c r="I48" s="18">
        <v>3353</v>
      </c>
      <c r="J48" s="59">
        <v>3353</v>
      </c>
      <c r="K48" s="59">
        <v>3342</v>
      </c>
      <c r="L48" s="25">
        <v>3337</v>
      </c>
      <c r="M48" s="61">
        <v>3338</v>
      </c>
      <c r="N48" s="71">
        <f>H48-O48</f>
        <v>0</v>
      </c>
      <c r="O48" s="68">
        <v>3358</v>
      </c>
    </row>
    <row r="49" spans="1:15" ht="15" customHeight="1">
      <c r="A49" s="32" t="s">
        <v>44</v>
      </c>
      <c r="B49" s="28">
        <f aca="true" t="shared" si="11" ref="B49:K49">SUM(B50:B59)</f>
        <v>66851</v>
      </c>
      <c r="C49" s="28">
        <f t="shared" si="11"/>
        <v>66739</v>
      </c>
      <c r="D49" s="28">
        <f t="shared" si="11"/>
        <v>66694</v>
      </c>
      <c r="E49" s="28">
        <f t="shared" si="11"/>
        <v>66653</v>
      </c>
      <c r="F49" s="28">
        <f t="shared" si="11"/>
        <v>66621</v>
      </c>
      <c r="G49" s="29">
        <f t="shared" si="11"/>
        <v>66621</v>
      </c>
      <c r="H49" s="30">
        <f t="shared" si="11"/>
        <v>66523</v>
      </c>
      <c r="I49" s="31">
        <f t="shared" si="11"/>
        <v>66464</v>
      </c>
      <c r="J49" s="28">
        <f t="shared" si="11"/>
        <v>66416</v>
      </c>
      <c r="K49" s="28">
        <f t="shared" si="11"/>
        <v>66416</v>
      </c>
      <c r="L49" s="28">
        <f>SUM(L50:L59)</f>
        <v>66380</v>
      </c>
      <c r="M49" s="58">
        <f>SUM(M50:M59)</f>
        <v>66359</v>
      </c>
      <c r="N49" s="30">
        <f>SUM(N50:N59)</f>
        <v>3</v>
      </c>
      <c r="O49" s="67">
        <f>SUM(O50:O59)</f>
        <v>66520</v>
      </c>
    </row>
    <row r="50" spans="1:15" ht="15" customHeight="1">
      <c r="A50" s="1" t="s">
        <v>45</v>
      </c>
      <c r="B50" s="2">
        <v>7104</v>
      </c>
      <c r="C50" s="2">
        <v>7080</v>
      </c>
      <c r="D50" s="3">
        <v>7061</v>
      </c>
      <c r="E50" s="3">
        <v>7044</v>
      </c>
      <c r="F50" s="3">
        <v>7046</v>
      </c>
      <c r="G50" s="3">
        <v>7047</v>
      </c>
      <c r="H50" s="22">
        <v>7011</v>
      </c>
      <c r="I50" s="18">
        <v>6999</v>
      </c>
      <c r="J50" s="59">
        <v>6990</v>
      </c>
      <c r="K50" s="59">
        <v>6995</v>
      </c>
      <c r="L50" s="25">
        <v>7003</v>
      </c>
      <c r="M50" s="61">
        <v>7009</v>
      </c>
      <c r="N50" s="71">
        <f>H50-O50</f>
        <v>2</v>
      </c>
      <c r="O50" s="68">
        <v>7009</v>
      </c>
    </row>
    <row r="51" spans="1:15" ht="15" customHeight="1">
      <c r="A51" s="1" t="s">
        <v>46</v>
      </c>
      <c r="B51" s="2">
        <v>14909</v>
      </c>
      <c r="C51" s="2">
        <v>14916</v>
      </c>
      <c r="D51" s="3">
        <v>14892</v>
      </c>
      <c r="E51" s="3">
        <v>14883</v>
      </c>
      <c r="F51" s="3">
        <v>14910</v>
      </c>
      <c r="G51" s="3">
        <v>14918</v>
      </c>
      <c r="H51" s="22">
        <v>14777</v>
      </c>
      <c r="I51" s="18">
        <v>14748</v>
      </c>
      <c r="J51" s="59">
        <v>14741</v>
      </c>
      <c r="K51" s="59">
        <v>14754</v>
      </c>
      <c r="L51" s="25">
        <v>14759</v>
      </c>
      <c r="M51" s="61">
        <v>14747</v>
      </c>
      <c r="N51" s="71">
        <f aca="true" t="shared" si="12" ref="N51:N59">H51-O51</f>
        <v>0</v>
      </c>
      <c r="O51" s="68">
        <v>14777</v>
      </c>
    </row>
    <row r="52" spans="1:15" ht="15" customHeight="1">
      <c r="A52" s="1" t="s">
        <v>47</v>
      </c>
      <c r="B52" s="2">
        <v>7341</v>
      </c>
      <c r="C52" s="2">
        <v>7330</v>
      </c>
      <c r="D52" s="3">
        <v>7329</v>
      </c>
      <c r="E52" s="3">
        <v>7324</v>
      </c>
      <c r="F52" s="3">
        <v>7309</v>
      </c>
      <c r="G52" s="3">
        <v>7292</v>
      </c>
      <c r="H52" s="22">
        <v>7411</v>
      </c>
      <c r="I52" s="18">
        <v>7400</v>
      </c>
      <c r="J52" s="59">
        <v>7395</v>
      </c>
      <c r="K52" s="59">
        <v>7392</v>
      </c>
      <c r="L52" s="25">
        <v>7371</v>
      </c>
      <c r="M52" s="61">
        <v>7365</v>
      </c>
      <c r="N52" s="71">
        <f t="shared" si="12"/>
        <v>0</v>
      </c>
      <c r="O52" s="68">
        <v>7411</v>
      </c>
    </row>
    <row r="53" spans="1:15" ht="15" customHeight="1">
      <c r="A53" s="1" t="s">
        <v>48</v>
      </c>
      <c r="B53" s="2">
        <v>14858</v>
      </c>
      <c r="C53" s="2">
        <v>14814</v>
      </c>
      <c r="D53" s="3">
        <v>14816</v>
      </c>
      <c r="E53" s="3">
        <v>14821</v>
      </c>
      <c r="F53" s="3">
        <v>14802</v>
      </c>
      <c r="G53" s="3">
        <v>14780</v>
      </c>
      <c r="H53" s="22">
        <v>14842</v>
      </c>
      <c r="I53" s="18">
        <v>14845</v>
      </c>
      <c r="J53" s="59">
        <v>14831</v>
      </c>
      <c r="K53" s="59">
        <v>14833</v>
      </c>
      <c r="L53" s="25">
        <v>14821</v>
      </c>
      <c r="M53" s="61">
        <v>14817</v>
      </c>
      <c r="N53" s="71">
        <f t="shared" si="12"/>
        <v>1</v>
      </c>
      <c r="O53" s="68">
        <v>14841</v>
      </c>
    </row>
    <row r="54" spans="1:15" ht="15" customHeight="1">
      <c r="A54" s="1" t="s">
        <v>49</v>
      </c>
      <c r="B54" s="2">
        <v>4872</v>
      </c>
      <c r="C54" s="2">
        <v>4866</v>
      </c>
      <c r="D54" s="3">
        <v>4859</v>
      </c>
      <c r="E54" s="3">
        <v>4857</v>
      </c>
      <c r="F54" s="3">
        <v>4859</v>
      </c>
      <c r="G54" s="3">
        <v>4855</v>
      </c>
      <c r="H54" s="22">
        <v>4860</v>
      </c>
      <c r="I54" s="18">
        <v>4858</v>
      </c>
      <c r="J54" s="59">
        <v>4850</v>
      </c>
      <c r="K54" s="59">
        <v>4851</v>
      </c>
      <c r="L54" s="25">
        <v>4844</v>
      </c>
      <c r="M54" s="61">
        <v>4843</v>
      </c>
      <c r="N54" s="71">
        <f t="shared" si="12"/>
        <v>0</v>
      </c>
      <c r="O54" s="68">
        <v>4860</v>
      </c>
    </row>
    <row r="55" spans="1:15" ht="15" customHeight="1">
      <c r="A55" s="1" t="s">
        <v>50</v>
      </c>
      <c r="B55" s="2">
        <v>1714</v>
      </c>
      <c r="C55" s="2">
        <v>1714</v>
      </c>
      <c r="D55" s="3">
        <v>1711</v>
      </c>
      <c r="E55" s="3">
        <v>1707</v>
      </c>
      <c r="F55" s="3">
        <v>1710</v>
      </c>
      <c r="G55" s="3">
        <v>1717</v>
      </c>
      <c r="H55" s="22">
        <v>1711</v>
      </c>
      <c r="I55" s="18">
        <v>1709</v>
      </c>
      <c r="J55" s="59">
        <v>1709</v>
      </c>
      <c r="K55" s="59">
        <v>1711</v>
      </c>
      <c r="L55" s="25">
        <v>1716</v>
      </c>
      <c r="M55" s="61">
        <v>1718</v>
      </c>
      <c r="N55" s="71">
        <f t="shared" si="12"/>
        <v>0</v>
      </c>
      <c r="O55" s="68">
        <v>1711</v>
      </c>
    </row>
    <row r="56" spans="1:15" ht="15" customHeight="1">
      <c r="A56" s="1" t="s">
        <v>51</v>
      </c>
      <c r="B56" s="2">
        <v>2819</v>
      </c>
      <c r="C56" s="2">
        <v>2815</v>
      </c>
      <c r="D56" s="3">
        <v>2811</v>
      </c>
      <c r="E56" s="3">
        <v>2810</v>
      </c>
      <c r="F56" s="3">
        <v>2811</v>
      </c>
      <c r="G56" s="3">
        <v>2818</v>
      </c>
      <c r="H56" s="22">
        <v>2833</v>
      </c>
      <c r="I56" s="18">
        <v>2832</v>
      </c>
      <c r="J56" s="59">
        <v>2828</v>
      </c>
      <c r="K56" s="59">
        <v>2830</v>
      </c>
      <c r="L56" s="25">
        <v>2830</v>
      </c>
      <c r="M56" s="61">
        <v>2824</v>
      </c>
      <c r="N56" s="71">
        <f t="shared" si="12"/>
        <v>0</v>
      </c>
      <c r="O56" s="68">
        <v>2833</v>
      </c>
    </row>
    <row r="57" spans="1:15" ht="15" customHeight="1">
      <c r="A57" s="1" t="s">
        <v>52</v>
      </c>
      <c r="B57" s="2">
        <v>4415</v>
      </c>
      <c r="C57" s="2">
        <v>4406</v>
      </c>
      <c r="D57" s="3">
        <v>4409</v>
      </c>
      <c r="E57" s="3">
        <v>4403</v>
      </c>
      <c r="F57" s="3">
        <v>4385</v>
      </c>
      <c r="G57" s="3">
        <v>4391</v>
      </c>
      <c r="H57" s="22">
        <v>4425</v>
      </c>
      <c r="I57" s="18">
        <v>4430</v>
      </c>
      <c r="J57" s="59">
        <v>4431</v>
      </c>
      <c r="K57" s="59">
        <v>4426</v>
      </c>
      <c r="L57" s="25">
        <v>4427</v>
      </c>
      <c r="M57" s="61">
        <v>4428</v>
      </c>
      <c r="N57" s="71">
        <f t="shared" si="12"/>
        <v>0</v>
      </c>
      <c r="O57" s="68">
        <v>4425</v>
      </c>
    </row>
    <row r="58" spans="1:15" ht="15" customHeight="1">
      <c r="A58" s="1" t="s">
        <v>53</v>
      </c>
      <c r="B58" s="2">
        <v>2731</v>
      </c>
      <c r="C58" s="2">
        <v>2720</v>
      </c>
      <c r="D58" s="3">
        <v>2719</v>
      </c>
      <c r="E58" s="3">
        <v>2716</v>
      </c>
      <c r="F58" s="3">
        <v>2708</v>
      </c>
      <c r="G58" s="3">
        <v>2710</v>
      </c>
      <c r="H58" s="22">
        <v>2685</v>
      </c>
      <c r="I58" s="18">
        <v>2675</v>
      </c>
      <c r="J58" s="59">
        <v>2674</v>
      </c>
      <c r="K58" s="59">
        <v>2664</v>
      </c>
      <c r="L58" s="25">
        <v>2656</v>
      </c>
      <c r="M58" s="61">
        <v>2655</v>
      </c>
      <c r="N58" s="71">
        <f t="shared" si="12"/>
        <v>0</v>
      </c>
      <c r="O58" s="68">
        <v>2685</v>
      </c>
    </row>
    <row r="59" spans="1:15" ht="15" customHeight="1">
      <c r="A59" s="1" t="s">
        <v>54</v>
      </c>
      <c r="B59" s="2">
        <v>6088</v>
      </c>
      <c r="C59" s="2">
        <v>6078</v>
      </c>
      <c r="D59" s="3">
        <v>6087</v>
      </c>
      <c r="E59" s="3">
        <v>6088</v>
      </c>
      <c r="F59" s="3">
        <v>6081</v>
      </c>
      <c r="G59" s="3">
        <v>6093</v>
      </c>
      <c r="H59" s="22">
        <v>5968</v>
      </c>
      <c r="I59" s="18">
        <v>5968</v>
      </c>
      <c r="J59" s="59">
        <v>5967</v>
      </c>
      <c r="K59" s="59">
        <v>5960</v>
      </c>
      <c r="L59" s="25">
        <v>5953</v>
      </c>
      <c r="M59" s="61">
        <v>5953</v>
      </c>
      <c r="N59" s="71">
        <f t="shared" si="12"/>
        <v>0</v>
      </c>
      <c r="O59" s="68">
        <v>5968</v>
      </c>
    </row>
    <row r="60" spans="1:15" ht="15" customHeight="1">
      <c r="A60" s="32" t="s">
        <v>55</v>
      </c>
      <c r="B60" s="28">
        <f aca="true" t="shared" si="13" ref="B60:J60">SUM(B61:B67)</f>
        <v>34054</v>
      </c>
      <c r="C60" s="28">
        <f t="shared" si="13"/>
        <v>33993</v>
      </c>
      <c r="D60" s="28">
        <f t="shared" si="13"/>
        <v>33964</v>
      </c>
      <c r="E60" s="28">
        <f t="shared" si="13"/>
        <v>33967</v>
      </c>
      <c r="F60" s="28">
        <f t="shared" si="13"/>
        <v>33962</v>
      </c>
      <c r="G60" s="29">
        <f t="shared" si="13"/>
        <v>33976</v>
      </c>
      <c r="H60" s="30">
        <f t="shared" si="13"/>
        <v>33853</v>
      </c>
      <c r="I60" s="31">
        <f t="shared" si="13"/>
        <v>33845</v>
      </c>
      <c r="J60" s="28">
        <f t="shared" si="13"/>
        <v>33821</v>
      </c>
      <c r="K60" s="28">
        <f>SUM(K61:K67)</f>
        <v>33826</v>
      </c>
      <c r="L60" s="28">
        <f>SUM(L61:L67)</f>
        <v>33782</v>
      </c>
      <c r="M60" s="58">
        <f>SUM(M61:M67)</f>
        <v>33785</v>
      </c>
      <c r="N60" s="30">
        <f>SUM(N61:N67)</f>
        <v>0</v>
      </c>
      <c r="O60" s="67">
        <f>SUM(O61:O67)</f>
        <v>33853</v>
      </c>
    </row>
    <row r="61" spans="1:15" ht="15" customHeight="1">
      <c r="A61" s="1" t="s">
        <v>56</v>
      </c>
      <c r="B61" s="2">
        <v>4331</v>
      </c>
      <c r="C61" s="2">
        <v>4300</v>
      </c>
      <c r="D61" s="3">
        <v>4296</v>
      </c>
      <c r="E61" s="3">
        <v>4298</v>
      </c>
      <c r="F61" s="3">
        <v>4302</v>
      </c>
      <c r="G61" s="3">
        <v>4297</v>
      </c>
      <c r="H61" s="22">
        <v>4189</v>
      </c>
      <c r="I61" s="18">
        <v>4187</v>
      </c>
      <c r="J61" s="59">
        <v>4184</v>
      </c>
      <c r="K61" s="59">
        <v>4183</v>
      </c>
      <c r="L61" s="25">
        <v>4175</v>
      </c>
      <c r="M61" s="61">
        <v>4173</v>
      </c>
      <c r="N61" s="71">
        <f>H61-O61</f>
        <v>0</v>
      </c>
      <c r="O61" s="68">
        <v>4189</v>
      </c>
    </row>
    <row r="62" spans="1:15" ht="15" customHeight="1">
      <c r="A62" s="1" t="s">
        <v>57</v>
      </c>
      <c r="B62" s="2">
        <v>3441</v>
      </c>
      <c r="C62" s="2">
        <v>3451</v>
      </c>
      <c r="D62" s="3">
        <v>3456</v>
      </c>
      <c r="E62" s="3">
        <v>3453</v>
      </c>
      <c r="F62" s="3">
        <v>3450</v>
      </c>
      <c r="G62" s="3">
        <v>3451</v>
      </c>
      <c r="H62" s="22">
        <v>3429</v>
      </c>
      <c r="I62" s="18">
        <v>3429</v>
      </c>
      <c r="J62" s="59">
        <v>3427</v>
      </c>
      <c r="K62" s="59">
        <v>3429</v>
      </c>
      <c r="L62" s="25">
        <v>3427</v>
      </c>
      <c r="M62" s="61">
        <v>3425</v>
      </c>
      <c r="N62" s="71">
        <f aca="true" t="shared" si="14" ref="N62:N67">H62-O62</f>
        <v>0</v>
      </c>
      <c r="O62" s="68">
        <v>3429</v>
      </c>
    </row>
    <row r="63" spans="1:15" ht="15" customHeight="1">
      <c r="A63" s="1" t="s">
        <v>58</v>
      </c>
      <c r="B63" s="2">
        <v>10069</v>
      </c>
      <c r="C63" s="2">
        <v>10063</v>
      </c>
      <c r="D63" s="3">
        <v>10048</v>
      </c>
      <c r="E63" s="3">
        <v>10051</v>
      </c>
      <c r="F63" s="3">
        <v>10053</v>
      </c>
      <c r="G63" s="3">
        <v>10064</v>
      </c>
      <c r="H63" s="22">
        <v>10019</v>
      </c>
      <c r="I63" s="18">
        <v>10021</v>
      </c>
      <c r="J63" s="59">
        <v>10020</v>
      </c>
      <c r="K63" s="59">
        <v>10025</v>
      </c>
      <c r="L63" s="25">
        <v>10023</v>
      </c>
      <c r="M63" s="61">
        <v>10023</v>
      </c>
      <c r="N63" s="71">
        <f t="shared" si="14"/>
        <v>-2</v>
      </c>
      <c r="O63" s="68">
        <v>10021</v>
      </c>
    </row>
    <row r="64" spans="1:15" ht="15" customHeight="1">
      <c r="A64" s="1" t="s">
        <v>59</v>
      </c>
      <c r="B64" s="2">
        <v>6916</v>
      </c>
      <c r="C64" s="2">
        <v>6913</v>
      </c>
      <c r="D64" s="3">
        <v>6912</v>
      </c>
      <c r="E64" s="3">
        <v>6916</v>
      </c>
      <c r="F64" s="3">
        <v>6914</v>
      </c>
      <c r="G64" s="3">
        <v>6916</v>
      </c>
      <c r="H64" s="22">
        <v>6956</v>
      </c>
      <c r="I64" s="18">
        <v>6954</v>
      </c>
      <c r="J64" s="59">
        <v>6941</v>
      </c>
      <c r="K64" s="59">
        <v>6939</v>
      </c>
      <c r="L64" s="25">
        <v>6930</v>
      </c>
      <c r="M64" s="61">
        <v>6926</v>
      </c>
      <c r="N64" s="71">
        <f t="shared" si="14"/>
        <v>3</v>
      </c>
      <c r="O64" s="68">
        <v>6953</v>
      </c>
    </row>
    <row r="65" spans="1:15" ht="15" customHeight="1">
      <c r="A65" s="1" t="s">
        <v>60</v>
      </c>
      <c r="B65" s="2">
        <v>3573</v>
      </c>
      <c r="C65" s="2">
        <v>3573</v>
      </c>
      <c r="D65" s="3">
        <v>3565</v>
      </c>
      <c r="E65" s="3">
        <v>3561</v>
      </c>
      <c r="F65" s="3">
        <v>3560</v>
      </c>
      <c r="G65" s="3">
        <v>3560</v>
      </c>
      <c r="H65" s="22">
        <v>3573</v>
      </c>
      <c r="I65" s="18">
        <v>3576</v>
      </c>
      <c r="J65" s="59">
        <v>3567</v>
      </c>
      <c r="K65" s="59">
        <v>3567</v>
      </c>
      <c r="L65" s="25">
        <v>3546</v>
      </c>
      <c r="M65" s="61">
        <v>3547</v>
      </c>
      <c r="N65" s="71">
        <f t="shared" si="14"/>
        <v>0</v>
      </c>
      <c r="O65" s="68">
        <v>3573</v>
      </c>
    </row>
    <row r="66" spans="1:15" ht="15" customHeight="1">
      <c r="A66" s="1" t="s">
        <v>61</v>
      </c>
      <c r="B66" s="2">
        <v>3827</v>
      </c>
      <c r="C66" s="2">
        <v>3807</v>
      </c>
      <c r="D66" s="3">
        <v>3802</v>
      </c>
      <c r="E66" s="3">
        <v>3803</v>
      </c>
      <c r="F66" s="3">
        <v>3798</v>
      </c>
      <c r="G66" s="3">
        <v>3803</v>
      </c>
      <c r="H66" s="22">
        <v>3816</v>
      </c>
      <c r="I66" s="18">
        <v>3810</v>
      </c>
      <c r="J66" s="59">
        <v>3818</v>
      </c>
      <c r="K66" s="59">
        <v>3816</v>
      </c>
      <c r="L66" s="25">
        <v>3816</v>
      </c>
      <c r="M66" s="61">
        <v>3826</v>
      </c>
      <c r="N66" s="71">
        <f t="shared" si="14"/>
        <v>0</v>
      </c>
      <c r="O66" s="68">
        <v>3816</v>
      </c>
    </row>
    <row r="67" spans="1:15" ht="15" customHeight="1" thickBot="1">
      <c r="A67" s="7" t="s">
        <v>62</v>
      </c>
      <c r="B67" s="8">
        <v>1897</v>
      </c>
      <c r="C67" s="8">
        <v>1886</v>
      </c>
      <c r="D67" s="9">
        <v>1885</v>
      </c>
      <c r="E67" s="9">
        <v>1885</v>
      </c>
      <c r="F67" s="10">
        <v>1885</v>
      </c>
      <c r="G67" s="9">
        <v>1885</v>
      </c>
      <c r="H67" s="23">
        <v>1871</v>
      </c>
      <c r="I67" s="19">
        <v>1868</v>
      </c>
      <c r="J67" s="10">
        <v>1864</v>
      </c>
      <c r="K67" s="11">
        <v>1867</v>
      </c>
      <c r="L67" s="26">
        <v>1865</v>
      </c>
      <c r="M67" s="62">
        <v>1865</v>
      </c>
      <c r="N67" s="71">
        <f t="shared" si="14"/>
        <v>-1</v>
      </c>
      <c r="O67" s="69">
        <v>1872</v>
      </c>
    </row>
    <row r="68" spans="1:15" ht="15" customHeight="1" thickBot="1" thickTop="1">
      <c r="A68" s="14" t="s">
        <v>79</v>
      </c>
      <c r="B68" s="12">
        <f>B5-B70</f>
        <v>-2317</v>
      </c>
      <c r="C68" s="12">
        <f>C5-B5</f>
        <v>1081</v>
      </c>
      <c r="D68" s="12">
        <f>D5-C5</f>
        <v>-21</v>
      </c>
      <c r="E68" s="12">
        <f>E5-D5</f>
        <v>-101</v>
      </c>
      <c r="F68" s="12">
        <f aca="true" t="shared" si="15" ref="F68:M68">F5-E5</f>
        <v>-105</v>
      </c>
      <c r="G68" s="16">
        <f t="shared" si="15"/>
        <v>158</v>
      </c>
      <c r="H68" s="24"/>
      <c r="I68" s="63">
        <f t="shared" si="15"/>
        <v>129</v>
      </c>
      <c r="J68" s="64">
        <f t="shared" si="15"/>
        <v>134</v>
      </c>
      <c r="K68" s="64">
        <f t="shared" si="15"/>
        <v>188</v>
      </c>
      <c r="L68" s="64">
        <f t="shared" si="15"/>
        <v>-326</v>
      </c>
      <c r="M68" s="65">
        <f t="shared" si="15"/>
        <v>-87</v>
      </c>
      <c r="N68" s="83"/>
      <c r="O68" s="70"/>
    </row>
    <row r="69" ht="13.5">
      <c r="H69" s="54" t="s">
        <v>98</v>
      </c>
    </row>
    <row r="70" ht="14.25">
      <c r="B70" s="13">
        <v>810135</v>
      </c>
    </row>
  </sheetData>
  <mergeCells count="1">
    <mergeCell ref="A1:M1"/>
  </mergeCells>
  <printOptions/>
  <pageMargins left="1.3779527559055118" right="0.3937007874015748" top="0.7874015748031497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J9" sqref="J9"/>
    </sheetView>
  </sheetViews>
  <sheetFormatPr defaultColWidth="9.00390625" defaultRowHeight="13.5"/>
  <cols>
    <col min="1" max="1" width="11.00390625" style="0" customWidth="1"/>
    <col min="2" max="7" width="10.625" style="0" customWidth="1"/>
  </cols>
  <sheetData>
    <row r="1" spans="1:7" ht="15">
      <c r="A1" s="419" t="s">
        <v>123</v>
      </c>
      <c r="B1" s="419"/>
      <c r="C1" s="420"/>
      <c r="D1" s="420"/>
      <c r="E1" s="420"/>
      <c r="F1" s="420"/>
      <c r="G1" s="420"/>
    </row>
    <row r="2" ht="14.25" thickBot="1"/>
    <row r="3" spans="1:7" ht="13.5">
      <c r="A3" s="98"/>
      <c r="B3" s="113" t="s">
        <v>109</v>
      </c>
      <c r="C3" s="113" t="s">
        <v>115</v>
      </c>
      <c r="D3" s="114" t="s">
        <v>110</v>
      </c>
      <c r="E3" s="115" t="s">
        <v>117</v>
      </c>
      <c r="F3" s="113" t="s">
        <v>118</v>
      </c>
      <c r="G3" s="114" t="s">
        <v>122</v>
      </c>
    </row>
    <row r="4" spans="1:7" ht="15" customHeight="1" thickBot="1">
      <c r="A4" s="107"/>
      <c r="B4" s="110" t="s">
        <v>111</v>
      </c>
      <c r="C4" s="108" t="s">
        <v>119</v>
      </c>
      <c r="D4" s="111" t="s">
        <v>112</v>
      </c>
      <c r="E4" s="112" t="s">
        <v>116</v>
      </c>
      <c r="F4" s="108" t="s">
        <v>120</v>
      </c>
      <c r="G4" s="109" t="s">
        <v>121</v>
      </c>
    </row>
    <row r="5" spans="1:7" ht="15" customHeight="1">
      <c r="A5" s="99" t="s">
        <v>0</v>
      </c>
      <c r="B5" s="104">
        <f aca="true" t="shared" si="0" ref="B5:G5">SUM(B6:B7)</f>
        <v>813949</v>
      </c>
      <c r="C5" s="104">
        <f t="shared" si="0"/>
        <v>-31</v>
      </c>
      <c r="D5" s="105">
        <f t="shared" si="0"/>
        <v>813980</v>
      </c>
      <c r="E5" s="106">
        <f t="shared" si="0"/>
        <v>808963</v>
      </c>
      <c r="F5" s="106">
        <f t="shared" si="0"/>
        <v>4986</v>
      </c>
      <c r="G5" s="104">
        <f t="shared" si="0"/>
        <v>5017</v>
      </c>
    </row>
    <row r="6" spans="1:7" ht="15" customHeight="1">
      <c r="A6" s="100" t="s">
        <v>1</v>
      </c>
      <c r="B6" s="30">
        <f aca="true" t="shared" si="1" ref="B6:G6">SUM(B8:B16)</f>
        <v>558769</v>
      </c>
      <c r="C6" s="30">
        <f t="shared" si="1"/>
        <v>44</v>
      </c>
      <c r="D6" s="67">
        <f t="shared" si="1"/>
        <v>558725</v>
      </c>
      <c r="E6" s="90">
        <f t="shared" si="1"/>
        <v>554176</v>
      </c>
      <c r="F6" s="90">
        <f t="shared" si="1"/>
        <v>4593</v>
      </c>
      <c r="G6" s="30">
        <f t="shared" si="1"/>
        <v>4549</v>
      </c>
    </row>
    <row r="7" spans="1:7" ht="15" customHeight="1">
      <c r="A7" s="100" t="s">
        <v>2</v>
      </c>
      <c r="B7" s="30">
        <f aca="true" t="shared" si="2" ref="B7:G7">SUM(B17,B25,B34,B37,B43,B49,B60)</f>
        <v>255180</v>
      </c>
      <c r="C7" s="30">
        <f t="shared" si="2"/>
        <v>-75</v>
      </c>
      <c r="D7" s="67">
        <f t="shared" si="2"/>
        <v>255255</v>
      </c>
      <c r="E7" s="90">
        <f t="shared" si="2"/>
        <v>254787</v>
      </c>
      <c r="F7" s="90">
        <f t="shared" si="2"/>
        <v>393</v>
      </c>
      <c r="G7" s="30">
        <f t="shared" si="2"/>
        <v>468</v>
      </c>
    </row>
    <row r="8" spans="1:7" ht="15" customHeight="1">
      <c r="A8" s="101" t="s">
        <v>3</v>
      </c>
      <c r="B8" s="22">
        <v>330654</v>
      </c>
      <c r="C8" s="71">
        <f aca="true" t="shared" si="3" ref="C8:C16">B8-D8</f>
        <v>41</v>
      </c>
      <c r="D8" s="68">
        <v>330613</v>
      </c>
      <c r="E8" s="91">
        <v>327074</v>
      </c>
      <c r="F8" s="71">
        <f>B8-E8</f>
        <v>3580</v>
      </c>
      <c r="G8" s="96">
        <f>D8-E8</f>
        <v>3539</v>
      </c>
    </row>
    <row r="9" spans="1:7" ht="15" customHeight="1">
      <c r="A9" s="101" t="s">
        <v>4</v>
      </c>
      <c r="B9" s="22">
        <v>19472</v>
      </c>
      <c r="C9" s="71">
        <f t="shared" si="3"/>
        <v>0</v>
      </c>
      <c r="D9" s="68">
        <v>19472</v>
      </c>
      <c r="E9" s="91">
        <v>19455</v>
      </c>
      <c r="F9" s="71">
        <f aca="true" t="shared" si="4" ref="F9:F67">B9-E9</f>
        <v>17</v>
      </c>
      <c r="G9" s="96">
        <f aca="true" t="shared" si="5" ref="G9:G67">D9-E9</f>
        <v>17</v>
      </c>
    </row>
    <row r="10" spans="1:7" ht="15" customHeight="1">
      <c r="A10" s="101" t="s">
        <v>5</v>
      </c>
      <c r="B10" s="22">
        <v>21321</v>
      </c>
      <c r="C10" s="71">
        <f t="shared" si="3"/>
        <v>2</v>
      </c>
      <c r="D10" s="68">
        <v>21319</v>
      </c>
      <c r="E10" s="91">
        <v>21408</v>
      </c>
      <c r="F10" s="71">
        <f t="shared" si="4"/>
        <v>-87</v>
      </c>
      <c r="G10" s="96">
        <f t="shared" si="5"/>
        <v>-89</v>
      </c>
    </row>
    <row r="11" spans="1:7" ht="15" customHeight="1">
      <c r="A11" s="101" t="s">
        <v>6</v>
      </c>
      <c r="B11" s="22">
        <v>49965</v>
      </c>
      <c r="C11" s="71">
        <f t="shared" si="3"/>
        <v>6</v>
      </c>
      <c r="D11" s="68">
        <v>49959</v>
      </c>
      <c r="E11" s="91">
        <v>49959</v>
      </c>
      <c r="F11" s="71">
        <f t="shared" si="4"/>
        <v>6</v>
      </c>
      <c r="G11" s="96">
        <f t="shared" si="5"/>
        <v>0</v>
      </c>
    </row>
    <row r="12" spans="1:7" ht="15" customHeight="1">
      <c r="A12" s="101" t="s">
        <v>7</v>
      </c>
      <c r="B12" s="22">
        <v>30338</v>
      </c>
      <c r="C12" s="71">
        <f t="shared" si="3"/>
        <v>-1</v>
      </c>
      <c r="D12" s="68">
        <v>30339</v>
      </c>
      <c r="E12" s="91">
        <v>30078</v>
      </c>
      <c r="F12" s="71">
        <f t="shared" si="4"/>
        <v>260</v>
      </c>
      <c r="G12" s="96">
        <f t="shared" si="5"/>
        <v>261</v>
      </c>
    </row>
    <row r="13" spans="1:7" ht="15" customHeight="1">
      <c r="A13" s="101" t="s">
        <v>8</v>
      </c>
      <c r="B13" s="22">
        <v>27569</v>
      </c>
      <c r="C13" s="71">
        <f t="shared" si="3"/>
        <v>-1</v>
      </c>
      <c r="D13" s="68">
        <v>27570</v>
      </c>
      <c r="E13" s="91">
        <v>27540</v>
      </c>
      <c r="F13" s="71">
        <f t="shared" si="4"/>
        <v>29</v>
      </c>
      <c r="G13" s="96">
        <f t="shared" si="5"/>
        <v>30</v>
      </c>
    </row>
    <row r="14" spans="1:7" ht="15" customHeight="1">
      <c r="A14" s="101" t="s">
        <v>9</v>
      </c>
      <c r="B14" s="22">
        <v>34968</v>
      </c>
      <c r="C14" s="71">
        <f t="shared" si="3"/>
        <v>-4</v>
      </c>
      <c r="D14" s="68">
        <v>34972</v>
      </c>
      <c r="E14" s="91">
        <v>34559</v>
      </c>
      <c r="F14" s="71">
        <f t="shared" si="4"/>
        <v>409</v>
      </c>
      <c r="G14" s="96">
        <f t="shared" si="5"/>
        <v>413</v>
      </c>
    </row>
    <row r="15" spans="1:7" ht="15" customHeight="1">
      <c r="A15" s="101" t="s">
        <v>10</v>
      </c>
      <c r="B15" s="22">
        <v>25970</v>
      </c>
      <c r="C15" s="71">
        <f t="shared" si="3"/>
        <v>2</v>
      </c>
      <c r="D15" s="68">
        <v>25968</v>
      </c>
      <c r="E15" s="91">
        <v>25728</v>
      </c>
      <c r="F15" s="71">
        <f t="shared" si="4"/>
        <v>242</v>
      </c>
      <c r="G15" s="96">
        <f t="shared" si="5"/>
        <v>240</v>
      </c>
    </row>
    <row r="16" spans="1:7" ht="15" customHeight="1">
      <c r="A16" s="101" t="s">
        <v>11</v>
      </c>
      <c r="B16" s="22">
        <v>18512</v>
      </c>
      <c r="C16" s="89">
        <f t="shared" si="3"/>
        <v>-1</v>
      </c>
      <c r="D16" s="68">
        <v>18513</v>
      </c>
      <c r="E16" s="91">
        <v>18375</v>
      </c>
      <c r="F16" s="71">
        <f t="shared" si="4"/>
        <v>137</v>
      </c>
      <c r="G16" s="96">
        <f t="shared" si="5"/>
        <v>138</v>
      </c>
    </row>
    <row r="17" spans="1:7" ht="15" customHeight="1">
      <c r="A17" s="102" t="s">
        <v>12</v>
      </c>
      <c r="B17" s="30">
        <f aca="true" t="shared" si="6" ref="B17:G17">SUM(B18:B24)</f>
        <v>21773</v>
      </c>
      <c r="C17" s="30">
        <f t="shared" si="6"/>
        <v>4</v>
      </c>
      <c r="D17" s="67">
        <f t="shared" si="6"/>
        <v>21769</v>
      </c>
      <c r="E17" s="90">
        <f t="shared" si="6"/>
        <v>21884</v>
      </c>
      <c r="F17" s="90">
        <f t="shared" si="6"/>
        <v>-111</v>
      </c>
      <c r="G17" s="30">
        <f t="shared" si="6"/>
        <v>-115</v>
      </c>
    </row>
    <row r="18" spans="1:7" ht="15" customHeight="1">
      <c r="A18" s="101" t="s">
        <v>13</v>
      </c>
      <c r="B18" s="22">
        <v>3744</v>
      </c>
      <c r="C18" s="71">
        <f aca="true" t="shared" si="7" ref="C18:C24">B18-D18</f>
        <v>1</v>
      </c>
      <c r="D18" s="68">
        <v>3743</v>
      </c>
      <c r="E18" s="91">
        <v>3822</v>
      </c>
      <c r="F18" s="71">
        <f t="shared" si="4"/>
        <v>-78</v>
      </c>
      <c r="G18" s="96">
        <f t="shared" si="5"/>
        <v>-79</v>
      </c>
    </row>
    <row r="19" spans="1:7" ht="15" customHeight="1">
      <c r="A19" s="101" t="s">
        <v>14</v>
      </c>
      <c r="B19" s="22">
        <v>4027</v>
      </c>
      <c r="C19" s="71">
        <f t="shared" si="7"/>
        <v>0</v>
      </c>
      <c r="D19" s="68">
        <v>4027</v>
      </c>
      <c r="E19" s="91">
        <v>4069</v>
      </c>
      <c r="F19" s="71">
        <f t="shared" si="4"/>
        <v>-42</v>
      </c>
      <c r="G19" s="96">
        <f t="shared" si="5"/>
        <v>-42</v>
      </c>
    </row>
    <row r="20" spans="1:7" ht="15" customHeight="1">
      <c r="A20" s="101" t="s">
        <v>15</v>
      </c>
      <c r="B20" s="22">
        <v>3315</v>
      </c>
      <c r="C20" s="71">
        <f t="shared" si="7"/>
        <v>0</v>
      </c>
      <c r="D20" s="68">
        <v>3315</v>
      </c>
      <c r="E20" s="91">
        <v>3320</v>
      </c>
      <c r="F20" s="71">
        <f t="shared" si="4"/>
        <v>-5</v>
      </c>
      <c r="G20" s="96">
        <f t="shared" si="5"/>
        <v>-5</v>
      </c>
    </row>
    <row r="21" spans="1:7" ht="15" customHeight="1">
      <c r="A21" s="101" t="s">
        <v>16</v>
      </c>
      <c r="B21" s="22">
        <v>3535</v>
      </c>
      <c r="C21" s="71">
        <f t="shared" si="7"/>
        <v>1</v>
      </c>
      <c r="D21" s="68">
        <v>3534</v>
      </c>
      <c r="E21" s="91">
        <v>3572</v>
      </c>
      <c r="F21" s="71">
        <f t="shared" si="4"/>
        <v>-37</v>
      </c>
      <c r="G21" s="96">
        <f t="shared" si="5"/>
        <v>-38</v>
      </c>
    </row>
    <row r="22" spans="1:7" ht="15" customHeight="1">
      <c r="A22" s="101" t="s">
        <v>17</v>
      </c>
      <c r="B22" s="22">
        <v>1591</v>
      </c>
      <c r="C22" s="71">
        <f t="shared" si="7"/>
        <v>1</v>
      </c>
      <c r="D22" s="68">
        <v>1590</v>
      </c>
      <c r="E22" s="91">
        <v>1564</v>
      </c>
      <c r="F22" s="71">
        <f t="shared" si="4"/>
        <v>27</v>
      </c>
      <c r="G22" s="96">
        <f t="shared" si="5"/>
        <v>26</v>
      </c>
    </row>
    <row r="23" spans="1:7" ht="15" customHeight="1">
      <c r="A23" s="101" t="s">
        <v>18</v>
      </c>
      <c r="B23" s="22">
        <v>1195</v>
      </c>
      <c r="C23" s="71">
        <f t="shared" si="7"/>
        <v>0</v>
      </c>
      <c r="D23" s="68">
        <v>1195</v>
      </c>
      <c r="E23" s="91">
        <v>1222</v>
      </c>
      <c r="F23" s="71">
        <f t="shared" si="4"/>
        <v>-27</v>
      </c>
      <c r="G23" s="96">
        <f t="shared" si="5"/>
        <v>-27</v>
      </c>
    </row>
    <row r="24" spans="1:7" ht="15" customHeight="1">
      <c r="A24" s="101" t="s">
        <v>19</v>
      </c>
      <c r="B24" s="22">
        <v>4366</v>
      </c>
      <c r="C24" s="71">
        <f t="shared" si="7"/>
        <v>1</v>
      </c>
      <c r="D24" s="68">
        <v>4365</v>
      </c>
      <c r="E24" s="91">
        <v>4315</v>
      </c>
      <c r="F24" s="71">
        <f t="shared" si="4"/>
        <v>51</v>
      </c>
      <c r="G24" s="96">
        <f t="shared" si="5"/>
        <v>50</v>
      </c>
    </row>
    <row r="25" spans="1:7" ht="15" customHeight="1">
      <c r="A25" s="100" t="s">
        <v>20</v>
      </c>
      <c r="B25" s="30">
        <f aca="true" t="shared" si="8" ref="B25:G25">SUM(B26:B33)</f>
        <v>63834</v>
      </c>
      <c r="C25" s="30">
        <f t="shared" si="8"/>
        <v>-4</v>
      </c>
      <c r="D25" s="67">
        <f t="shared" si="8"/>
        <v>63838</v>
      </c>
      <c r="E25" s="90">
        <f t="shared" si="8"/>
        <v>62771</v>
      </c>
      <c r="F25" s="90">
        <f t="shared" si="8"/>
        <v>1063</v>
      </c>
      <c r="G25" s="30">
        <f t="shared" si="8"/>
        <v>1067</v>
      </c>
    </row>
    <row r="26" spans="1:7" ht="15" customHeight="1">
      <c r="A26" s="101" t="s">
        <v>21</v>
      </c>
      <c r="B26" s="22">
        <v>3388</v>
      </c>
      <c r="C26" s="71">
        <f aca="true" t="shared" si="9" ref="C26:C33">B26-D26</f>
        <v>0</v>
      </c>
      <c r="D26" s="68">
        <v>3388</v>
      </c>
      <c r="E26" s="91">
        <v>3427</v>
      </c>
      <c r="F26" s="71">
        <f t="shared" si="4"/>
        <v>-39</v>
      </c>
      <c r="G26" s="96">
        <f t="shared" si="5"/>
        <v>-39</v>
      </c>
    </row>
    <row r="27" spans="1:7" ht="15" customHeight="1">
      <c r="A27" s="101" t="s">
        <v>22</v>
      </c>
      <c r="B27" s="22">
        <v>6363</v>
      </c>
      <c r="C27" s="71">
        <f t="shared" si="9"/>
        <v>-1</v>
      </c>
      <c r="D27" s="68">
        <v>6364</v>
      </c>
      <c r="E27" s="91">
        <v>6277</v>
      </c>
      <c r="F27" s="71">
        <f t="shared" si="4"/>
        <v>86</v>
      </c>
      <c r="G27" s="96">
        <f t="shared" si="5"/>
        <v>87</v>
      </c>
    </row>
    <row r="28" spans="1:7" ht="15" customHeight="1">
      <c r="A28" s="101" t="s">
        <v>23</v>
      </c>
      <c r="B28" s="22">
        <v>22427</v>
      </c>
      <c r="C28" s="71">
        <f t="shared" si="9"/>
        <v>-3</v>
      </c>
      <c r="D28" s="68">
        <v>22430</v>
      </c>
      <c r="E28" s="91">
        <v>21672</v>
      </c>
      <c r="F28" s="71">
        <f t="shared" si="4"/>
        <v>755</v>
      </c>
      <c r="G28" s="96">
        <f t="shared" si="5"/>
        <v>758</v>
      </c>
    </row>
    <row r="29" spans="1:7" ht="15" customHeight="1">
      <c r="A29" s="101" t="s">
        <v>24</v>
      </c>
      <c r="B29" s="22">
        <v>16595</v>
      </c>
      <c r="C29" s="71">
        <f t="shared" si="9"/>
        <v>0</v>
      </c>
      <c r="D29" s="68">
        <v>16595</v>
      </c>
      <c r="E29" s="91">
        <v>16521</v>
      </c>
      <c r="F29" s="71">
        <f t="shared" si="4"/>
        <v>74</v>
      </c>
      <c r="G29" s="96">
        <f t="shared" si="5"/>
        <v>74</v>
      </c>
    </row>
    <row r="30" spans="1:7" ht="15" customHeight="1">
      <c r="A30" s="101" t="s">
        <v>25</v>
      </c>
      <c r="B30" s="22">
        <v>4281</v>
      </c>
      <c r="C30" s="71">
        <f t="shared" si="9"/>
        <v>-1</v>
      </c>
      <c r="D30" s="68">
        <v>4282</v>
      </c>
      <c r="E30" s="91">
        <v>4253</v>
      </c>
      <c r="F30" s="71">
        <f t="shared" si="4"/>
        <v>28</v>
      </c>
      <c r="G30" s="96">
        <f t="shared" si="5"/>
        <v>29</v>
      </c>
    </row>
    <row r="31" spans="1:7" ht="15" customHeight="1">
      <c r="A31" s="101" t="s">
        <v>26</v>
      </c>
      <c r="B31" s="22">
        <v>5596</v>
      </c>
      <c r="C31" s="71">
        <f t="shared" si="9"/>
        <v>1</v>
      </c>
      <c r="D31" s="68">
        <v>5595</v>
      </c>
      <c r="E31" s="91">
        <v>5526</v>
      </c>
      <c r="F31" s="71">
        <f t="shared" si="4"/>
        <v>70</v>
      </c>
      <c r="G31" s="96">
        <f t="shared" si="5"/>
        <v>69</v>
      </c>
    </row>
    <row r="32" spans="1:7" ht="15" customHeight="1">
      <c r="A32" s="101" t="s">
        <v>27</v>
      </c>
      <c r="B32" s="22">
        <v>2032</v>
      </c>
      <c r="C32" s="71">
        <f t="shared" si="9"/>
        <v>0</v>
      </c>
      <c r="D32" s="68">
        <v>2032</v>
      </c>
      <c r="E32" s="91">
        <v>2024</v>
      </c>
      <c r="F32" s="71">
        <f t="shared" si="4"/>
        <v>8</v>
      </c>
      <c r="G32" s="96">
        <f t="shared" si="5"/>
        <v>8</v>
      </c>
    </row>
    <row r="33" spans="1:7" ht="15" customHeight="1">
      <c r="A33" s="101" t="s">
        <v>28</v>
      </c>
      <c r="B33" s="22">
        <v>3152</v>
      </c>
      <c r="C33" s="71">
        <f t="shared" si="9"/>
        <v>0</v>
      </c>
      <c r="D33" s="68">
        <v>3152</v>
      </c>
      <c r="E33" s="91">
        <v>3071</v>
      </c>
      <c r="F33" s="71">
        <f t="shared" si="4"/>
        <v>81</v>
      </c>
      <c r="G33" s="96">
        <f t="shared" si="5"/>
        <v>81</v>
      </c>
    </row>
    <row r="34" spans="1:7" ht="15" customHeight="1">
      <c r="A34" s="100" t="s">
        <v>29</v>
      </c>
      <c r="B34" s="30">
        <f aca="true" t="shared" si="10" ref="B34:G34">SUM(B35:B36)</f>
        <v>11035</v>
      </c>
      <c r="C34" s="30">
        <f t="shared" si="10"/>
        <v>1</v>
      </c>
      <c r="D34" s="67">
        <f t="shared" si="10"/>
        <v>11034</v>
      </c>
      <c r="E34" s="90">
        <f t="shared" si="10"/>
        <v>10937</v>
      </c>
      <c r="F34" s="90">
        <f t="shared" si="10"/>
        <v>98</v>
      </c>
      <c r="G34" s="30">
        <f t="shared" si="10"/>
        <v>97</v>
      </c>
    </row>
    <row r="35" spans="1:7" ht="15" customHeight="1">
      <c r="A35" s="101" t="s">
        <v>30</v>
      </c>
      <c r="B35" s="22">
        <v>4657</v>
      </c>
      <c r="C35" s="71">
        <f>B35-D35</f>
        <v>1</v>
      </c>
      <c r="D35" s="68">
        <v>4656</v>
      </c>
      <c r="E35" s="91">
        <v>4660</v>
      </c>
      <c r="F35" s="71">
        <f t="shared" si="4"/>
        <v>-3</v>
      </c>
      <c r="G35" s="96">
        <f t="shared" si="5"/>
        <v>-4</v>
      </c>
    </row>
    <row r="36" spans="1:7" ht="15" customHeight="1">
      <c r="A36" s="101" t="s">
        <v>31</v>
      </c>
      <c r="B36" s="22">
        <v>6378</v>
      </c>
      <c r="C36" s="71">
        <f>B36-D36</f>
        <v>0</v>
      </c>
      <c r="D36" s="68">
        <v>6378</v>
      </c>
      <c r="E36" s="91">
        <v>6277</v>
      </c>
      <c r="F36" s="71">
        <f t="shared" si="4"/>
        <v>101</v>
      </c>
      <c r="G36" s="96">
        <f t="shared" si="5"/>
        <v>101</v>
      </c>
    </row>
    <row r="37" spans="1:7" ht="15" customHeight="1">
      <c r="A37" s="100" t="s">
        <v>32</v>
      </c>
      <c r="B37" s="30">
        <f aca="true" t="shared" si="11" ref="B37:G37">SUM(B38:B42)</f>
        <v>9330</v>
      </c>
      <c r="C37" s="30">
        <f t="shared" si="11"/>
        <v>3</v>
      </c>
      <c r="D37" s="67">
        <f t="shared" si="11"/>
        <v>9327</v>
      </c>
      <c r="E37" s="90">
        <f t="shared" si="11"/>
        <v>9319</v>
      </c>
      <c r="F37" s="90">
        <f t="shared" si="11"/>
        <v>11</v>
      </c>
      <c r="G37" s="30">
        <f t="shared" si="11"/>
        <v>8</v>
      </c>
    </row>
    <row r="38" spans="1:7" ht="15" customHeight="1">
      <c r="A38" s="101" t="s">
        <v>33</v>
      </c>
      <c r="B38" s="22">
        <v>1644</v>
      </c>
      <c r="C38" s="71">
        <f>B38-D38</f>
        <v>0</v>
      </c>
      <c r="D38" s="68">
        <v>1644</v>
      </c>
      <c r="E38" s="91">
        <v>1688</v>
      </c>
      <c r="F38" s="71">
        <f t="shared" si="4"/>
        <v>-44</v>
      </c>
      <c r="G38" s="96">
        <f t="shared" si="5"/>
        <v>-44</v>
      </c>
    </row>
    <row r="39" spans="1:7" ht="15" customHeight="1">
      <c r="A39" s="101" t="s">
        <v>34</v>
      </c>
      <c r="B39" s="22">
        <v>1323</v>
      </c>
      <c r="C39" s="71">
        <f>B39-D39</f>
        <v>0</v>
      </c>
      <c r="D39" s="68">
        <v>1323</v>
      </c>
      <c r="E39" s="91">
        <v>1307</v>
      </c>
      <c r="F39" s="71">
        <f t="shared" si="4"/>
        <v>16</v>
      </c>
      <c r="G39" s="96">
        <f t="shared" si="5"/>
        <v>16</v>
      </c>
    </row>
    <row r="40" spans="1:7" ht="15" customHeight="1">
      <c r="A40" s="101" t="s">
        <v>35</v>
      </c>
      <c r="B40" s="22">
        <v>5035</v>
      </c>
      <c r="C40" s="71">
        <f>B40-D40</f>
        <v>3</v>
      </c>
      <c r="D40" s="68">
        <v>5032</v>
      </c>
      <c r="E40" s="91">
        <v>4976</v>
      </c>
      <c r="F40" s="71">
        <f t="shared" si="4"/>
        <v>59</v>
      </c>
      <c r="G40" s="96">
        <f t="shared" si="5"/>
        <v>56</v>
      </c>
    </row>
    <row r="41" spans="1:7" ht="15" customHeight="1">
      <c r="A41" s="101" t="s">
        <v>36</v>
      </c>
      <c r="B41" s="22">
        <v>569</v>
      </c>
      <c r="C41" s="71">
        <f>B41-D41</f>
        <v>0</v>
      </c>
      <c r="D41" s="68">
        <v>569</v>
      </c>
      <c r="E41" s="91">
        <v>586</v>
      </c>
      <c r="F41" s="71">
        <f t="shared" si="4"/>
        <v>-17</v>
      </c>
      <c r="G41" s="96">
        <f t="shared" si="5"/>
        <v>-17</v>
      </c>
    </row>
    <row r="42" spans="1:7" ht="15" customHeight="1">
      <c r="A42" s="101" t="s">
        <v>37</v>
      </c>
      <c r="B42" s="22">
        <v>759</v>
      </c>
      <c r="C42" s="71">
        <f>B42-D42</f>
        <v>0</v>
      </c>
      <c r="D42" s="68">
        <v>759</v>
      </c>
      <c r="E42" s="91">
        <v>762</v>
      </c>
      <c r="F42" s="71">
        <f t="shared" si="4"/>
        <v>-3</v>
      </c>
      <c r="G42" s="96">
        <f t="shared" si="5"/>
        <v>-3</v>
      </c>
    </row>
    <row r="43" spans="1:7" ht="15" customHeight="1">
      <c r="A43" s="100" t="s">
        <v>38</v>
      </c>
      <c r="B43" s="30">
        <f aca="true" t="shared" si="12" ref="B43:G43">SUM(B44:B48)</f>
        <v>48832</v>
      </c>
      <c r="C43" s="30">
        <f t="shared" si="12"/>
        <v>-82</v>
      </c>
      <c r="D43" s="67">
        <f t="shared" si="12"/>
        <v>48914</v>
      </c>
      <c r="E43" s="90">
        <f t="shared" si="12"/>
        <v>49332</v>
      </c>
      <c r="F43" s="90">
        <f t="shared" si="12"/>
        <v>-500</v>
      </c>
      <c r="G43" s="30">
        <f t="shared" si="12"/>
        <v>-418</v>
      </c>
    </row>
    <row r="44" spans="1:7" ht="15" customHeight="1">
      <c r="A44" s="101" t="s">
        <v>39</v>
      </c>
      <c r="B44" s="22">
        <v>24612</v>
      </c>
      <c r="C44" s="71">
        <f>B44-D44</f>
        <v>-84</v>
      </c>
      <c r="D44" s="68">
        <v>24696</v>
      </c>
      <c r="E44" s="91">
        <v>24828</v>
      </c>
      <c r="F44" s="71">
        <f t="shared" si="4"/>
        <v>-216</v>
      </c>
      <c r="G44" s="96">
        <f t="shared" si="5"/>
        <v>-132</v>
      </c>
    </row>
    <row r="45" spans="1:7" ht="15" customHeight="1">
      <c r="A45" s="101" t="s">
        <v>40</v>
      </c>
      <c r="B45" s="22">
        <v>2432</v>
      </c>
      <c r="C45" s="71">
        <f>B45-D45</f>
        <v>0</v>
      </c>
      <c r="D45" s="68">
        <v>2432</v>
      </c>
      <c r="E45" s="91">
        <v>2493</v>
      </c>
      <c r="F45" s="71">
        <f t="shared" si="4"/>
        <v>-61</v>
      </c>
      <c r="G45" s="96">
        <f t="shared" si="5"/>
        <v>-61</v>
      </c>
    </row>
    <row r="46" spans="1:7" ht="15" customHeight="1">
      <c r="A46" s="101" t="s">
        <v>41</v>
      </c>
      <c r="B46" s="22">
        <v>15358</v>
      </c>
      <c r="C46" s="71">
        <f>B46-D46</f>
        <v>2</v>
      </c>
      <c r="D46" s="68">
        <v>15356</v>
      </c>
      <c r="E46" s="91">
        <v>15495</v>
      </c>
      <c r="F46" s="71">
        <f t="shared" si="4"/>
        <v>-137</v>
      </c>
      <c r="G46" s="96">
        <f t="shared" si="5"/>
        <v>-139</v>
      </c>
    </row>
    <row r="47" spans="1:7" ht="15" customHeight="1">
      <c r="A47" s="101" t="s">
        <v>42</v>
      </c>
      <c r="B47" s="22">
        <v>3072</v>
      </c>
      <c r="C47" s="71">
        <f>B47-D47</f>
        <v>0</v>
      </c>
      <c r="D47" s="68">
        <v>3072</v>
      </c>
      <c r="E47" s="91">
        <v>3056</v>
      </c>
      <c r="F47" s="71">
        <f t="shared" si="4"/>
        <v>16</v>
      </c>
      <c r="G47" s="96">
        <f t="shared" si="5"/>
        <v>16</v>
      </c>
    </row>
    <row r="48" spans="1:7" ht="15" customHeight="1">
      <c r="A48" s="101" t="s">
        <v>43</v>
      </c>
      <c r="B48" s="22">
        <v>3358</v>
      </c>
      <c r="C48" s="71">
        <f>B48-D48</f>
        <v>0</v>
      </c>
      <c r="D48" s="68">
        <v>3358</v>
      </c>
      <c r="E48" s="91">
        <v>3460</v>
      </c>
      <c r="F48" s="71">
        <f t="shared" si="4"/>
        <v>-102</v>
      </c>
      <c r="G48" s="96">
        <f t="shared" si="5"/>
        <v>-102</v>
      </c>
    </row>
    <row r="49" spans="1:7" ht="15" customHeight="1">
      <c r="A49" s="100" t="s">
        <v>44</v>
      </c>
      <c r="B49" s="30">
        <f aca="true" t="shared" si="13" ref="B49:G49">SUM(B50:B59)</f>
        <v>66523</v>
      </c>
      <c r="C49" s="30">
        <f t="shared" si="13"/>
        <v>3</v>
      </c>
      <c r="D49" s="67">
        <f t="shared" si="13"/>
        <v>66520</v>
      </c>
      <c r="E49" s="90">
        <f t="shared" si="13"/>
        <v>66589</v>
      </c>
      <c r="F49" s="90">
        <f t="shared" si="13"/>
        <v>-66</v>
      </c>
      <c r="G49" s="30">
        <f t="shared" si="13"/>
        <v>-69</v>
      </c>
    </row>
    <row r="50" spans="1:7" ht="15" customHeight="1">
      <c r="A50" s="101" t="s">
        <v>45</v>
      </c>
      <c r="B50" s="22">
        <v>7011</v>
      </c>
      <c r="C50" s="71">
        <f aca="true" t="shared" si="14" ref="C50:C59">B50-D50</f>
        <v>2</v>
      </c>
      <c r="D50" s="68">
        <v>7009</v>
      </c>
      <c r="E50" s="91">
        <v>7054</v>
      </c>
      <c r="F50" s="71">
        <f t="shared" si="4"/>
        <v>-43</v>
      </c>
      <c r="G50" s="96">
        <f t="shared" si="5"/>
        <v>-45</v>
      </c>
    </row>
    <row r="51" spans="1:7" ht="15" customHeight="1">
      <c r="A51" s="101" t="s">
        <v>46</v>
      </c>
      <c r="B51" s="22">
        <v>14777</v>
      </c>
      <c r="C51" s="71">
        <f t="shared" si="14"/>
        <v>0</v>
      </c>
      <c r="D51" s="68">
        <v>14777</v>
      </c>
      <c r="E51" s="91">
        <v>14918</v>
      </c>
      <c r="F51" s="71">
        <f t="shared" si="4"/>
        <v>-141</v>
      </c>
      <c r="G51" s="96">
        <f t="shared" si="5"/>
        <v>-141</v>
      </c>
    </row>
    <row r="52" spans="1:7" ht="15" customHeight="1">
      <c r="A52" s="101" t="s">
        <v>47</v>
      </c>
      <c r="B52" s="22">
        <v>7411</v>
      </c>
      <c r="C52" s="71">
        <f t="shared" si="14"/>
        <v>0</v>
      </c>
      <c r="D52" s="68">
        <v>7411</v>
      </c>
      <c r="E52" s="91">
        <v>7294</v>
      </c>
      <c r="F52" s="71">
        <f t="shared" si="4"/>
        <v>117</v>
      </c>
      <c r="G52" s="96">
        <f t="shared" si="5"/>
        <v>117</v>
      </c>
    </row>
    <row r="53" spans="1:7" ht="15" customHeight="1">
      <c r="A53" s="101" t="s">
        <v>48</v>
      </c>
      <c r="B53" s="22">
        <v>14842</v>
      </c>
      <c r="C53" s="71">
        <f t="shared" si="14"/>
        <v>1</v>
      </c>
      <c r="D53" s="68">
        <v>14841</v>
      </c>
      <c r="E53" s="91">
        <v>14766</v>
      </c>
      <c r="F53" s="71">
        <f t="shared" si="4"/>
        <v>76</v>
      </c>
      <c r="G53" s="96">
        <f t="shared" si="5"/>
        <v>75</v>
      </c>
    </row>
    <row r="54" spans="1:7" ht="15" customHeight="1">
      <c r="A54" s="101" t="s">
        <v>49</v>
      </c>
      <c r="B54" s="22">
        <v>4860</v>
      </c>
      <c r="C54" s="71">
        <f t="shared" si="14"/>
        <v>0</v>
      </c>
      <c r="D54" s="68">
        <v>4860</v>
      </c>
      <c r="E54" s="91">
        <v>4850</v>
      </c>
      <c r="F54" s="71">
        <f t="shared" si="4"/>
        <v>10</v>
      </c>
      <c r="G54" s="96">
        <f t="shared" si="5"/>
        <v>10</v>
      </c>
    </row>
    <row r="55" spans="1:7" ht="15" customHeight="1">
      <c r="A55" s="101" t="s">
        <v>50</v>
      </c>
      <c r="B55" s="22">
        <v>1711</v>
      </c>
      <c r="C55" s="71">
        <f t="shared" si="14"/>
        <v>0</v>
      </c>
      <c r="D55" s="68">
        <v>1711</v>
      </c>
      <c r="E55" s="91">
        <v>1708</v>
      </c>
      <c r="F55" s="71">
        <f t="shared" si="4"/>
        <v>3</v>
      </c>
      <c r="G55" s="96">
        <f t="shared" si="5"/>
        <v>3</v>
      </c>
    </row>
    <row r="56" spans="1:7" ht="15" customHeight="1">
      <c r="A56" s="101" t="s">
        <v>51</v>
      </c>
      <c r="B56" s="22">
        <v>2833</v>
      </c>
      <c r="C56" s="71">
        <f t="shared" si="14"/>
        <v>0</v>
      </c>
      <c r="D56" s="68">
        <v>2833</v>
      </c>
      <c r="E56" s="91">
        <v>2817</v>
      </c>
      <c r="F56" s="71">
        <f t="shared" si="4"/>
        <v>16</v>
      </c>
      <c r="G56" s="96">
        <f t="shared" si="5"/>
        <v>16</v>
      </c>
    </row>
    <row r="57" spans="1:7" ht="15" customHeight="1">
      <c r="A57" s="101" t="s">
        <v>52</v>
      </c>
      <c r="B57" s="22">
        <v>4425</v>
      </c>
      <c r="C57" s="71">
        <f t="shared" si="14"/>
        <v>0</v>
      </c>
      <c r="D57" s="68">
        <v>4425</v>
      </c>
      <c r="E57" s="91">
        <v>4397</v>
      </c>
      <c r="F57" s="71">
        <f t="shared" si="4"/>
        <v>28</v>
      </c>
      <c r="G57" s="96">
        <f t="shared" si="5"/>
        <v>28</v>
      </c>
    </row>
    <row r="58" spans="1:7" ht="15" customHeight="1">
      <c r="A58" s="101" t="s">
        <v>53</v>
      </c>
      <c r="B58" s="22">
        <v>2685</v>
      </c>
      <c r="C58" s="71">
        <f t="shared" si="14"/>
        <v>0</v>
      </c>
      <c r="D58" s="68">
        <v>2685</v>
      </c>
      <c r="E58" s="91">
        <v>2706</v>
      </c>
      <c r="F58" s="71">
        <f t="shared" si="4"/>
        <v>-21</v>
      </c>
      <c r="G58" s="96">
        <f t="shared" si="5"/>
        <v>-21</v>
      </c>
    </row>
    <row r="59" spans="1:7" ht="15" customHeight="1">
      <c r="A59" s="101" t="s">
        <v>54</v>
      </c>
      <c r="B59" s="22">
        <v>5968</v>
      </c>
      <c r="C59" s="71">
        <f t="shared" si="14"/>
        <v>0</v>
      </c>
      <c r="D59" s="68">
        <v>5968</v>
      </c>
      <c r="E59" s="91">
        <v>6079</v>
      </c>
      <c r="F59" s="71">
        <f t="shared" si="4"/>
        <v>-111</v>
      </c>
      <c r="G59" s="96">
        <f t="shared" si="5"/>
        <v>-111</v>
      </c>
    </row>
    <row r="60" spans="1:7" ht="15" customHeight="1">
      <c r="A60" s="100" t="s">
        <v>55</v>
      </c>
      <c r="B60" s="30">
        <f aca="true" t="shared" si="15" ref="B60:G60">SUM(B61:B67)</f>
        <v>33853</v>
      </c>
      <c r="C60" s="30">
        <f t="shared" si="15"/>
        <v>0</v>
      </c>
      <c r="D60" s="67">
        <f t="shared" si="15"/>
        <v>33853</v>
      </c>
      <c r="E60" s="90">
        <f t="shared" si="15"/>
        <v>33955</v>
      </c>
      <c r="F60" s="90">
        <f t="shared" si="15"/>
        <v>-102</v>
      </c>
      <c r="G60" s="30">
        <f t="shared" si="15"/>
        <v>-102</v>
      </c>
    </row>
    <row r="61" spans="1:7" ht="15" customHeight="1">
      <c r="A61" s="101" t="s">
        <v>56</v>
      </c>
      <c r="B61" s="22">
        <v>4189</v>
      </c>
      <c r="C61" s="71">
        <f aca="true" t="shared" si="16" ref="C61:C67">B61-D61</f>
        <v>0</v>
      </c>
      <c r="D61" s="68">
        <v>4189</v>
      </c>
      <c r="E61" s="91">
        <v>4296</v>
      </c>
      <c r="F61" s="71">
        <f t="shared" si="4"/>
        <v>-107</v>
      </c>
      <c r="G61" s="96">
        <f t="shared" si="5"/>
        <v>-107</v>
      </c>
    </row>
    <row r="62" spans="1:7" ht="15" customHeight="1">
      <c r="A62" s="101" t="s">
        <v>57</v>
      </c>
      <c r="B62" s="22">
        <v>3429</v>
      </c>
      <c r="C62" s="71">
        <f t="shared" si="16"/>
        <v>0</v>
      </c>
      <c r="D62" s="68">
        <v>3429</v>
      </c>
      <c r="E62" s="91">
        <v>3445</v>
      </c>
      <c r="F62" s="71">
        <f t="shared" si="4"/>
        <v>-16</v>
      </c>
      <c r="G62" s="96">
        <f t="shared" si="5"/>
        <v>-16</v>
      </c>
    </row>
    <row r="63" spans="1:7" ht="15" customHeight="1">
      <c r="A63" s="101" t="s">
        <v>58</v>
      </c>
      <c r="B63" s="22">
        <v>10019</v>
      </c>
      <c r="C63" s="71">
        <f t="shared" si="16"/>
        <v>-2</v>
      </c>
      <c r="D63" s="68">
        <v>10021</v>
      </c>
      <c r="E63" s="91">
        <v>10065</v>
      </c>
      <c r="F63" s="71">
        <f t="shared" si="4"/>
        <v>-46</v>
      </c>
      <c r="G63" s="96">
        <f t="shared" si="5"/>
        <v>-44</v>
      </c>
    </row>
    <row r="64" spans="1:7" ht="15" customHeight="1">
      <c r="A64" s="101" t="s">
        <v>59</v>
      </c>
      <c r="B64" s="22">
        <v>6956</v>
      </c>
      <c r="C64" s="71">
        <f t="shared" si="16"/>
        <v>3</v>
      </c>
      <c r="D64" s="68">
        <v>6953</v>
      </c>
      <c r="E64" s="91">
        <v>6911</v>
      </c>
      <c r="F64" s="71">
        <f t="shared" si="4"/>
        <v>45</v>
      </c>
      <c r="G64" s="96">
        <f t="shared" si="5"/>
        <v>42</v>
      </c>
    </row>
    <row r="65" spans="1:7" ht="15" customHeight="1">
      <c r="A65" s="101" t="s">
        <v>60</v>
      </c>
      <c r="B65" s="22">
        <v>3573</v>
      </c>
      <c r="C65" s="71">
        <f t="shared" si="16"/>
        <v>0</v>
      </c>
      <c r="D65" s="68">
        <v>3573</v>
      </c>
      <c r="E65" s="91">
        <v>3554</v>
      </c>
      <c r="F65" s="71">
        <f t="shared" si="4"/>
        <v>19</v>
      </c>
      <c r="G65" s="96">
        <f t="shared" si="5"/>
        <v>19</v>
      </c>
    </row>
    <row r="66" spans="1:7" ht="15" customHeight="1">
      <c r="A66" s="101" t="s">
        <v>61</v>
      </c>
      <c r="B66" s="22">
        <v>3816</v>
      </c>
      <c r="C66" s="71">
        <f t="shared" si="16"/>
        <v>0</v>
      </c>
      <c r="D66" s="68">
        <v>3816</v>
      </c>
      <c r="E66" s="91">
        <v>3799</v>
      </c>
      <c r="F66" s="71">
        <f t="shared" si="4"/>
        <v>17</v>
      </c>
      <c r="G66" s="96">
        <f t="shared" si="5"/>
        <v>17</v>
      </c>
    </row>
    <row r="67" spans="1:7" ht="15" customHeight="1" thickBot="1">
      <c r="A67" s="103" t="s">
        <v>62</v>
      </c>
      <c r="B67" s="92">
        <v>1871</v>
      </c>
      <c r="C67" s="93">
        <f t="shared" si="16"/>
        <v>-1</v>
      </c>
      <c r="D67" s="94">
        <v>1872</v>
      </c>
      <c r="E67" s="95">
        <v>1885</v>
      </c>
      <c r="F67" s="93">
        <f t="shared" si="4"/>
        <v>-14</v>
      </c>
      <c r="G67" s="97">
        <f t="shared" si="5"/>
        <v>-13</v>
      </c>
    </row>
  </sheetData>
  <mergeCells count="1">
    <mergeCell ref="A1:G1"/>
  </mergeCells>
  <printOptions/>
  <pageMargins left="1.3779527559055118" right="0.7874015748031497" top="0.98425196850393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3"/>
  <sheetViews>
    <sheetView workbookViewId="0" topLeftCell="A1">
      <selection activeCell="A4" sqref="A4:A67"/>
    </sheetView>
  </sheetViews>
  <sheetFormatPr defaultColWidth="9.00390625" defaultRowHeight="13.5"/>
  <cols>
    <col min="1" max="1" width="11.00390625" style="0" customWidth="1"/>
    <col min="15" max="15" width="9.50390625" style="0" bestFit="1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101</v>
      </c>
      <c r="L3" t="s">
        <v>73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17" t="s">
        <v>70</v>
      </c>
      <c r="J4" s="4" t="s">
        <v>71</v>
      </c>
      <c r="K4" s="4" t="s">
        <v>75</v>
      </c>
      <c r="L4" s="4" t="s">
        <v>80</v>
      </c>
      <c r="M4" s="4" t="s">
        <v>63</v>
      </c>
      <c r="O4" s="117">
        <v>13</v>
      </c>
    </row>
    <row r="5" spans="1:15" ht="15" customHeight="1">
      <c r="A5" s="33" t="s">
        <v>0</v>
      </c>
      <c r="B5" s="28">
        <f aca="true" t="shared" si="0" ref="B5:K5">SUM(B6:B7)</f>
        <v>811479</v>
      </c>
      <c r="C5" s="28">
        <f t="shared" si="0"/>
        <v>812656</v>
      </c>
      <c r="D5" s="28">
        <f t="shared" si="0"/>
        <v>812564</v>
      </c>
      <c r="E5" s="28">
        <f t="shared" si="0"/>
        <v>812469</v>
      </c>
      <c r="F5" s="28">
        <f t="shared" si="0"/>
        <v>812491</v>
      </c>
      <c r="G5" s="29">
        <f t="shared" si="0"/>
        <v>812491</v>
      </c>
      <c r="H5" s="30">
        <f t="shared" si="0"/>
        <v>812450</v>
      </c>
      <c r="I5" s="31">
        <f t="shared" si="0"/>
        <v>812445</v>
      </c>
      <c r="J5" s="28">
        <f t="shared" si="0"/>
        <v>812283</v>
      </c>
      <c r="K5" s="28">
        <f t="shared" si="0"/>
        <v>812166</v>
      </c>
      <c r="L5" s="28">
        <f>SUM(L6:L7)</f>
        <v>811948</v>
      </c>
      <c r="M5" s="28">
        <f>SUM(M6:M7)</f>
        <v>811707</v>
      </c>
      <c r="O5" s="116">
        <f>H5/B5</f>
        <v>1.0011965805646235</v>
      </c>
    </row>
    <row r="6" spans="1:15" ht="15" customHeight="1">
      <c r="A6" s="32" t="s">
        <v>1</v>
      </c>
      <c r="B6" s="28">
        <f aca="true" t="shared" si="1" ref="B6:K6">SUM(B8:B16)</f>
        <v>557327</v>
      </c>
      <c r="C6" s="28">
        <f t="shared" si="1"/>
        <v>558723</v>
      </c>
      <c r="D6" s="28">
        <f t="shared" si="1"/>
        <v>558785</v>
      </c>
      <c r="E6" s="28">
        <f t="shared" si="1"/>
        <v>558780</v>
      </c>
      <c r="F6" s="28">
        <f t="shared" si="1"/>
        <v>558859</v>
      </c>
      <c r="G6" s="29">
        <f t="shared" si="1"/>
        <v>558909</v>
      </c>
      <c r="H6" s="30">
        <f t="shared" si="1"/>
        <v>558979</v>
      </c>
      <c r="I6" s="31">
        <f t="shared" si="1"/>
        <v>559050</v>
      </c>
      <c r="J6" s="28">
        <f t="shared" si="1"/>
        <v>559113</v>
      </c>
      <c r="K6" s="28">
        <f t="shared" si="1"/>
        <v>559161</v>
      </c>
      <c r="L6" s="28">
        <f>SUM(L8:L16)</f>
        <v>559101</v>
      </c>
      <c r="M6" s="28">
        <f>SUM(M8:M16)</f>
        <v>558967</v>
      </c>
      <c r="O6" s="116">
        <f aca="true" t="shared" si="2" ref="O6:O67">H6/B6</f>
        <v>1.0029641485160417</v>
      </c>
    </row>
    <row r="7" spans="1:15" ht="15" customHeight="1">
      <c r="A7" s="32" t="s">
        <v>2</v>
      </c>
      <c r="B7" s="28">
        <f aca="true" t="shared" si="3" ref="B7:K7">SUM(B17,B25,B34,B37,B43,B49,B60)</f>
        <v>254152</v>
      </c>
      <c r="C7" s="28">
        <f t="shared" si="3"/>
        <v>253933</v>
      </c>
      <c r="D7" s="28">
        <f t="shared" si="3"/>
        <v>253779</v>
      </c>
      <c r="E7" s="28">
        <f t="shared" si="3"/>
        <v>253689</v>
      </c>
      <c r="F7" s="28">
        <f t="shared" si="3"/>
        <v>253632</v>
      </c>
      <c r="G7" s="29">
        <f t="shared" si="3"/>
        <v>253582</v>
      </c>
      <c r="H7" s="30">
        <f t="shared" si="3"/>
        <v>253471</v>
      </c>
      <c r="I7" s="31">
        <f t="shared" si="3"/>
        <v>253395</v>
      </c>
      <c r="J7" s="28">
        <f t="shared" si="3"/>
        <v>253170</v>
      </c>
      <c r="K7" s="28">
        <f t="shared" si="3"/>
        <v>253005</v>
      </c>
      <c r="L7" s="28">
        <f>SUM(L17,L25,L34,L37,L43,L49,L60)</f>
        <v>252847</v>
      </c>
      <c r="M7" s="28">
        <f>SUM(M17,M25,M34,M37,M43,M49,M60)</f>
        <v>252740</v>
      </c>
      <c r="O7" s="116">
        <f t="shared" si="2"/>
        <v>0.9973205011174415</v>
      </c>
    </row>
    <row r="8" spans="1:15" ht="15" customHeight="1">
      <c r="A8" s="1" t="s">
        <v>3</v>
      </c>
      <c r="B8" s="2">
        <v>330569</v>
      </c>
      <c r="C8" s="2">
        <v>331841</v>
      </c>
      <c r="D8" s="3">
        <v>331924</v>
      </c>
      <c r="E8" s="3">
        <v>331999</v>
      </c>
      <c r="F8" s="3">
        <v>332136</v>
      </c>
      <c r="G8" s="3">
        <v>332271</v>
      </c>
      <c r="H8" s="22">
        <v>332429</v>
      </c>
      <c r="I8" s="18">
        <v>332461</v>
      </c>
      <c r="J8" s="3">
        <v>332512</v>
      </c>
      <c r="K8" s="3">
        <v>332615</v>
      </c>
      <c r="L8" s="25">
        <v>332599</v>
      </c>
      <c r="M8" s="6">
        <v>332636</v>
      </c>
      <c r="O8" s="116">
        <f t="shared" si="2"/>
        <v>1.0056266619071963</v>
      </c>
    </row>
    <row r="9" spans="1:15" ht="15" customHeight="1">
      <c r="A9" s="1" t="s">
        <v>4</v>
      </c>
      <c r="B9" s="2">
        <v>19301</v>
      </c>
      <c r="C9" s="2">
        <v>19258</v>
      </c>
      <c r="D9" s="3">
        <v>19238</v>
      </c>
      <c r="E9" s="3">
        <v>19213</v>
      </c>
      <c r="F9" s="3">
        <v>19189</v>
      </c>
      <c r="G9" s="3">
        <v>19163</v>
      </c>
      <c r="H9" s="22">
        <v>19123</v>
      </c>
      <c r="I9" s="18">
        <v>19098</v>
      </c>
      <c r="J9" s="3">
        <v>19080</v>
      </c>
      <c r="K9" s="3">
        <v>19078</v>
      </c>
      <c r="L9" s="25">
        <v>19070</v>
      </c>
      <c r="M9" s="6">
        <v>19044</v>
      </c>
      <c r="O9" s="116">
        <f t="shared" si="2"/>
        <v>0.9907776799129578</v>
      </c>
    </row>
    <row r="10" spans="1:15" ht="15" customHeight="1">
      <c r="A10" s="1" t="s">
        <v>5</v>
      </c>
      <c r="B10" s="2">
        <v>21179</v>
      </c>
      <c r="C10" s="2">
        <v>21092</v>
      </c>
      <c r="D10" s="3">
        <v>21088</v>
      </c>
      <c r="E10" s="3">
        <v>21050</v>
      </c>
      <c r="F10" s="3">
        <v>21067</v>
      </c>
      <c r="G10" s="3">
        <v>21058</v>
      </c>
      <c r="H10" s="22">
        <v>21044</v>
      </c>
      <c r="I10" s="18">
        <v>21048</v>
      </c>
      <c r="J10" s="3">
        <v>21050</v>
      </c>
      <c r="K10" s="3">
        <v>21051</v>
      </c>
      <c r="L10" s="25">
        <v>21051</v>
      </c>
      <c r="M10" s="6">
        <v>21033</v>
      </c>
      <c r="O10" s="116">
        <f t="shared" si="2"/>
        <v>0.9936257613673922</v>
      </c>
    </row>
    <row r="11" spans="1:15" ht="15" customHeight="1">
      <c r="A11" s="1" t="s">
        <v>6</v>
      </c>
      <c r="B11" s="2">
        <v>49839</v>
      </c>
      <c r="C11" s="2">
        <v>50064</v>
      </c>
      <c r="D11" s="3">
        <v>50100</v>
      </c>
      <c r="E11" s="3">
        <v>50091</v>
      </c>
      <c r="F11" s="3">
        <v>50094</v>
      </c>
      <c r="G11" s="3">
        <v>50098</v>
      </c>
      <c r="H11" s="22">
        <v>50125</v>
      </c>
      <c r="I11" s="18">
        <v>50171</v>
      </c>
      <c r="J11" s="3">
        <v>50200</v>
      </c>
      <c r="K11" s="3">
        <v>50207</v>
      </c>
      <c r="L11" s="25">
        <v>50228</v>
      </c>
      <c r="M11" s="6">
        <v>50241</v>
      </c>
      <c r="O11" s="116">
        <f t="shared" si="2"/>
        <v>1.0057384778988343</v>
      </c>
    </row>
    <row r="12" spans="1:15" ht="15" customHeight="1">
      <c r="A12" s="1" t="s">
        <v>7</v>
      </c>
      <c r="B12" s="2">
        <v>30229</v>
      </c>
      <c r="C12" s="2">
        <v>30195</v>
      </c>
      <c r="D12" s="3">
        <v>30165</v>
      </c>
      <c r="E12" s="3">
        <v>30181</v>
      </c>
      <c r="F12" s="3">
        <v>30166</v>
      </c>
      <c r="G12" s="3">
        <v>30180</v>
      </c>
      <c r="H12" s="22">
        <v>30171</v>
      </c>
      <c r="I12" s="18">
        <v>30156</v>
      </c>
      <c r="J12" s="3">
        <v>30177</v>
      </c>
      <c r="K12" s="3">
        <v>30170</v>
      </c>
      <c r="L12" s="25">
        <v>30151</v>
      </c>
      <c r="M12" s="6">
        <v>30143</v>
      </c>
      <c r="O12" s="116">
        <f t="shared" si="2"/>
        <v>0.9980813126467961</v>
      </c>
    </row>
    <row r="13" spans="1:15" ht="15" customHeight="1">
      <c r="A13" s="1" t="s">
        <v>8</v>
      </c>
      <c r="B13" s="2">
        <v>27248</v>
      </c>
      <c r="C13" s="2">
        <v>27386</v>
      </c>
      <c r="D13" s="3">
        <v>27395</v>
      </c>
      <c r="E13" s="3">
        <v>27376</v>
      </c>
      <c r="F13" s="3">
        <v>27359</v>
      </c>
      <c r="G13" s="3">
        <v>27318</v>
      </c>
      <c r="H13" s="22">
        <v>27288</v>
      </c>
      <c r="I13" s="18">
        <v>27301</v>
      </c>
      <c r="J13" s="3">
        <v>27276</v>
      </c>
      <c r="K13" s="3">
        <v>27232</v>
      </c>
      <c r="L13" s="25">
        <v>27212</v>
      </c>
      <c r="M13" s="6">
        <v>27133</v>
      </c>
      <c r="O13" s="116">
        <f t="shared" si="2"/>
        <v>1.0014679976512038</v>
      </c>
    </row>
    <row r="14" spans="1:15" ht="15" customHeight="1">
      <c r="A14" s="1" t="s">
        <v>9</v>
      </c>
      <c r="B14" s="2">
        <v>34705</v>
      </c>
      <c r="C14" s="2">
        <v>34670</v>
      </c>
      <c r="D14" s="3">
        <v>34652</v>
      </c>
      <c r="E14" s="3">
        <v>34663</v>
      </c>
      <c r="F14" s="3">
        <v>34672</v>
      </c>
      <c r="G14" s="3">
        <v>34696</v>
      </c>
      <c r="H14" s="22">
        <v>34705</v>
      </c>
      <c r="I14" s="18">
        <v>34710</v>
      </c>
      <c r="J14" s="3">
        <v>34712</v>
      </c>
      <c r="K14" s="3">
        <v>34697</v>
      </c>
      <c r="L14" s="25">
        <v>34690</v>
      </c>
      <c r="M14" s="6">
        <v>34693</v>
      </c>
      <c r="O14" s="116">
        <f t="shared" si="2"/>
        <v>1</v>
      </c>
    </row>
    <row r="15" spans="1:15" ht="15" customHeight="1">
      <c r="A15" s="1" t="s">
        <v>10</v>
      </c>
      <c r="B15" s="2">
        <v>25822</v>
      </c>
      <c r="C15" s="2">
        <v>25823</v>
      </c>
      <c r="D15" s="3">
        <v>25848</v>
      </c>
      <c r="E15" s="3">
        <v>25859</v>
      </c>
      <c r="F15" s="3">
        <v>25856</v>
      </c>
      <c r="G15" s="3">
        <v>25808</v>
      </c>
      <c r="H15" s="22">
        <v>25815</v>
      </c>
      <c r="I15" s="18">
        <v>25825</v>
      </c>
      <c r="J15" s="3">
        <v>25827</v>
      </c>
      <c r="K15" s="3">
        <v>25850</v>
      </c>
      <c r="L15" s="25">
        <v>25851</v>
      </c>
      <c r="M15" s="6">
        <v>25823</v>
      </c>
      <c r="O15" s="116">
        <f t="shared" si="2"/>
        <v>0.9997289133297188</v>
      </c>
    </row>
    <row r="16" spans="1:15" ht="15" customHeight="1">
      <c r="A16" s="1" t="s">
        <v>11</v>
      </c>
      <c r="B16" s="2">
        <v>18435</v>
      </c>
      <c r="C16" s="2">
        <v>18394</v>
      </c>
      <c r="D16" s="3">
        <v>18375</v>
      </c>
      <c r="E16" s="3">
        <v>18348</v>
      </c>
      <c r="F16" s="3">
        <v>18320</v>
      </c>
      <c r="G16" s="3">
        <v>18317</v>
      </c>
      <c r="H16" s="22">
        <v>18279</v>
      </c>
      <c r="I16" s="18">
        <v>18280</v>
      </c>
      <c r="J16" s="3">
        <v>18279</v>
      </c>
      <c r="K16" s="3">
        <v>18261</v>
      </c>
      <c r="L16" s="25">
        <v>18249</v>
      </c>
      <c r="M16" s="6">
        <v>18221</v>
      </c>
      <c r="O16" s="116">
        <f t="shared" si="2"/>
        <v>0.9915378356387307</v>
      </c>
    </row>
    <row r="17" spans="1:15" ht="15" customHeight="1">
      <c r="A17" s="27" t="s">
        <v>12</v>
      </c>
      <c r="B17" s="28">
        <f>SUM(B18:B24)</f>
        <v>21590</v>
      </c>
      <c r="C17" s="28">
        <f>SUM(C18:C24)</f>
        <v>21527</v>
      </c>
      <c r="D17" s="28">
        <f aca="true" t="shared" si="4" ref="D17:K17">SUM(D18:D24)</f>
        <v>21500</v>
      </c>
      <c r="E17" s="28">
        <f t="shared" si="4"/>
        <v>21468</v>
      </c>
      <c r="F17" s="28">
        <f t="shared" si="4"/>
        <v>21463</v>
      </c>
      <c r="G17" s="29">
        <f t="shared" si="4"/>
        <v>21425</v>
      </c>
      <c r="H17" s="30">
        <f t="shared" si="4"/>
        <v>21441</v>
      </c>
      <c r="I17" s="31">
        <f t="shared" si="4"/>
        <v>21451</v>
      </c>
      <c r="J17" s="28">
        <f t="shared" si="4"/>
        <v>21434</v>
      </c>
      <c r="K17" s="28">
        <f t="shared" si="4"/>
        <v>21406</v>
      </c>
      <c r="L17" s="28">
        <f>SUM(L18:L24)</f>
        <v>21378</v>
      </c>
      <c r="M17" s="28">
        <f>SUM(M18:M24)</f>
        <v>21359</v>
      </c>
      <c r="O17" s="116">
        <f t="shared" si="2"/>
        <v>0.9930986567855489</v>
      </c>
    </row>
    <row r="18" spans="1:15" ht="15" customHeight="1">
      <c r="A18" s="1" t="s">
        <v>13</v>
      </c>
      <c r="B18" s="2">
        <v>3718</v>
      </c>
      <c r="C18" s="2">
        <v>3699</v>
      </c>
      <c r="D18" s="3">
        <v>3686</v>
      </c>
      <c r="E18" s="3">
        <v>3678</v>
      </c>
      <c r="F18" s="3">
        <v>3687</v>
      </c>
      <c r="G18" s="3">
        <v>3682</v>
      </c>
      <c r="H18" s="22">
        <v>3686</v>
      </c>
      <c r="I18" s="18">
        <v>3694</v>
      </c>
      <c r="J18" s="3">
        <v>3681</v>
      </c>
      <c r="K18" s="3">
        <v>3668</v>
      </c>
      <c r="L18" s="25">
        <v>3661</v>
      </c>
      <c r="M18" s="6">
        <v>3658</v>
      </c>
      <c r="O18" s="116">
        <f t="shared" si="2"/>
        <v>0.991393222162453</v>
      </c>
    </row>
    <row r="19" spans="1:15" ht="15" customHeight="1">
      <c r="A19" s="1" t="s">
        <v>14</v>
      </c>
      <c r="B19" s="2">
        <v>3983</v>
      </c>
      <c r="C19" s="2">
        <v>3964</v>
      </c>
      <c r="D19" s="3">
        <v>3954</v>
      </c>
      <c r="E19" s="3">
        <v>3943</v>
      </c>
      <c r="F19" s="3">
        <v>3941</v>
      </c>
      <c r="G19" s="3">
        <v>3946</v>
      </c>
      <c r="H19" s="22">
        <v>3957</v>
      </c>
      <c r="I19" s="18">
        <v>3953</v>
      </c>
      <c r="J19" s="3">
        <v>3952</v>
      </c>
      <c r="K19" s="3">
        <v>3941</v>
      </c>
      <c r="L19" s="25">
        <v>3936</v>
      </c>
      <c r="M19" s="6">
        <v>3934</v>
      </c>
      <c r="O19" s="116">
        <f t="shared" si="2"/>
        <v>0.9934722570926438</v>
      </c>
    </row>
    <row r="20" spans="1:15" ht="15" customHeight="1">
      <c r="A20" s="1" t="s">
        <v>15</v>
      </c>
      <c r="B20" s="2">
        <v>3309</v>
      </c>
      <c r="C20" s="2">
        <v>3307</v>
      </c>
      <c r="D20" s="3">
        <v>3306</v>
      </c>
      <c r="E20" s="3">
        <v>3303</v>
      </c>
      <c r="F20" s="3">
        <v>3300</v>
      </c>
      <c r="G20" s="3">
        <v>3279</v>
      </c>
      <c r="H20" s="22">
        <v>3270</v>
      </c>
      <c r="I20" s="18">
        <v>3268</v>
      </c>
      <c r="J20" s="3">
        <v>3270</v>
      </c>
      <c r="K20" s="3">
        <v>3268</v>
      </c>
      <c r="L20" s="25">
        <v>3264</v>
      </c>
      <c r="M20" s="6">
        <v>3263</v>
      </c>
      <c r="O20" s="116">
        <f t="shared" si="2"/>
        <v>0.9882139619220308</v>
      </c>
    </row>
    <row r="21" spans="1:15" ht="15" customHeight="1">
      <c r="A21" s="1" t="s">
        <v>16</v>
      </c>
      <c r="B21" s="2">
        <v>3472</v>
      </c>
      <c r="C21" s="2">
        <v>3467</v>
      </c>
      <c r="D21" s="3">
        <v>3473</v>
      </c>
      <c r="E21" s="3">
        <v>3471</v>
      </c>
      <c r="F21" s="3">
        <v>3475</v>
      </c>
      <c r="G21" s="3">
        <v>3473</v>
      </c>
      <c r="H21" s="22">
        <v>3471</v>
      </c>
      <c r="I21" s="18">
        <v>3473</v>
      </c>
      <c r="J21" s="3">
        <v>3470</v>
      </c>
      <c r="K21" s="3">
        <v>3477</v>
      </c>
      <c r="L21" s="25">
        <v>3476</v>
      </c>
      <c r="M21" s="6">
        <v>3472</v>
      </c>
      <c r="O21" s="116">
        <f t="shared" si="2"/>
        <v>0.9997119815668203</v>
      </c>
    </row>
    <row r="22" spans="1:15" ht="15" customHeight="1">
      <c r="A22" s="1" t="s">
        <v>17</v>
      </c>
      <c r="B22" s="2">
        <v>1590</v>
      </c>
      <c r="C22" s="2">
        <v>1583</v>
      </c>
      <c r="D22" s="3">
        <v>1582</v>
      </c>
      <c r="E22" s="3">
        <v>1580</v>
      </c>
      <c r="F22" s="3">
        <v>1584</v>
      </c>
      <c r="G22" s="3">
        <v>1572</v>
      </c>
      <c r="H22" s="22">
        <v>1574</v>
      </c>
      <c r="I22" s="18">
        <v>1577</v>
      </c>
      <c r="J22" s="3">
        <v>1577</v>
      </c>
      <c r="K22" s="3">
        <v>1578</v>
      </c>
      <c r="L22" s="25">
        <v>1575</v>
      </c>
      <c r="M22" s="6">
        <v>1571</v>
      </c>
      <c r="O22" s="116">
        <f t="shared" si="2"/>
        <v>0.989937106918239</v>
      </c>
    </row>
    <row r="23" spans="1:15" ht="15" customHeight="1">
      <c r="A23" s="1" t="s">
        <v>18</v>
      </c>
      <c r="B23" s="2">
        <v>1193</v>
      </c>
      <c r="C23" s="2">
        <v>1191</v>
      </c>
      <c r="D23" s="3">
        <v>1188</v>
      </c>
      <c r="E23" s="3">
        <v>1189</v>
      </c>
      <c r="F23" s="3">
        <v>1186</v>
      </c>
      <c r="G23" s="3">
        <v>1185</v>
      </c>
      <c r="H23" s="22">
        <v>1183</v>
      </c>
      <c r="I23" s="18">
        <v>1180</v>
      </c>
      <c r="J23" s="3">
        <v>1186</v>
      </c>
      <c r="K23" s="3">
        <v>1177</v>
      </c>
      <c r="L23" s="25">
        <v>1168</v>
      </c>
      <c r="M23" s="6">
        <v>1173</v>
      </c>
      <c r="O23" s="116">
        <f t="shared" si="2"/>
        <v>0.991617770326907</v>
      </c>
    </row>
    <row r="24" spans="1:15" ht="15" customHeight="1">
      <c r="A24" s="1" t="s">
        <v>19</v>
      </c>
      <c r="B24" s="2">
        <v>4325</v>
      </c>
      <c r="C24" s="2">
        <v>4316</v>
      </c>
      <c r="D24" s="3">
        <v>4311</v>
      </c>
      <c r="E24" s="3">
        <v>4304</v>
      </c>
      <c r="F24" s="3">
        <v>4290</v>
      </c>
      <c r="G24" s="3">
        <v>4288</v>
      </c>
      <c r="H24" s="22">
        <v>4300</v>
      </c>
      <c r="I24" s="18">
        <v>4306</v>
      </c>
      <c r="J24" s="3">
        <v>4298</v>
      </c>
      <c r="K24" s="3">
        <v>4297</v>
      </c>
      <c r="L24" s="25">
        <v>4298</v>
      </c>
      <c r="M24" s="6">
        <v>4288</v>
      </c>
      <c r="O24" s="116">
        <f t="shared" si="2"/>
        <v>0.9942196531791907</v>
      </c>
    </row>
    <row r="25" spans="1:15" ht="15" customHeight="1">
      <c r="A25" s="32" t="s">
        <v>20</v>
      </c>
      <c r="B25" s="28">
        <f aca="true" t="shared" si="5" ref="B25:K25">SUM(B26:B33)</f>
        <v>63740</v>
      </c>
      <c r="C25" s="28">
        <f t="shared" si="5"/>
        <v>63885</v>
      </c>
      <c r="D25" s="28">
        <f t="shared" si="5"/>
        <v>63885</v>
      </c>
      <c r="E25" s="28">
        <f t="shared" si="5"/>
        <v>63930</v>
      </c>
      <c r="F25" s="28">
        <f t="shared" si="5"/>
        <v>63956</v>
      </c>
      <c r="G25" s="29">
        <f t="shared" si="5"/>
        <v>63996</v>
      </c>
      <c r="H25" s="30">
        <f t="shared" si="5"/>
        <v>64003</v>
      </c>
      <c r="I25" s="31">
        <f t="shared" si="5"/>
        <v>63977</v>
      </c>
      <c r="J25" s="28">
        <f t="shared" si="5"/>
        <v>63959</v>
      </c>
      <c r="K25" s="28">
        <f t="shared" si="5"/>
        <v>63913</v>
      </c>
      <c r="L25" s="28">
        <f>SUM(L26:L33)</f>
        <v>63911</v>
      </c>
      <c r="M25" s="28">
        <f>SUM(M26:M33)</f>
        <v>63954</v>
      </c>
      <c r="O25" s="116">
        <f t="shared" si="2"/>
        <v>1.0041261374333228</v>
      </c>
    </row>
    <row r="26" spans="1:15" ht="15" customHeight="1">
      <c r="A26" s="1" t="s">
        <v>21</v>
      </c>
      <c r="B26" s="2">
        <v>3392</v>
      </c>
      <c r="C26" s="2">
        <v>3400</v>
      </c>
      <c r="D26" s="3">
        <v>3394</v>
      </c>
      <c r="E26" s="3">
        <v>3389</v>
      </c>
      <c r="F26" s="3">
        <v>3391</v>
      </c>
      <c r="G26" s="3">
        <v>3406</v>
      </c>
      <c r="H26" s="22">
        <v>3409</v>
      </c>
      <c r="I26" s="18">
        <v>3402</v>
      </c>
      <c r="J26" s="3">
        <v>3405</v>
      </c>
      <c r="K26" s="3">
        <v>3398</v>
      </c>
      <c r="L26" s="25">
        <v>3398</v>
      </c>
      <c r="M26" s="25">
        <v>3392</v>
      </c>
      <c r="O26" s="116">
        <f t="shared" si="2"/>
        <v>1.0050117924528301</v>
      </c>
    </row>
    <row r="27" spans="1:15" ht="15" customHeight="1">
      <c r="A27" s="1" t="s">
        <v>22</v>
      </c>
      <c r="B27" s="2">
        <v>6347</v>
      </c>
      <c r="C27" s="2">
        <v>6389</v>
      </c>
      <c r="D27" s="3">
        <v>6399</v>
      </c>
      <c r="E27" s="3">
        <v>6402</v>
      </c>
      <c r="F27" s="3">
        <v>6389</v>
      </c>
      <c r="G27" s="3">
        <v>6389</v>
      </c>
      <c r="H27" s="22">
        <v>6395</v>
      </c>
      <c r="I27" s="18">
        <v>6375</v>
      </c>
      <c r="J27" s="3">
        <v>6351</v>
      </c>
      <c r="K27" s="3">
        <v>6350</v>
      </c>
      <c r="L27" s="25">
        <v>6333</v>
      </c>
      <c r="M27" s="25">
        <v>6339</v>
      </c>
      <c r="O27" s="116">
        <f t="shared" si="2"/>
        <v>1.0075626280132346</v>
      </c>
    </row>
    <row r="28" spans="1:15" ht="15" customHeight="1">
      <c r="A28" s="1" t="s">
        <v>23</v>
      </c>
      <c r="B28" s="2">
        <v>22283</v>
      </c>
      <c r="C28" s="2">
        <v>22299</v>
      </c>
      <c r="D28" s="3">
        <v>22308</v>
      </c>
      <c r="E28" s="3">
        <v>22314</v>
      </c>
      <c r="F28" s="3">
        <v>22341</v>
      </c>
      <c r="G28" s="3">
        <v>22342</v>
      </c>
      <c r="H28" s="22">
        <v>22331</v>
      </c>
      <c r="I28" s="18">
        <v>22320</v>
      </c>
      <c r="J28" s="3">
        <v>22317</v>
      </c>
      <c r="K28" s="3">
        <v>22309</v>
      </c>
      <c r="L28" s="25">
        <v>22307</v>
      </c>
      <c r="M28" s="25">
        <v>22332</v>
      </c>
      <c r="O28" s="116">
        <f t="shared" si="2"/>
        <v>1.0021541085132164</v>
      </c>
    </row>
    <row r="29" spans="1:15" ht="15" customHeight="1">
      <c r="A29" s="1" t="s">
        <v>24</v>
      </c>
      <c r="B29" s="2">
        <v>16705</v>
      </c>
      <c r="C29" s="2">
        <v>16792</v>
      </c>
      <c r="D29" s="3">
        <v>16797</v>
      </c>
      <c r="E29" s="3">
        <v>16836</v>
      </c>
      <c r="F29" s="3">
        <v>16862</v>
      </c>
      <c r="G29" s="3">
        <v>16896</v>
      </c>
      <c r="H29" s="22">
        <v>16900</v>
      </c>
      <c r="I29" s="18">
        <v>16912</v>
      </c>
      <c r="J29" s="3">
        <v>16915</v>
      </c>
      <c r="K29" s="3">
        <v>16906</v>
      </c>
      <c r="L29" s="25">
        <v>16932</v>
      </c>
      <c r="M29" s="25">
        <v>16967</v>
      </c>
      <c r="O29" s="116">
        <f t="shared" si="2"/>
        <v>1.0116731517509727</v>
      </c>
    </row>
    <row r="30" spans="1:15" ht="15" customHeight="1">
      <c r="A30" s="1" t="s">
        <v>25</v>
      </c>
      <c r="B30" s="2">
        <v>4284</v>
      </c>
      <c r="C30" s="2">
        <v>4290</v>
      </c>
      <c r="D30" s="3">
        <v>4285</v>
      </c>
      <c r="E30" s="3">
        <v>4289</v>
      </c>
      <c r="F30" s="3">
        <v>4279</v>
      </c>
      <c r="G30" s="3">
        <v>4270</v>
      </c>
      <c r="H30" s="22">
        <v>4275</v>
      </c>
      <c r="I30" s="18">
        <v>4275</v>
      </c>
      <c r="J30" s="3">
        <v>4266</v>
      </c>
      <c r="K30" s="3">
        <v>4266</v>
      </c>
      <c r="L30" s="25">
        <v>4266</v>
      </c>
      <c r="M30" s="25">
        <v>4266</v>
      </c>
      <c r="O30" s="116">
        <f t="shared" si="2"/>
        <v>0.9978991596638656</v>
      </c>
    </row>
    <row r="31" spans="1:15" ht="15" customHeight="1">
      <c r="A31" s="1" t="s">
        <v>26</v>
      </c>
      <c r="B31" s="2">
        <v>5607</v>
      </c>
      <c r="C31" s="2">
        <v>5597</v>
      </c>
      <c r="D31" s="3">
        <v>5590</v>
      </c>
      <c r="E31" s="3">
        <v>5593</v>
      </c>
      <c r="F31" s="3">
        <v>5588</v>
      </c>
      <c r="G31" s="3">
        <v>5590</v>
      </c>
      <c r="H31" s="22">
        <v>5591</v>
      </c>
      <c r="I31" s="18">
        <v>5583</v>
      </c>
      <c r="J31" s="3">
        <v>5595</v>
      </c>
      <c r="K31" s="3">
        <v>5581</v>
      </c>
      <c r="L31" s="25">
        <v>5577</v>
      </c>
      <c r="M31" s="25">
        <v>5564</v>
      </c>
      <c r="O31" s="116">
        <f t="shared" si="2"/>
        <v>0.9971464241127163</v>
      </c>
    </row>
    <row r="32" spans="1:15" ht="15" customHeight="1">
      <c r="A32" s="1" t="s">
        <v>27</v>
      </c>
      <c r="B32" s="2">
        <v>2023</v>
      </c>
      <c r="C32" s="2">
        <v>2028</v>
      </c>
      <c r="D32" s="3">
        <v>2033</v>
      </c>
      <c r="E32" s="3">
        <v>2031</v>
      </c>
      <c r="F32" s="3">
        <v>2032</v>
      </c>
      <c r="G32" s="3">
        <v>2030</v>
      </c>
      <c r="H32" s="22">
        <v>2032</v>
      </c>
      <c r="I32" s="18">
        <v>2044</v>
      </c>
      <c r="J32" s="3">
        <v>2052</v>
      </c>
      <c r="K32" s="3">
        <v>2044</v>
      </c>
      <c r="L32" s="25">
        <v>2047</v>
      </c>
      <c r="M32" s="25">
        <v>2052</v>
      </c>
      <c r="O32" s="116">
        <f t="shared" si="2"/>
        <v>1.004448838358873</v>
      </c>
    </row>
    <row r="33" spans="1:15" ht="15" customHeight="1">
      <c r="A33" s="1" t="s">
        <v>28</v>
      </c>
      <c r="B33" s="2">
        <v>3099</v>
      </c>
      <c r="C33" s="2">
        <v>3090</v>
      </c>
      <c r="D33" s="3">
        <v>3079</v>
      </c>
      <c r="E33" s="3">
        <v>3076</v>
      </c>
      <c r="F33" s="3">
        <v>3074</v>
      </c>
      <c r="G33" s="3">
        <v>3073</v>
      </c>
      <c r="H33" s="22">
        <v>3070</v>
      </c>
      <c r="I33" s="18">
        <v>3066</v>
      </c>
      <c r="J33" s="3">
        <v>3058</v>
      </c>
      <c r="K33" s="3">
        <v>3059</v>
      </c>
      <c r="L33" s="25">
        <v>3051</v>
      </c>
      <c r="M33" s="25">
        <v>3042</v>
      </c>
      <c r="O33" s="116">
        <f t="shared" si="2"/>
        <v>0.9906421426266537</v>
      </c>
    </row>
    <row r="34" spans="1:15" ht="15" customHeight="1">
      <c r="A34" s="32" t="s">
        <v>29</v>
      </c>
      <c r="B34" s="28">
        <f aca="true" t="shared" si="6" ref="B34:K34">SUM(B35:B36)</f>
        <v>10929</v>
      </c>
      <c r="C34" s="28">
        <f t="shared" si="6"/>
        <v>10914</v>
      </c>
      <c r="D34" s="28">
        <f t="shared" si="6"/>
        <v>10916</v>
      </c>
      <c r="E34" s="28">
        <f t="shared" si="6"/>
        <v>10893</v>
      </c>
      <c r="F34" s="28">
        <f t="shared" si="6"/>
        <v>10876</v>
      </c>
      <c r="G34" s="29">
        <f t="shared" si="6"/>
        <v>10875</v>
      </c>
      <c r="H34" s="30">
        <f t="shared" si="6"/>
        <v>10853</v>
      </c>
      <c r="I34" s="31">
        <f t="shared" si="6"/>
        <v>10841</v>
      </c>
      <c r="J34" s="28">
        <f t="shared" si="6"/>
        <v>10821</v>
      </c>
      <c r="K34" s="28">
        <f t="shared" si="6"/>
        <v>10800</v>
      </c>
      <c r="L34" s="28">
        <f>SUM(L35:L36)</f>
        <v>10781</v>
      </c>
      <c r="M34" s="28">
        <f>SUM(M35:M36)</f>
        <v>10765</v>
      </c>
      <c r="O34" s="116">
        <f t="shared" si="2"/>
        <v>0.9930460243389149</v>
      </c>
    </row>
    <row r="35" spans="1:15" ht="15" customHeight="1">
      <c r="A35" s="1" t="s">
        <v>30</v>
      </c>
      <c r="B35" s="2">
        <v>4621</v>
      </c>
      <c r="C35" s="2">
        <v>4631</v>
      </c>
      <c r="D35" s="3">
        <v>4636</v>
      </c>
      <c r="E35" s="3">
        <v>4634</v>
      </c>
      <c r="F35" s="3">
        <v>4629</v>
      </c>
      <c r="G35" s="3">
        <v>4630</v>
      </c>
      <c r="H35" s="22">
        <v>4623</v>
      </c>
      <c r="I35" s="18">
        <v>4628</v>
      </c>
      <c r="J35" s="3">
        <v>4623</v>
      </c>
      <c r="K35" s="3">
        <v>4617</v>
      </c>
      <c r="L35" s="25">
        <v>4610</v>
      </c>
      <c r="M35" s="25">
        <v>4604</v>
      </c>
      <c r="O35" s="116">
        <f t="shared" si="2"/>
        <v>1.0004328067517854</v>
      </c>
    </row>
    <row r="36" spans="1:15" ht="15" customHeight="1">
      <c r="A36" s="1" t="s">
        <v>31</v>
      </c>
      <c r="B36" s="2">
        <v>6308</v>
      </c>
      <c r="C36" s="2">
        <v>6283</v>
      </c>
      <c r="D36" s="3">
        <v>6280</v>
      </c>
      <c r="E36" s="3">
        <v>6259</v>
      </c>
      <c r="F36" s="3">
        <v>6247</v>
      </c>
      <c r="G36" s="3">
        <v>6245</v>
      </c>
      <c r="H36" s="22">
        <v>6230</v>
      </c>
      <c r="I36" s="18">
        <v>6213</v>
      </c>
      <c r="J36" s="3">
        <v>6198</v>
      </c>
      <c r="K36" s="3">
        <v>6183</v>
      </c>
      <c r="L36" s="25">
        <v>6171</v>
      </c>
      <c r="M36" s="25">
        <v>6161</v>
      </c>
      <c r="O36" s="116">
        <f t="shared" si="2"/>
        <v>0.9876347495244134</v>
      </c>
    </row>
    <row r="37" spans="1:15" ht="15" customHeight="1">
      <c r="A37" s="32" t="s">
        <v>32</v>
      </c>
      <c r="B37" s="28">
        <f aca="true" t="shared" si="7" ref="B37:K37">SUM(B38:B42)</f>
        <v>9223</v>
      </c>
      <c r="C37" s="28">
        <f t="shared" si="7"/>
        <v>9232</v>
      </c>
      <c r="D37" s="28">
        <f t="shared" si="7"/>
        <v>9220</v>
      </c>
      <c r="E37" s="28">
        <f t="shared" si="7"/>
        <v>9219</v>
      </c>
      <c r="F37" s="28">
        <f t="shared" si="7"/>
        <v>9222</v>
      </c>
      <c r="G37" s="29">
        <f t="shared" si="7"/>
        <v>9210</v>
      </c>
      <c r="H37" s="30">
        <f t="shared" si="7"/>
        <v>9214</v>
      </c>
      <c r="I37" s="31">
        <f t="shared" si="7"/>
        <v>9212</v>
      </c>
      <c r="J37" s="28">
        <f t="shared" si="7"/>
        <v>9198</v>
      </c>
      <c r="K37" s="28">
        <f t="shared" si="7"/>
        <v>9186</v>
      </c>
      <c r="L37" s="28">
        <f>SUM(L38:L42)</f>
        <v>9173</v>
      </c>
      <c r="M37" s="28">
        <f>SUM(M38:M42)</f>
        <v>9168</v>
      </c>
      <c r="O37" s="116">
        <f t="shared" si="2"/>
        <v>0.9990241786837255</v>
      </c>
    </row>
    <row r="38" spans="1:15" ht="15" customHeight="1">
      <c r="A38" s="1" t="s">
        <v>33</v>
      </c>
      <c r="B38" s="2">
        <v>1640</v>
      </c>
      <c r="C38" s="2">
        <v>1630</v>
      </c>
      <c r="D38" s="3">
        <v>1625</v>
      </c>
      <c r="E38" s="3">
        <v>1628</v>
      </c>
      <c r="F38" s="3">
        <v>1625</v>
      </c>
      <c r="G38" s="3">
        <v>1622</v>
      </c>
      <c r="H38" s="22">
        <v>1614</v>
      </c>
      <c r="I38" s="18">
        <v>1619</v>
      </c>
      <c r="J38" s="3">
        <v>1610</v>
      </c>
      <c r="K38" s="3">
        <v>1613</v>
      </c>
      <c r="L38" s="25">
        <v>1609</v>
      </c>
      <c r="M38" s="25">
        <v>1607</v>
      </c>
      <c r="O38" s="116">
        <f t="shared" si="2"/>
        <v>0.9841463414634146</v>
      </c>
    </row>
    <row r="39" spans="1:15" ht="15" customHeight="1">
      <c r="A39" s="1" t="s">
        <v>34</v>
      </c>
      <c r="B39" s="2">
        <v>1309</v>
      </c>
      <c r="C39" s="2">
        <v>1304</v>
      </c>
      <c r="D39" s="3">
        <v>1305</v>
      </c>
      <c r="E39" s="3">
        <v>1305</v>
      </c>
      <c r="F39" s="3">
        <v>1307</v>
      </c>
      <c r="G39" s="3">
        <v>1301</v>
      </c>
      <c r="H39" s="22">
        <v>1296</v>
      </c>
      <c r="I39" s="18">
        <v>1301</v>
      </c>
      <c r="J39" s="3">
        <v>1298</v>
      </c>
      <c r="K39" s="3">
        <v>1290</v>
      </c>
      <c r="L39" s="25">
        <v>1288</v>
      </c>
      <c r="M39" s="25">
        <v>1286</v>
      </c>
      <c r="O39" s="116">
        <f t="shared" si="2"/>
        <v>0.9900687547746372</v>
      </c>
    </row>
    <row r="40" spans="1:15" ht="15" customHeight="1">
      <c r="A40" s="1" t="s">
        <v>35</v>
      </c>
      <c r="B40" s="2">
        <v>4969</v>
      </c>
      <c r="C40" s="2">
        <v>4988</v>
      </c>
      <c r="D40" s="3">
        <v>4985</v>
      </c>
      <c r="E40" s="3">
        <v>4984</v>
      </c>
      <c r="F40" s="3">
        <v>4988</v>
      </c>
      <c r="G40" s="3">
        <v>4988</v>
      </c>
      <c r="H40" s="22">
        <v>4999</v>
      </c>
      <c r="I40" s="18">
        <v>4989</v>
      </c>
      <c r="J40" s="3">
        <v>4993</v>
      </c>
      <c r="K40" s="3">
        <v>4988</v>
      </c>
      <c r="L40" s="25">
        <v>4980</v>
      </c>
      <c r="M40" s="25">
        <v>4982</v>
      </c>
      <c r="O40" s="116">
        <f t="shared" si="2"/>
        <v>1.0060374320788892</v>
      </c>
    </row>
    <row r="41" spans="1:15" ht="15" customHeight="1">
      <c r="A41" s="1" t="s">
        <v>36</v>
      </c>
      <c r="B41" s="2">
        <v>558</v>
      </c>
      <c r="C41" s="2">
        <v>559</v>
      </c>
      <c r="D41" s="3">
        <v>558</v>
      </c>
      <c r="E41" s="3">
        <v>558</v>
      </c>
      <c r="F41" s="3">
        <v>559</v>
      </c>
      <c r="G41" s="3">
        <v>556</v>
      </c>
      <c r="H41" s="22">
        <v>558</v>
      </c>
      <c r="I41" s="18">
        <v>558</v>
      </c>
      <c r="J41" s="3">
        <v>555</v>
      </c>
      <c r="K41" s="3">
        <v>555</v>
      </c>
      <c r="L41" s="25">
        <v>556</v>
      </c>
      <c r="M41" s="25">
        <v>555</v>
      </c>
      <c r="O41" s="116">
        <f t="shared" si="2"/>
        <v>1</v>
      </c>
    </row>
    <row r="42" spans="1:15" ht="15" customHeight="1">
      <c r="A42" s="1" t="s">
        <v>37</v>
      </c>
      <c r="B42" s="2">
        <v>747</v>
      </c>
      <c r="C42" s="2">
        <v>751</v>
      </c>
      <c r="D42" s="3">
        <v>747</v>
      </c>
      <c r="E42" s="3">
        <v>744</v>
      </c>
      <c r="F42" s="3">
        <v>743</v>
      </c>
      <c r="G42" s="3">
        <v>743</v>
      </c>
      <c r="H42" s="22">
        <v>747</v>
      </c>
      <c r="I42" s="18">
        <v>745</v>
      </c>
      <c r="J42" s="3">
        <v>742</v>
      </c>
      <c r="K42" s="3">
        <v>740</v>
      </c>
      <c r="L42" s="25">
        <v>740</v>
      </c>
      <c r="M42" s="25">
        <v>738</v>
      </c>
      <c r="O42" s="116">
        <f t="shared" si="2"/>
        <v>1</v>
      </c>
    </row>
    <row r="43" spans="1:15" ht="15" customHeight="1">
      <c r="A43" s="32" t="s">
        <v>38</v>
      </c>
      <c r="B43" s="28">
        <f aca="true" t="shared" si="8" ref="B43:K43">SUM(B44:B48)</f>
        <v>48724</v>
      </c>
      <c r="C43" s="28">
        <f t="shared" si="8"/>
        <v>48653</v>
      </c>
      <c r="D43" s="28">
        <f t="shared" si="8"/>
        <v>48636</v>
      </c>
      <c r="E43" s="28">
        <f t="shared" si="8"/>
        <v>48629</v>
      </c>
      <c r="F43" s="28">
        <f t="shared" si="8"/>
        <v>48581</v>
      </c>
      <c r="G43" s="29">
        <f t="shared" si="8"/>
        <v>48598</v>
      </c>
      <c r="H43" s="30">
        <f t="shared" si="8"/>
        <v>48589</v>
      </c>
      <c r="I43" s="31">
        <f t="shared" si="8"/>
        <v>48580</v>
      </c>
      <c r="J43" s="28">
        <f t="shared" si="8"/>
        <v>48537</v>
      </c>
      <c r="K43" s="28">
        <f t="shared" si="8"/>
        <v>48521</v>
      </c>
      <c r="L43" s="28">
        <f>SUM(L44:L48)</f>
        <v>48497</v>
      </c>
      <c r="M43" s="28">
        <f>SUM(M44:M48)</f>
        <v>48483</v>
      </c>
      <c r="O43" s="116">
        <f t="shared" si="2"/>
        <v>0.9972292915195796</v>
      </c>
    </row>
    <row r="44" spans="1:15" ht="15" customHeight="1">
      <c r="A44" s="1" t="s">
        <v>39</v>
      </c>
      <c r="B44" s="2">
        <v>24452</v>
      </c>
      <c r="C44" s="2">
        <v>24407</v>
      </c>
      <c r="D44" s="3">
        <v>24401</v>
      </c>
      <c r="E44" s="3">
        <v>24388</v>
      </c>
      <c r="F44" s="3">
        <v>24365</v>
      </c>
      <c r="G44" s="3">
        <v>24364</v>
      </c>
      <c r="H44" s="22">
        <v>24336</v>
      </c>
      <c r="I44" s="18">
        <v>24316</v>
      </c>
      <c r="J44" s="3">
        <v>24299</v>
      </c>
      <c r="K44" s="3">
        <v>24289</v>
      </c>
      <c r="L44" s="25">
        <v>24306</v>
      </c>
      <c r="M44" s="25">
        <v>24292</v>
      </c>
      <c r="O44" s="116">
        <f t="shared" si="2"/>
        <v>0.9952560117781777</v>
      </c>
    </row>
    <row r="45" spans="1:15" ht="15" customHeight="1">
      <c r="A45" s="1" t="s">
        <v>40</v>
      </c>
      <c r="B45" s="2">
        <v>2402</v>
      </c>
      <c r="C45" s="2">
        <v>2397</v>
      </c>
      <c r="D45" s="3">
        <v>2394</v>
      </c>
      <c r="E45" s="3">
        <v>2388</v>
      </c>
      <c r="F45" s="3">
        <v>2376</v>
      </c>
      <c r="G45" s="3">
        <v>2384</v>
      </c>
      <c r="H45" s="22">
        <v>2384</v>
      </c>
      <c r="I45" s="18">
        <v>2384</v>
      </c>
      <c r="J45" s="3">
        <v>2378</v>
      </c>
      <c r="K45" s="3">
        <v>2380</v>
      </c>
      <c r="L45" s="25">
        <v>2374</v>
      </c>
      <c r="M45" s="25">
        <v>2375</v>
      </c>
      <c r="O45" s="116">
        <f t="shared" si="2"/>
        <v>0.9925062447960034</v>
      </c>
    </row>
    <row r="46" spans="1:15" ht="15" customHeight="1">
      <c r="A46" s="1" t="s">
        <v>41</v>
      </c>
      <c r="B46" s="2">
        <v>15474</v>
      </c>
      <c r="C46" s="2">
        <v>15468</v>
      </c>
      <c r="D46" s="3">
        <v>15475</v>
      </c>
      <c r="E46" s="3">
        <v>15493</v>
      </c>
      <c r="F46" s="3">
        <v>15483</v>
      </c>
      <c r="G46" s="3">
        <v>15503</v>
      </c>
      <c r="H46" s="22">
        <v>15528</v>
      </c>
      <c r="I46" s="18">
        <v>15539</v>
      </c>
      <c r="J46" s="3">
        <v>15531</v>
      </c>
      <c r="K46" s="3">
        <v>15530</v>
      </c>
      <c r="L46" s="25">
        <v>15511</v>
      </c>
      <c r="M46" s="25">
        <v>15520</v>
      </c>
      <c r="O46" s="116">
        <f t="shared" si="2"/>
        <v>1.0034897246994958</v>
      </c>
    </row>
    <row r="47" spans="1:15" ht="15" customHeight="1">
      <c r="A47" s="1" t="s">
        <v>42</v>
      </c>
      <c r="B47" s="2">
        <v>3065</v>
      </c>
      <c r="C47" s="2">
        <v>3062</v>
      </c>
      <c r="D47" s="3">
        <v>3052</v>
      </c>
      <c r="E47" s="3">
        <v>3054</v>
      </c>
      <c r="F47" s="3">
        <v>3051</v>
      </c>
      <c r="G47" s="3">
        <v>3038</v>
      </c>
      <c r="H47" s="22">
        <v>3033</v>
      </c>
      <c r="I47" s="18">
        <v>3036</v>
      </c>
      <c r="J47" s="3">
        <v>3032</v>
      </c>
      <c r="K47" s="3">
        <v>3029</v>
      </c>
      <c r="L47" s="25">
        <v>3024</v>
      </c>
      <c r="M47" s="25">
        <v>3021</v>
      </c>
      <c r="O47" s="116">
        <f t="shared" si="2"/>
        <v>0.9895595432300163</v>
      </c>
    </row>
    <row r="48" spans="1:15" ht="15" customHeight="1">
      <c r="A48" s="1" t="s">
        <v>43</v>
      </c>
      <c r="B48" s="2">
        <v>3331</v>
      </c>
      <c r="C48" s="2">
        <v>3319</v>
      </c>
      <c r="D48" s="3">
        <v>3314</v>
      </c>
      <c r="E48" s="3">
        <v>3306</v>
      </c>
      <c r="F48" s="3">
        <v>3306</v>
      </c>
      <c r="G48" s="3">
        <v>3309</v>
      </c>
      <c r="H48" s="22">
        <v>3308</v>
      </c>
      <c r="I48" s="18">
        <v>3305</v>
      </c>
      <c r="J48" s="3">
        <v>3297</v>
      </c>
      <c r="K48" s="3">
        <v>3293</v>
      </c>
      <c r="L48" s="25">
        <v>3282</v>
      </c>
      <c r="M48" s="25">
        <v>3275</v>
      </c>
      <c r="O48" s="116">
        <f t="shared" si="2"/>
        <v>0.9930951666166317</v>
      </c>
    </row>
    <row r="49" spans="1:15" ht="15" customHeight="1">
      <c r="A49" s="32" t="s">
        <v>44</v>
      </c>
      <c r="B49" s="28">
        <f aca="true" t="shared" si="9" ref="B49:K49">SUM(B50:B59)</f>
        <v>66254</v>
      </c>
      <c r="C49" s="28">
        <f t="shared" si="9"/>
        <v>66113</v>
      </c>
      <c r="D49" s="28">
        <f t="shared" si="9"/>
        <v>66063</v>
      </c>
      <c r="E49" s="28">
        <f t="shared" si="9"/>
        <v>66018</v>
      </c>
      <c r="F49" s="28">
        <f t="shared" si="9"/>
        <v>66006</v>
      </c>
      <c r="G49" s="29">
        <f t="shared" si="9"/>
        <v>65984</v>
      </c>
      <c r="H49" s="30">
        <f t="shared" si="9"/>
        <v>65923</v>
      </c>
      <c r="I49" s="31">
        <f t="shared" si="9"/>
        <v>65908</v>
      </c>
      <c r="J49" s="28">
        <f t="shared" si="9"/>
        <v>65803</v>
      </c>
      <c r="K49" s="28">
        <f t="shared" si="9"/>
        <v>65787</v>
      </c>
      <c r="L49" s="28">
        <f>SUM(L50:L59)</f>
        <v>65739</v>
      </c>
      <c r="M49" s="28">
        <f>SUM(M50:M59)</f>
        <v>65688</v>
      </c>
      <c r="O49" s="116">
        <f t="shared" si="2"/>
        <v>0.9950040752256467</v>
      </c>
    </row>
    <row r="50" spans="1:15" ht="15" customHeight="1">
      <c r="A50" s="1" t="s">
        <v>45</v>
      </c>
      <c r="B50" s="2">
        <v>7006</v>
      </c>
      <c r="C50" s="2">
        <v>6974</v>
      </c>
      <c r="D50" s="3">
        <v>6970</v>
      </c>
      <c r="E50" s="3">
        <v>6951</v>
      </c>
      <c r="F50" s="3">
        <v>6952</v>
      </c>
      <c r="G50" s="3">
        <v>6952</v>
      </c>
      <c r="H50" s="22">
        <v>6942</v>
      </c>
      <c r="I50" s="18">
        <v>6936</v>
      </c>
      <c r="J50" s="3">
        <v>6931</v>
      </c>
      <c r="K50" s="3">
        <v>6933</v>
      </c>
      <c r="L50" s="25">
        <v>6931</v>
      </c>
      <c r="M50" s="25">
        <v>6923</v>
      </c>
      <c r="O50" s="116">
        <f t="shared" si="2"/>
        <v>0.9908649728803882</v>
      </c>
    </row>
    <row r="51" spans="1:15" ht="15" customHeight="1">
      <c r="A51" s="1" t="s">
        <v>46</v>
      </c>
      <c r="B51" s="2">
        <v>14733</v>
      </c>
      <c r="C51" s="2">
        <v>14729</v>
      </c>
      <c r="D51" s="3">
        <v>14751</v>
      </c>
      <c r="E51" s="3">
        <v>14759</v>
      </c>
      <c r="F51" s="3">
        <v>14750</v>
      </c>
      <c r="G51" s="3">
        <v>14768</v>
      </c>
      <c r="H51" s="22">
        <v>14761</v>
      </c>
      <c r="I51" s="18">
        <v>14737</v>
      </c>
      <c r="J51" s="3">
        <v>14700</v>
      </c>
      <c r="K51" s="3">
        <v>14711</v>
      </c>
      <c r="L51" s="25">
        <v>14700</v>
      </c>
      <c r="M51" s="25">
        <v>14699</v>
      </c>
      <c r="O51" s="116">
        <f t="shared" si="2"/>
        <v>1.0019004954863233</v>
      </c>
    </row>
    <row r="52" spans="1:15" ht="15" customHeight="1">
      <c r="A52" s="1" t="s">
        <v>47</v>
      </c>
      <c r="B52" s="2">
        <v>7344</v>
      </c>
      <c r="C52" s="2">
        <v>7346</v>
      </c>
      <c r="D52" s="3">
        <v>7311</v>
      </c>
      <c r="E52" s="3">
        <v>7304</v>
      </c>
      <c r="F52" s="3">
        <v>7300</v>
      </c>
      <c r="G52" s="3">
        <v>7289</v>
      </c>
      <c r="H52" s="22">
        <v>7285</v>
      </c>
      <c r="I52" s="18">
        <v>7280</v>
      </c>
      <c r="J52" s="3">
        <v>7276</v>
      </c>
      <c r="K52" s="3">
        <v>7263</v>
      </c>
      <c r="L52" s="25">
        <v>7260</v>
      </c>
      <c r="M52" s="25">
        <v>7270</v>
      </c>
      <c r="O52" s="116">
        <f t="shared" si="2"/>
        <v>0.9919662309368191</v>
      </c>
    </row>
    <row r="53" spans="1:15" ht="15" customHeight="1">
      <c r="A53" s="1" t="s">
        <v>48</v>
      </c>
      <c r="B53" s="2">
        <v>14755</v>
      </c>
      <c r="C53" s="2">
        <v>14720</v>
      </c>
      <c r="D53" s="3">
        <v>14696</v>
      </c>
      <c r="E53" s="3">
        <v>14671</v>
      </c>
      <c r="F53" s="3">
        <v>14666</v>
      </c>
      <c r="G53" s="3">
        <v>14636</v>
      </c>
      <c r="H53" s="22">
        <v>14607</v>
      </c>
      <c r="I53" s="18">
        <v>14613</v>
      </c>
      <c r="J53" s="3">
        <v>14602</v>
      </c>
      <c r="K53" s="3">
        <v>14592</v>
      </c>
      <c r="L53" s="25">
        <v>14599</v>
      </c>
      <c r="M53" s="25">
        <v>14597</v>
      </c>
      <c r="O53" s="116">
        <f t="shared" si="2"/>
        <v>0.989969501863775</v>
      </c>
    </row>
    <row r="54" spans="1:15" ht="15" customHeight="1">
      <c r="A54" s="1" t="s">
        <v>49</v>
      </c>
      <c r="B54" s="2">
        <v>4830</v>
      </c>
      <c r="C54" s="2">
        <v>4828</v>
      </c>
      <c r="D54" s="3">
        <v>4827</v>
      </c>
      <c r="E54" s="3">
        <v>4831</v>
      </c>
      <c r="F54" s="3">
        <v>4832</v>
      </c>
      <c r="G54" s="3">
        <v>4830</v>
      </c>
      <c r="H54" s="22">
        <v>4834</v>
      </c>
      <c r="I54" s="18">
        <v>4826</v>
      </c>
      <c r="J54" s="3">
        <v>4818</v>
      </c>
      <c r="K54" s="3">
        <v>4817</v>
      </c>
      <c r="L54" s="25">
        <v>4812</v>
      </c>
      <c r="M54" s="25">
        <v>4803</v>
      </c>
      <c r="O54" s="116">
        <f t="shared" si="2"/>
        <v>1.0008281573498965</v>
      </c>
    </row>
    <row r="55" spans="1:15" ht="15" customHeight="1">
      <c r="A55" s="1" t="s">
        <v>50</v>
      </c>
      <c r="B55" s="2">
        <v>1707</v>
      </c>
      <c r="C55" s="2">
        <v>1698</v>
      </c>
      <c r="D55" s="3">
        <v>1695</v>
      </c>
      <c r="E55" s="3">
        <v>1692</v>
      </c>
      <c r="F55" s="3">
        <v>1690</v>
      </c>
      <c r="G55" s="3">
        <v>1687</v>
      </c>
      <c r="H55" s="22">
        <v>1685</v>
      </c>
      <c r="I55" s="18">
        <v>1688</v>
      </c>
      <c r="J55" s="3">
        <v>1674</v>
      </c>
      <c r="K55" s="3">
        <v>1672</v>
      </c>
      <c r="L55" s="25">
        <v>1673</v>
      </c>
      <c r="M55" s="25">
        <v>1668</v>
      </c>
      <c r="O55" s="116">
        <f t="shared" si="2"/>
        <v>0.987111892208553</v>
      </c>
    </row>
    <row r="56" spans="1:15" ht="15" customHeight="1">
      <c r="A56" s="1" t="s">
        <v>51</v>
      </c>
      <c r="B56" s="2">
        <v>2814</v>
      </c>
      <c r="C56" s="2">
        <v>2802</v>
      </c>
      <c r="D56" s="3">
        <v>2801</v>
      </c>
      <c r="E56" s="3">
        <v>2806</v>
      </c>
      <c r="F56" s="3">
        <v>2809</v>
      </c>
      <c r="G56" s="3">
        <v>2819</v>
      </c>
      <c r="H56" s="22">
        <v>2816</v>
      </c>
      <c r="I56" s="18">
        <v>2819</v>
      </c>
      <c r="J56" s="3">
        <v>2805</v>
      </c>
      <c r="K56" s="3">
        <v>2810</v>
      </c>
      <c r="L56" s="25">
        <v>2804</v>
      </c>
      <c r="M56" s="25">
        <v>2788</v>
      </c>
      <c r="O56" s="116">
        <f t="shared" si="2"/>
        <v>1.0007107320540156</v>
      </c>
    </row>
    <row r="57" spans="1:15" ht="15" customHeight="1">
      <c r="A57" s="1" t="s">
        <v>52</v>
      </c>
      <c r="B57" s="2">
        <v>4424</v>
      </c>
      <c r="C57" s="2">
        <v>4402</v>
      </c>
      <c r="D57" s="3">
        <v>4394</v>
      </c>
      <c r="E57" s="3">
        <v>4390</v>
      </c>
      <c r="F57" s="3">
        <v>4394</v>
      </c>
      <c r="G57" s="3">
        <v>4402</v>
      </c>
      <c r="H57" s="22">
        <v>4403</v>
      </c>
      <c r="I57" s="18">
        <v>4414</v>
      </c>
      <c r="J57" s="3">
        <v>4412</v>
      </c>
      <c r="K57" s="3">
        <v>4414</v>
      </c>
      <c r="L57" s="25">
        <v>4403</v>
      </c>
      <c r="M57" s="25">
        <v>4387</v>
      </c>
      <c r="O57" s="116">
        <f t="shared" si="2"/>
        <v>0.995253164556962</v>
      </c>
    </row>
    <row r="58" spans="1:15" ht="15" customHeight="1">
      <c r="A58" s="1" t="s">
        <v>53</v>
      </c>
      <c r="B58" s="2">
        <v>2657</v>
      </c>
      <c r="C58" s="2">
        <v>2643</v>
      </c>
      <c r="D58" s="3">
        <v>2638</v>
      </c>
      <c r="E58" s="3">
        <v>2631</v>
      </c>
      <c r="F58" s="3">
        <v>2627</v>
      </c>
      <c r="G58" s="3">
        <v>2627</v>
      </c>
      <c r="H58" s="22">
        <v>2618</v>
      </c>
      <c r="I58" s="18">
        <v>2614</v>
      </c>
      <c r="J58" s="3">
        <v>2612</v>
      </c>
      <c r="K58" s="3">
        <v>2601</v>
      </c>
      <c r="L58" s="25">
        <v>2595</v>
      </c>
      <c r="M58" s="25">
        <v>2599</v>
      </c>
      <c r="O58" s="116">
        <f t="shared" si="2"/>
        <v>0.9853217914941663</v>
      </c>
    </row>
    <row r="59" spans="1:15" ht="15" customHeight="1">
      <c r="A59" s="1" t="s">
        <v>54</v>
      </c>
      <c r="B59" s="2">
        <v>5984</v>
      </c>
      <c r="C59" s="2">
        <v>5971</v>
      </c>
      <c r="D59" s="3">
        <v>5980</v>
      </c>
      <c r="E59" s="3">
        <v>5983</v>
      </c>
      <c r="F59" s="3">
        <v>5986</v>
      </c>
      <c r="G59" s="3">
        <v>5974</v>
      </c>
      <c r="H59" s="22">
        <v>5972</v>
      </c>
      <c r="I59" s="18">
        <v>5981</v>
      </c>
      <c r="J59" s="3">
        <v>5973</v>
      </c>
      <c r="K59" s="3">
        <v>5974</v>
      </c>
      <c r="L59" s="25">
        <v>5962</v>
      </c>
      <c r="M59" s="25">
        <v>5954</v>
      </c>
      <c r="O59" s="116">
        <f t="shared" si="2"/>
        <v>0.9979946524064172</v>
      </c>
    </row>
    <row r="60" spans="1:15" ht="15" customHeight="1">
      <c r="A60" s="32" t="s">
        <v>55</v>
      </c>
      <c r="B60" s="28">
        <f aca="true" t="shared" si="10" ref="B60:K60">SUM(B61:B67)</f>
        <v>33692</v>
      </c>
      <c r="C60" s="28">
        <f t="shared" si="10"/>
        <v>33609</v>
      </c>
      <c r="D60" s="28">
        <f t="shared" si="10"/>
        <v>33559</v>
      </c>
      <c r="E60" s="28">
        <f t="shared" si="10"/>
        <v>33532</v>
      </c>
      <c r="F60" s="28">
        <f t="shared" si="10"/>
        <v>33528</v>
      </c>
      <c r="G60" s="29">
        <f t="shared" si="10"/>
        <v>33494</v>
      </c>
      <c r="H60" s="30">
        <f t="shared" si="10"/>
        <v>33448</v>
      </c>
      <c r="I60" s="31">
        <f t="shared" si="10"/>
        <v>33426</v>
      </c>
      <c r="J60" s="28">
        <f t="shared" si="10"/>
        <v>33418</v>
      </c>
      <c r="K60" s="28">
        <f t="shared" si="10"/>
        <v>33392</v>
      </c>
      <c r="L60" s="28">
        <f>SUM(L61:L67)</f>
        <v>33368</v>
      </c>
      <c r="M60" s="28">
        <f>SUM(M61:M67)</f>
        <v>33323</v>
      </c>
      <c r="O60" s="116">
        <f t="shared" si="2"/>
        <v>0.9927579247299062</v>
      </c>
    </row>
    <row r="61" spans="1:15" ht="15" customHeight="1">
      <c r="A61" s="1" t="s">
        <v>56</v>
      </c>
      <c r="B61" s="2">
        <v>4163</v>
      </c>
      <c r="C61" s="2">
        <v>4145</v>
      </c>
      <c r="D61" s="3">
        <v>4133</v>
      </c>
      <c r="E61" s="3">
        <v>4116</v>
      </c>
      <c r="F61" s="3">
        <v>4118</v>
      </c>
      <c r="G61" s="3">
        <v>4126</v>
      </c>
      <c r="H61" s="22">
        <v>4124</v>
      </c>
      <c r="I61" s="18">
        <v>4121</v>
      </c>
      <c r="J61" s="3">
        <v>4134</v>
      </c>
      <c r="K61" s="3">
        <v>4133</v>
      </c>
      <c r="L61" s="25">
        <v>4133</v>
      </c>
      <c r="M61" s="25">
        <v>4129</v>
      </c>
      <c r="O61" s="116">
        <f t="shared" si="2"/>
        <v>0.9906317559452318</v>
      </c>
    </row>
    <row r="62" spans="1:15" ht="15" customHeight="1">
      <c r="A62" s="1" t="s">
        <v>57</v>
      </c>
      <c r="B62" s="2">
        <v>3418</v>
      </c>
      <c r="C62" s="2">
        <v>3411</v>
      </c>
      <c r="D62" s="3">
        <v>3405</v>
      </c>
      <c r="E62" s="3">
        <v>3401</v>
      </c>
      <c r="F62" s="3">
        <v>3397</v>
      </c>
      <c r="G62" s="3">
        <v>3377</v>
      </c>
      <c r="H62" s="22">
        <v>3363</v>
      </c>
      <c r="I62" s="18">
        <v>3362</v>
      </c>
      <c r="J62" s="3">
        <v>3363</v>
      </c>
      <c r="K62" s="3">
        <v>3360</v>
      </c>
      <c r="L62" s="25">
        <v>3348</v>
      </c>
      <c r="M62" s="25">
        <v>3332</v>
      </c>
      <c r="O62" s="116">
        <f t="shared" si="2"/>
        <v>0.983908718548859</v>
      </c>
    </row>
    <row r="63" spans="1:15" ht="15" customHeight="1">
      <c r="A63" s="1" t="s">
        <v>58</v>
      </c>
      <c r="B63" s="2">
        <v>10016</v>
      </c>
      <c r="C63" s="2">
        <v>9992</v>
      </c>
      <c r="D63" s="3">
        <v>9992</v>
      </c>
      <c r="E63" s="3">
        <v>9980</v>
      </c>
      <c r="F63" s="3">
        <v>9978</v>
      </c>
      <c r="G63" s="3">
        <v>9967</v>
      </c>
      <c r="H63" s="22">
        <v>9939</v>
      </c>
      <c r="I63" s="18">
        <v>9936</v>
      </c>
      <c r="J63" s="3">
        <v>9934</v>
      </c>
      <c r="K63" s="3">
        <v>9932</v>
      </c>
      <c r="L63" s="25">
        <v>9936</v>
      </c>
      <c r="M63" s="25">
        <v>9938</v>
      </c>
      <c r="O63" s="116">
        <f t="shared" si="2"/>
        <v>0.9923123003194888</v>
      </c>
    </row>
    <row r="64" spans="1:15" ht="15" customHeight="1">
      <c r="A64" s="1" t="s">
        <v>59</v>
      </c>
      <c r="B64" s="2">
        <v>6898</v>
      </c>
      <c r="C64" s="2">
        <v>6879</v>
      </c>
      <c r="D64" s="3">
        <v>6875</v>
      </c>
      <c r="E64" s="3">
        <v>6879</v>
      </c>
      <c r="F64" s="3">
        <v>6880</v>
      </c>
      <c r="G64" s="3">
        <v>6883</v>
      </c>
      <c r="H64" s="22">
        <v>6880</v>
      </c>
      <c r="I64" s="18">
        <v>6880</v>
      </c>
      <c r="J64" s="3">
        <v>6864</v>
      </c>
      <c r="K64" s="3">
        <v>6854</v>
      </c>
      <c r="L64" s="25">
        <v>6847</v>
      </c>
      <c r="M64" s="25">
        <v>6831</v>
      </c>
      <c r="O64" s="116">
        <f t="shared" si="2"/>
        <v>0.9973905479849232</v>
      </c>
    </row>
    <row r="65" spans="1:15" ht="15" customHeight="1">
      <c r="A65" s="1" t="s">
        <v>60</v>
      </c>
      <c r="B65" s="2">
        <v>3520</v>
      </c>
      <c r="C65" s="2">
        <v>3520</v>
      </c>
      <c r="D65" s="3">
        <v>3513</v>
      </c>
      <c r="E65" s="3">
        <v>3512</v>
      </c>
      <c r="F65" s="3">
        <v>3511</v>
      </c>
      <c r="G65" s="3">
        <v>3514</v>
      </c>
      <c r="H65" s="22">
        <v>3509</v>
      </c>
      <c r="I65" s="18">
        <v>3505</v>
      </c>
      <c r="J65" s="3">
        <v>3504</v>
      </c>
      <c r="K65" s="3">
        <v>3505</v>
      </c>
      <c r="L65" s="25">
        <v>3500</v>
      </c>
      <c r="M65" s="25">
        <v>3498</v>
      </c>
      <c r="O65" s="116">
        <f t="shared" si="2"/>
        <v>0.996875</v>
      </c>
    </row>
    <row r="66" spans="1:15" ht="15" customHeight="1">
      <c r="A66" s="1" t="s">
        <v>61</v>
      </c>
      <c r="B66" s="2">
        <v>3814</v>
      </c>
      <c r="C66" s="2">
        <v>3794</v>
      </c>
      <c r="D66" s="3">
        <v>3779</v>
      </c>
      <c r="E66" s="3">
        <v>3779</v>
      </c>
      <c r="F66" s="3">
        <v>3776</v>
      </c>
      <c r="G66" s="3">
        <v>3763</v>
      </c>
      <c r="H66" s="22">
        <v>3763</v>
      </c>
      <c r="I66" s="18">
        <v>3757</v>
      </c>
      <c r="J66" s="3">
        <v>3749</v>
      </c>
      <c r="K66" s="3">
        <v>3748</v>
      </c>
      <c r="L66" s="25">
        <v>3748</v>
      </c>
      <c r="M66" s="25">
        <v>3745</v>
      </c>
      <c r="O66" s="116">
        <f t="shared" si="2"/>
        <v>0.986628211851075</v>
      </c>
    </row>
    <row r="67" spans="1:15" ht="15" customHeight="1" thickBot="1">
      <c r="A67" s="7" t="s">
        <v>62</v>
      </c>
      <c r="B67" s="8">
        <v>1863</v>
      </c>
      <c r="C67" s="8">
        <v>1868</v>
      </c>
      <c r="D67" s="9">
        <v>1862</v>
      </c>
      <c r="E67" s="9">
        <v>1865</v>
      </c>
      <c r="F67" s="10">
        <v>1868</v>
      </c>
      <c r="G67" s="9">
        <v>1864</v>
      </c>
      <c r="H67" s="23">
        <v>1870</v>
      </c>
      <c r="I67" s="19">
        <v>1865</v>
      </c>
      <c r="J67" s="10">
        <v>1870</v>
      </c>
      <c r="K67" s="11">
        <v>1860</v>
      </c>
      <c r="L67" s="26">
        <v>1856</v>
      </c>
      <c r="M67" s="26">
        <v>1850</v>
      </c>
      <c r="O67" s="116">
        <f t="shared" si="2"/>
        <v>1.0037573805689748</v>
      </c>
    </row>
    <row r="68" spans="1:15" ht="15" customHeight="1" thickBot="1" thickTop="1">
      <c r="A68" s="14" t="s">
        <v>79</v>
      </c>
      <c r="B68" s="12">
        <f>B5-B70</f>
        <v>-2508</v>
      </c>
      <c r="C68" s="12">
        <f>C5-B5</f>
        <v>1177</v>
      </c>
      <c r="D68" s="12">
        <f>D5-C5</f>
        <v>-92</v>
      </c>
      <c r="E68" s="12">
        <f>E5-D5</f>
        <v>-95</v>
      </c>
      <c r="F68" s="12">
        <f aca="true" t="shared" si="11" ref="F68:M68">F5-E5</f>
        <v>22</v>
      </c>
      <c r="G68" s="16">
        <f t="shared" si="11"/>
        <v>0</v>
      </c>
      <c r="H68" s="24">
        <f t="shared" si="11"/>
        <v>-41</v>
      </c>
      <c r="I68" s="20">
        <f t="shared" si="11"/>
        <v>-5</v>
      </c>
      <c r="J68" s="12">
        <f t="shared" si="11"/>
        <v>-162</v>
      </c>
      <c r="K68" s="12">
        <f t="shared" si="11"/>
        <v>-117</v>
      </c>
      <c r="L68" s="12">
        <f t="shared" si="11"/>
        <v>-218</v>
      </c>
      <c r="M68" s="12">
        <f t="shared" si="11"/>
        <v>-241</v>
      </c>
      <c r="O68" s="116"/>
    </row>
    <row r="69" ht="13.5">
      <c r="O69" s="116"/>
    </row>
    <row r="70" spans="2:15" ht="14.25">
      <c r="B70" s="13">
        <v>813987</v>
      </c>
      <c r="O70" s="116"/>
    </row>
    <row r="71" ht="13.5">
      <c r="O71" s="116"/>
    </row>
    <row r="72" ht="13.5">
      <c r="O72" s="116"/>
    </row>
    <row r="73" ht="13.5">
      <c r="O73" s="116"/>
    </row>
    <row r="74" ht="13.5">
      <c r="O74" s="116"/>
    </row>
    <row r="75" ht="13.5">
      <c r="O75" s="116"/>
    </row>
    <row r="76" ht="13.5">
      <c r="O76" s="116"/>
    </row>
    <row r="77" ht="13.5">
      <c r="O77" s="116"/>
    </row>
    <row r="78" ht="13.5">
      <c r="O78" s="116"/>
    </row>
    <row r="79" ht="13.5">
      <c r="O79" s="116"/>
    </row>
    <row r="80" ht="13.5">
      <c r="O80" s="116"/>
    </row>
    <row r="81" ht="13.5">
      <c r="O81" s="116"/>
    </row>
    <row r="82" ht="13.5">
      <c r="O82" s="116"/>
    </row>
    <row r="83" ht="13.5">
      <c r="O83" s="116"/>
    </row>
    <row r="84" ht="13.5">
      <c r="O84" s="116"/>
    </row>
    <row r="85" ht="13.5">
      <c r="O85" s="116"/>
    </row>
    <row r="86" ht="13.5">
      <c r="O86" s="116"/>
    </row>
    <row r="87" ht="13.5">
      <c r="O87" s="116"/>
    </row>
    <row r="88" ht="13.5">
      <c r="O88" s="116"/>
    </row>
    <row r="89" ht="13.5">
      <c r="O89" s="116"/>
    </row>
    <row r="90" ht="13.5">
      <c r="O90" s="116"/>
    </row>
    <row r="91" ht="13.5">
      <c r="O91" s="116"/>
    </row>
    <row r="92" ht="13.5">
      <c r="O92" s="116"/>
    </row>
    <row r="93" ht="13.5">
      <c r="O93" s="116"/>
    </row>
    <row r="94" ht="13.5">
      <c r="O94" s="116"/>
    </row>
    <row r="95" ht="13.5">
      <c r="O95" s="116"/>
    </row>
    <row r="96" ht="13.5">
      <c r="O96" s="116"/>
    </row>
    <row r="97" ht="13.5">
      <c r="O97" s="116"/>
    </row>
    <row r="98" ht="13.5">
      <c r="O98" s="116"/>
    </row>
    <row r="99" ht="13.5">
      <c r="O99" s="116"/>
    </row>
    <row r="100" ht="13.5">
      <c r="O100" s="116"/>
    </row>
    <row r="101" ht="13.5">
      <c r="O101" s="116"/>
    </row>
    <row r="102" ht="13.5">
      <c r="O102" s="116"/>
    </row>
    <row r="103" ht="13.5">
      <c r="O103" s="116"/>
    </row>
    <row r="104" ht="13.5">
      <c r="O104" s="116"/>
    </row>
    <row r="105" ht="13.5">
      <c r="O105" s="116"/>
    </row>
    <row r="106" ht="13.5">
      <c r="O106" s="116"/>
    </row>
    <row r="107" ht="13.5">
      <c r="O107" s="116"/>
    </row>
    <row r="108" ht="13.5">
      <c r="O108" s="116"/>
    </row>
    <row r="109" ht="13.5">
      <c r="O109" s="116"/>
    </row>
    <row r="110" ht="13.5">
      <c r="O110" s="116"/>
    </row>
    <row r="111" ht="13.5">
      <c r="O111" s="116"/>
    </row>
    <row r="112" ht="13.5">
      <c r="O112" s="116"/>
    </row>
    <row r="113" ht="13.5">
      <c r="O113" s="116"/>
    </row>
    <row r="114" ht="13.5">
      <c r="O114" s="116"/>
    </row>
    <row r="115" ht="13.5">
      <c r="O115" s="116"/>
    </row>
    <row r="116" ht="13.5">
      <c r="O116" s="116"/>
    </row>
    <row r="117" ht="13.5">
      <c r="O117" s="116"/>
    </row>
    <row r="118" ht="13.5">
      <c r="O118" s="116"/>
    </row>
    <row r="119" ht="13.5">
      <c r="O119" s="116"/>
    </row>
    <row r="120" ht="13.5">
      <c r="O120" s="116"/>
    </row>
    <row r="121" ht="13.5">
      <c r="O121" s="116"/>
    </row>
    <row r="122" ht="13.5">
      <c r="O122" s="116"/>
    </row>
    <row r="123" ht="13.5">
      <c r="O123" s="116"/>
    </row>
    <row r="124" ht="13.5">
      <c r="O124" s="116"/>
    </row>
    <row r="125" ht="13.5">
      <c r="O125" s="116"/>
    </row>
    <row r="126" ht="13.5">
      <c r="O126" s="116"/>
    </row>
    <row r="127" ht="13.5">
      <c r="O127" s="116"/>
    </row>
    <row r="128" ht="13.5">
      <c r="O128" s="116"/>
    </row>
    <row r="129" ht="13.5">
      <c r="O129" s="116"/>
    </row>
    <row r="130" ht="13.5">
      <c r="O130" s="116"/>
    </row>
    <row r="131" ht="13.5">
      <c r="O131" s="116"/>
    </row>
    <row r="132" ht="13.5">
      <c r="O132" s="116"/>
    </row>
    <row r="133" ht="13.5">
      <c r="O133" s="116"/>
    </row>
    <row r="134" ht="13.5">
      <c r="O134" s="116"/>
    </row>
    <row r="135" ht="13.5">
      <c r="O135" s="116"/>
    </row>
    <row r="136" ht="13.5">
      <c r="O136" s="116"/>
    </row>
    <row r="137" ht="13.5">
      <c r="O137" s="116"/>
    </row>
    <row r="138" ht="13.5">
      <c r="O138" s="116"/>
    </row>
    <row r="139" ht="13.5">
      <c r="O139" s="116"/>
    </row>
    <row r="140" ht="13.5">
      <c r="O140" s="116"/>
    </row>
    <row r="141" ht="13.5">
      <c r="O141" s="116"/>
    </row>
    <row r="142" ht="13.5">
      <c r="O142" s="116"/>
    </row>
    <row r="143" ht="13.5">
      <c r="O143" s="116"/>
    </row>
    <row r="144" ht="13.5">
      <c r="O144" s="116"/>
    </row>
    <row r="145" ht="13.5">
      <c r="O145" s="116"/>
    </row>
    <row r="146" ht="13.5">
      <c r="O146" s="116"/>
    </row>
    <row r="147" ht="13.5">
      <c r="O147" s="116"/>
    </row>
    <row r="148" ht="13.5">
      <c r="O148" s="116"/>
    </row>
    <row r="149" ht="13.5">
      <c r="O149" s="116"/>
    </row>
    <row r="150" ht="13.5">
      <c r="O150" s="116"/>
    </row>
    <row r="151" ht="13.5">
      <c r="O151" s="116"/>
    </row>
    <row r="152" ht="13.5">
      <c r="O152" s="116"/>
    </row>
    <row r="153" ht="13.5">
      <c r="O153" s="116"/>
    </row>
    <row r="154" ht="13.5">
      <c r="O154" s="116"/>
    </row>
    <row r="155" ht="13.5">
      <c r="O155" s="116"/>
    </row>
    <row r="156" ht="13.5">
      <c r="O156" s="116"/>
    </row>
    <row r="157" ht="13.5">
      <c r="O157" s="116"/>
    </row>
    <row r="158" ht="13.5">
      <c r="O158" s="116"/>
    </row>
    <row r="159" ht="13.5">
      <c r="O159" s="116"/>
    </row>
    <row r="160" ht="13.5">
      <c r="O160" s="116"/>
    </row>
    <row r="161" ht="13.5">
      <c r="O161" s="116"/>
    </row>
    <row r="162" ht="13.5">
      <c r="O162" s="116"/>
    </row>
    <row r="163" ht="13.5">
      <c r="O163" s="116"/>
    </row>
    <row r="164" ht="13.5">
      <c r="O164" s="116"/>
    </row>
    <row r="165" ht="13.5">
      <c r="O165" s="116"/>
    </row>
    <row r="166" ht="13.5">
      <c r="O166" s="116"/>
    </row>
    <row r="167" ht="13.5">
      <c r="O167" s="116"/>
    </row>
    <row r="168" ht="13.5">
      <c r="O168" s="116"/>
    </row>
    <row r="169" ht="13.5">
      <c r="O169" s="116"/>
    </row>
    <row r="170" ht="13.5">
      <c r="O170" s="116"/>
    </row>
    <row r="171" ht="13.5">
      <c r="O171" s="116"/>
    </row>
    <row r="172" ht="13.5">
      <c r="O172" s="116"/>
    </row>
    <row r="173" ht="13.5">
      <c r="O173" s="116"/>
    </row>
    <row r="174" ht="13.5">
      <c r="O174" s="116"/>
    </row>
    <row r="175" ht="13.5">
      <c r="O175" s="116"/>
    </row>
    <row r="176" ht="13.5">
      <c r="O176" s="116"/>
    </row>
    <row r="177" ht="13.5">
      <c r="O177" s="116"/>
    </row>
    <row r="178" ht="13.5">
      <c r="O178" s="116"/>
    </row>
    <row r="179" ht="13.5">
      <c r="O179" s="116"/>
    </row>
    <row r="180" ht="13.5">
      <c r="O180" s="116"/>
    </row>
    <row r="181" ht="13.5">
      <c r="O181" s="116"/>
    </row>
    <row r="182" ht="13.5">
      <c r="O182" s="116"/>
    </row>
    <row r="183" ht="13.5">
      <c r="O183" s="116"/>
    </row>
    <row r="184" ht="13.5">
      <c r="O184" s="116"/>
    </row>
    <row r="185" ht="13.5">
      <c r="O185" s="116"/>
    </row>
    <row r="186" ht="13.5">
      <c r="O186" s="116"/>
    </row>
    <row r="187" ht="13.5">
      <c r="O187" s="116"/>
    </row>
    <row r="188" ht="13.5">
      <c r="O188" s="116"/>
    </row>
    <row r="189" ht="13.5">
      <c r="O189" s="116"/>
    </row>
    <row r="190" ht="13.5">
      <c r="O190" s="116"/>
    </row>
    <row r="191" ht="13.5">
      <c r="O191" s="116"/>
    </row>
    <row r="192" ht="13.5">
      <c r="O192" s="116"/>
    </row>
    <row r="193" ht="13.5">
      <c r="O193" s="116"/>
    </row>
    <row r="194" ht="13.5">
      <c r="O194" s="116"/>
    </row>
    <row r="195" ht="13.5">
      <c r="O195" s="116"/>
    </row>
    <row r="196" ht="13.5">
      <c r="O196" s="116"/>
    </row>
    <row r="197" ht="13.5">
      <c r="O197" s="116"/>
    </row>
    <row r="198" ht="13.5">
      <c r="O198" s="116"/>
    </row>
    <row r="199" ht="13.5">
      <c r="O199" s="116"/>
    </row>
    <row r="200" ht="13.5">
      <c r="O200" s="116"/>
    </row>
    <row r="201" ht="13.5">
      <c r="O201" s="116"/>
    </row>
    <row r="202" ht="13.5">
      <c r="O202" s="116"/>
    </row>
    <row r="203" ht="13.5">
      <c r="O203" s="116"/>
    </row>
    <row r="204" ht="13.5">
      <c r="O204" s="116"/>
    </row>
    <row r="205" ht="13.5">
      <c r="O205" s="116"/>
    </row>
    <row r="206" ht="13.5">
      <c r="O206" s="116"/>
    </row>
    <row r="207" ht="13.5">
      <c r="O207" s="116"/>
    </row>
    <row r="208" ht="13.5">
      <c r="O208" s="116"/>
    </row>
    <row r="209" ht="13.5">
      <c r="O209" s="116"/>
    </row>
    <row r="210" ht="13.5">
      <c r="O210" s="116"/>
    </row>
    <row r="211" ht="13.5">
      <c r="O211" s="116"/>
    </row>
    <row r="212" ht="13.5">
      <c r="O212" s="116"/>
    </row>
    <row r="213" ht="13.5">
      <c r="O213" s="116"/>
    </row>
    <row r="214" ht="13.5">
      <c r="O214" s="116"/>
    </row>
    <row r="215" ht="13.5">
      <c r="O215" s="116"/>
    </row>
    <row r="216" ht="13.5">
      <c r="O216" s="116"/>
    </row>
    <row r="217" ht="13.5">
      <c r="O217" s="116"/>
    </row>
    <row r="218" ht="13.5">
      <c r="O218" s="116"/>
    </row>
    <row r="219" ht="13.5">
      <c r="O219" s="116"/>
    </row>
    <row r="220" ht="13.5">
      <c r="O220" s="116"/>
    </row>
    <row r="221" ht="13.5">
      <c r="O221" s="116"/>
    </row>
    <row r="222" ht="13.5">
      <c r="O222" s="116"/>
    </row>
    <row r="223" ht="13.5">
      <c r="O223" s="116"/>
    </row>
    <row r="224" ht="13.5">
      <c r="O224" s="116"/>
    </row>
    <row r="225" ht="13.5">
      <c r="O225" s="116"/>
    </row>
    <row r="226" ht="13.5">
      <c r="O226" s="116"/>
    </row>
    <row r="227" ht="13.5">
      <c r="O227" s="116"/>
    </row>
    <row r="228" ht="13.5">
      <c r="O228" s="116"/>
    </row>
    <row r="229" ht="13.5">
      <c r="O229" s="116"/>
    </row>
    <row r="230" ht="13.5">
      <c r="O230" s="116"/>
    </row>
    <row r="231" ht="13.5">
      <c r="O231" s="116"/>
    </row>
    <row r="232" ht="13.5">
      <c r="O232" s="116"/>
    </row>
    <row r="233" ht="13.5">
      <c r="O233" s="116"/>
    </row>
    <row r="234" ht="13.5">
      <c r="O234" s="116"/>
    </row>
    <row r="235" ht="13.5">
      <c r="O235" s="116"/>
    </row>
    <row r="236" ht="13.5">
      <c r="O236" s="116"/>
    </row>
    <row r="237" ht="13.5">
      <c r="O237" s="116"/>
    </row>
    <row r="238" ht="13.5">
      <c r="O238" s="116"/>
    </row>
    <row r="239" ht="13.5">
      <c r="O239" s="116"/>
    </row>
    <row r="240" ht="13.5">
      <c r="O240" s="116"/>
    </row>
    <row r="241" ht="13.5">
      <c r="O241" s="116"/>
    </row>
    <row r="242" ht="13.5">
      <c r="O242" s="116"/>
    </row>
    <row r="243" ht="13.5">
      <c r="O243" s="116"/>
    </row>
    <row r="244" ht="13.5">
      <c r="O244" s="116"/>
    </row>
    <row r="245" ht="13.5">
      <c r="O245" s="116"/>
    </row>
    <row r="246" ht="13.5">
      <c r="O246" s="116"/>
    </row>
    <row r="247" ht="13.5">
      <c r="O247" s="116"/>
    </row>
    <row r="248" ht="13.5">
      <c r="O248" s="116"/>
    </row>
    <row r="249" ht="13.5">
      <c r="O249" s="116"/>
    </row>
    <row r="250" ht="13.5">
      <c r="O250" s="116"/>
    </row>
    <row r="251" ht="13.5">
      <c r="O251" s="116"/>
    </row>
    <row r="252" ht="13.5">
      <c r="O252" s="116"/>
    </row>
    <row r="253" ht="13.5">
      <c r="O253" s="116"/>
    </row>
    <row r="254" ht="13.5">
      <c r="O254" s="116"/>
    </row>
    <row r="255" ht="13.5">
      <c r="O255" s="116"/>
    </row>
    <row r="256" ht="13.5">
      <c r="O256" s="116"/>
    </row>
    <row r="257" ht="13.5">
      <c r="O257" s="116"/>
    </row>
    <row r="258" ht="13.5">
      <c r="O258" s="116"/>
    </row>
    <row r="259" ht="13.5">
      <c r="O259" s="116"/>
    </row>
    <row r="260" ht="13.5">
      <c r="O260" s="116"/>
    </row>
    <row r="261" ht="13.5">
      <c r="O261" s="116"/>
    </row>
    <row r="262" ht="13.5">
      <c r="O262" s="116"/>
    </row>
    <row r="263" ht="13.5">
      <c r="O263" s="116"/>
    </row>
    <row r="264" ht="13.5">
      <c r="O264" s="116"/>
    </row>
    <row r="265" ht="13.5">
      <c r="O265" s="116"/>
    </row>
    <row r="266" ht="13.5">
      <c r="O266" s="116"/>
    </row>
    <row r="267" ht="13.5">
      <c r="O267" s="116"/>
    </row>
    <row r="268" ht="13.5">
      <c r="O268" s="116"/>
    </row>
    <row r="269" ht="13.5">
      <c r="O269" s="116"/>
    </row>
    <row r="270" ht="13.5">
      <c r="O270" s="116"/>
    </row>
    <row r="271" ht="13.5">
      <c r="O271" s="116"/>
    </row>
    <row r="272" ht="13.5">
      <c r="O272" s="116"/>
    </row>
    <row r="273" ht="13.5">
      <c r="O273" s="116"/>
    </row>
    <row r="274" ht="13.5">
      <c r="O274" s="116"/>
    </row>
    <row r="275" ht="13.5">
      <c r="O275" s="116"/>
    </row>
    <row r="276" ht="13.5">
      <c r="O276" s="116"/>
    </row>
    <row r="277" ht="13.5">
      <c r="O277" s="116"/>
    </row>
    <row r="278" ht="13.5">
      <c r="O278" s="116"/>
    </row>
    <row r="279" ht="13.5">
      <c r="O279" s="116"/>
    </row>
    <row r="280" ht="13.5">
      <c r="O280" s="116"/>
    </row>
    <row r="281" ht="13.5">
      <c r="O281" s="116"/>
    </row>
    <row r="282" ht="13.5">
      <c r="O282" s="116"/>
    </row>
    <row r="283" ht="13.5">
      <c r="O283" s="116"/>
    </row>
    <row r="284" ht="13.5">
      <c r="O284" s="116"/>
    </row>
    <row r="285" ht="13.5">
      <c r="O285" s="116"/>
    </row>
    <row r="286" ht="13.5">
      <c r="O286" s="116"/>
    </row>
    <row r="287" ht="13.5">
      <c r="O287" s="116"/>
    </row>
    <row r="288" ht="13.5">
      <c r="O288" s="116"/>
    </row>
    <row r="289" ht="13.5">
      <c r="O289" s="116"/>
    </row>
    <row r="290" ht="13.5">
      <c r="O290" s="116"/>
    </row>
    <row r="291" ht="13.5">
      <c r="O291" s="116"/>
    </row>
    <row r="292" ht="13.5">
      <c r="O292" s="116"/>
    </row>
    <row r="293" ht="13.5">
      <c r="O293" s="116"/>
    </row>
    <row r="294" ht="13.5">
      <c r="O294" s="116"/>
    </row>
    <row r="295" ht="13.5">
      <c r="O295" s="116"/>
    </row>
    <row r="296" ht="13.5">
      <c r="O296" s="116"/>
    </row>
    <row r="297" ht="13.5">
      <c r="O297" s="116"/>
    </row>
    <row r="298" ht="13.5">
      <c r="O298" s="116"/>
    </row>
    <row r="299" ht="13.5">
      <c r="O299" s="116"/>
    </row>
    <row r="300" ht="13.5">
      <c r="O300" s="116"/>
    </row>
    <row r="301" ht="13.5">
      <c r="O301" s="116"/>
    </row>
    <row r="302" ht="13.5">
      <c r="O302" s="116"/>
    </row>
    <row r="303" ht="13.5">
      <c r="O303" s="116"/>
    </row>
    <row r="304" ht="13.5">
      <c r="O304" s="116"/>
    </row>
    <row r="305" ht="13.5">
      <c r="O305" s="116"/>
    </row>
    <row r="306" ht="13.5">
      <c r="O306" s="116"/>
    </row>
    <row r="307" ht="13.5">
      <c r="O307" s="116"/>
    </row>
    <row r="308" ht="13.5">
      <c r="O308" s="116"/>
    </row>
    <row r="309" ht="13.5">
      <c r="O309" s="116"/>
    </row>
    <row r="310" ht="13.5">
      <c r="O310" s="116"/>
    </row>
    <row r="311" ht="13.5">
      <c r="O311" s="116"/>
    </row>
    <row r="312" ht="13.5">
      <c r="O312" s="116"/>
    </row>
    <row r="313" ht="13.5">
      <c r="O313" s="116"/>
    </row>
    <row r="314" ht="13.5">
      <c r="O314" s="116"/>
    </row>
    <row r="315" ht="13.5">
      <c r="O315" s="116"/>
    </row>
    <row r="316" ht="13.5">
      <c r="O316" s="116"/>
    </row>
    <row r="317" ht="13.5">
      <c r="O317" s="116"/>
    </row>
    <row r="318" ht="13.5">
      <c r="O318" s="116"/>
    </row>
    <row r="319" ht="13.5">
      <c r="O319" s="116"/>
    </row>
    <row r="320" ht="13.5">
      <c r="O320" s="116"/>
    </row>
    <row r="321" ht="13.5">
      <c r="O321" s="116"/>
    </row>
    <row r="322" ht="13.5">
      <c r="O322" s="116"/>
    </row>
    <row r="323" ht="13.5">
      <c r="O323" s="116"/>
    </row>
    <row r="324" ht="13.5">
      <c r="O324" s="116"/>
    </row>
    <row r="325" ht="13.5">
      <c r="O325" s="116"/>
    </row>
    <row r="326" ht="13.5">
      <c r="O326" s="116"/>
    </row>
    <row r="327" ht="13.5">
      <c r="O327" s="116"/>
    </row>
    <row r="328" ht="13.5">
      <c r="O328" s="116"/>
    </row>
    <row r="329" ht="13.5">
      <c r="O329" s="116"/>
    </row>
    <row r="330" ht="13.5">
      <c r="O330" s="116"/>
    </row>
    <row r="331" ht="13.5">
      <c r="O331" s="116"/>
    </row>
    <row r="332" ht="13.5">
      <c r="O332" s="116"/>
    </row>
    <row r="333" ht="13.5">
      <c r="O333" s="116"/>
    </row>
    <row r="334" ht="13.5">
      <c r="O334" s="116"/>
    </row>
    <row r="335" ht="13.5">
      <c r="O335" s="116"/>
    </row>
    <row r="336" ht="13.5">
      <c r="O336" s="116"/>
    </row>
    <row r="337" ht="13.5">
      <c r="O337" s="116"/>
    </row>
    <row r="338" ht="13.5">
      <c r="O338" s="116"/>
    </row>
    <row r="339" ht="13.5">
      <c r="O339" s="116"/>
    </row>
    <row r="340" ht="13.5">
      <c r="O340" s="116"/>
    </row>
    <row r="341" ht="13.5">
      <c r="O341" s="116"/>
    </row>
    <row r="342" ht="13.5">
      <c r="O342" s="116"/>
    </row>
    <row r="343" ht="13.5">
      <c r="O343" s="116"/>
    </row>
    <row r="344" ht="13.5">
      <c r="O344" s="116"/>
    </row>
    <row r="345" ht="13.5">
      <c r="O345" s="116"/>
    </row>
    <row r="346" ht="13.5">
      <c r="O346" s="116"/>
    </row>
    <row r="347" ht="13.5">
      <c r="O347" s="116"/>
    </row>
    <row r="348" ht="13.5">
      <c r="O348" s="116"/>
    </row>
    <row r="349" ht="13.5">
      <c r="O349" s="116"/>
    </row>
    <row r="350" ht="13.5">
      <c r="O350" s="116"/>
    </row>
    <row r="351" ht="13.5">
      <c r="O351" s="116"/>
    </row>
    <row r="352" ht="13.5">
      <c r="O352" s="116"/>
    </row>
    <row r="353" ht="13.5">
      <c r="O353" s="116"/>
    </row>
    <row r="354" ht="13.5">
      <c r="O354" s="116"/>
    </row>
    <row r="355" ht="13.5">
      <c r="O355" s="116"/>
    </row>
    <row r="356" ht="13.5">
      <c r="O356" s="116"/>
    </row>
    <row r="357" ht="13.5">
      <c r="O357" s="116"/>
    </row>
    <row r="358" ht="13.5">
      <c r="O358" s="116"/>
    </row>
    <row r="359" ht="13.5">
      <c r="O359" s="116"/>
    </row>
    <row r="360" ht="13.5">
      <c r="O360" s="116"/>
    </row>
    <row r="361" ht="13.5">
      <c r="O361" s="116"/>
    </row>
    <row r="362" ht="13.5">
      <c r="O362" s="116"/>
    </row>
    <row r="363" ht="13.5">
      <c r="O363" s="116"/>
    </row>
    <row r="364" ht="13.5">
      <c r="O364" s="116"/>
    </row>
    <row r="365" ht="13.5">
      <c r="O365" s="116"/>
    </row>
    <row r="366" ht="13.5">
      <c r="O366" s="116"/>
    </row>
    <row r="367" ht="13.5">
      <c r="O367" s="116"/>
    </row>
    <row r="368" ht="13.5">
      <c r="O368" s="116"/>
    </row>
    <row r="369" ht="13.5">
      <c r="O369" s="116"/>
    </row>
    <row r="370" ht="13.5">
      <c r="O370" s="116"/>
    </row>
    <row r="371" ht="13.5">
      <c r="O371" s="116"/>
    </row>
    <row r="372" ht="13.5">
      <c r="O372" s="116"/>
    </row>
    <row r="373" ht="13.5">
      <c r="O373" s="116"/>
    </row>
    <row r="374" ht="13.5">
      <c r="O374" s="116"/>
    </row>
    <row r="375" ht="13.5">
      <c r="O375" s="116"/>
    </row>
    <row r="376" ht="13.5">
      <c r="O376" s="116"/>
    </row>
    <row r="377" ht="13.5">
      <c r="O377" s="116"/>
    </row>
    <row r="378" ht="13.5">
      <c r="O378" s="116"/>
    </row>
    <row r="379" ht="13.5">
      <c r="O379" s="116"/>
    </row>
    <row r="380" ht="13.5">
      <c r="O380" s="116"/>
    </row>
    <row r="381" ht="13.5">
      <c r="O381" s="116"/>
    </row>
    <row r="382" ht="13.5">
      <c r="O382" s="116"/>
    </row>
    <row r="383" ht="13.5">
      <c r="O383" s="116"/>
    </row>
    <row r="384" ht="13.5">
      <c r="O384" s="116"/>
    </row>
    <row r="385" ht="13.5">
      <c r="O385" s="116"/>
    </row>
    <row r="386" ht="13.5">
      <c r="O386" s="116"/>
    </row>
    <row r="387" ht="13.5">
      <c r="O387" s="116"/>
    </row>
    <row r="388" ht="13.5">
      <c r="O388" s="116"/>
    </row>
    <row r="389" ht="13.5">
      <c r="O389" s="116"/>
    </row>
    <row r="390" ht="13.5">
      <c r="O390" s="116"/>
    </row>
    <row r="391" ht="13.5">
      <c r="O391" s="116"/>
    </row>
    <row r="392" ht="13.5">
      <c r="O392" s="116"/>
    </row>
    <row r="393" ht="13.5">
      <c r="O393" s="116"/>
    </row>
    <row r="394" ht="13.5">
      <c r="O394" s="116"/>
    </row>
    <row r="395" ht="13.5">
      <c r="O395" s="116"/>
    </row>
    <row r="396" ht="13.5">
      <c r="O396" s="116"/>
    </row>
    <row r="397" ht="13.5">
      <c r="O397" s="116"/>
    </row>
    <row r="398" ht="13.5">
      <c r="O398" s="116"/>
    </row>
    <row r="399" ht="13.5">
      <c r="O399" s="116"/>
    </row>
    <row r="400" ht="13.5">
      <c r="O400" s="116"/>
    </row>
    <row r="401" ht="13.5">
      <c r="O401" s="116"/>
    </row>
    <row r="402" ht="13.5">
      <c r="O402" s="116"/>
    </row>
    <row r="403" ht="13.5">
      <c r="O403" s="116"/>
    </row>
    <row r="404" ht="13.5">
      <c r="O404" s="116"/>
    </row>
    <row r="405" ht="13.5">
      <c r="O405" s="116"/>
    </row>
    <row r="406" ht="13.5">
      <c r="O406" s="116"/>
    </row>
    <row r="407" ht="13.5">
      <c r="O407" s="116"/>
    </row>
    <row r="408" ht="13.5">
      <c r="O408" s="116"/>
    </row>
    <row r="409" ht="13.5">
      <c r="O409" s="116"/>
    </row>
    <row r="410" ht="13.5">
      <c r="O410" s="116"/>
    </row>
    <row r="411" ht="13.5">
      <c r="O411" s="116"/>
    </row>
    <row r="412" ht="13.5">
      <c r="O412" s="116"/>
    </row>
    <row r="413" ht="13.5">
      <c r="O413" s="116"/>
    </row>
    <row r="414" ht="13.5">
      <c r="O414" s="116"/>
    </row>
    <row r="415" ht="13.5">
      <c r="O415" s="116"/>
    </row>
    <row r="416" ht="13.5">
      <c r="O416" s="116"/>
    </row>
    <row r="417" ht="13.5">
      <c r="O417" s="116"/>
    </row>
    <row r="418" ht="13.5">
      <c r="O418" s="116"/>
    </row>
    <row r="419" ht="13.5">
      <c r="O419" s="116"/>
    </row>
    <row r="420" ht="13.5">
      <c r="O420" s="116"/>
    </row>
    <row r="421" ht="13.5">
      <c r="O421" s="116"/>
    </row>
    <row r="422" ht="13.5">
      <c r="O422" s="116"/>
    </row>
    <row r="423" ht="13.5">
      <c r="O423" s="116"/>
    </row>
    <row r="424" ht="13.5">
      <c r="O424" s="116"/>
    </row>
    <row r="425" ht="13.5">
      <c r="O425" s="116"/>
    </row>
    <row r="426" ht="13.5">
      <c r="O426" s="116"/>
    </row>
    <row r="427" ht="13.5">
      <c r="O427" s="116"/>
    </row>
    <row r="428" ht="13.5">
      <c r="O428" s="116"/>
    </row>
    <row r="429" ht="13.5">
      <c r="O429" s="116"/>
    </row>
    <row r="430" ht="13.5">
      <c r="O430" s="116"/>
    </row>
    <row r="431" ht="13.5">
      <c r="O431" s="116"/>
    </row>
    <row r="432" ht="13.5">
      <c r="O432" s="116"/>
    </row>
    <row r="433" ht="13.5">
      <c r="O433" s="116"/>
    </row>
    <row r="434" ht="13.5">
      <c r="O434" s="116"/>
    </row>
    <row r="435" ht="13.5">
      <c r="O435" s="116"/>
    </row>
    <row r="436" ht="13.5">
      <c r="O436" s="116"/>
    </row>
    <row r="437" ht="13.5">
      <c r="O437" s="116"/>
    </row>
    <row r="438" ht="13.5">
      <c r="O438" s="116"/>
    </row>
    <row r="439" ht="13.5">
      <c r="O439" s="116"/>
    </row>
    <row r="440" ht="13.5">
      <c r="O440" s="116"/>
    </row>
    <row r="441" ht="13.5">
      <c r="O441" s="116"/>
    </row>
    <row r="442" ht="13.5">
      <c r="O442" s="116"/>
    </row>
    <row r="443" ht="13.5">
      <c r="O443" s="116"/>
    </row>
    <row r="444" ht="13.5">
      <c r="O444" s="116"/>
    </row>
    <row r="445" ht="13.5">
      <c r="O445" s="116"/>
    </row>
    <row r="446" ht="13.5">
      <c r="O446" s="116"/>
    </row>
    <row r="447" ht="13.5">
      <c r="O447" s="116"/>
    </row>
    <row r="448" ht="13.5">
      <c r="O448" s="116"/>
    </row>
    <row r="449" ht="13.5">
      <c r="O449" s="116"/>
    </row>
    <row r="450" ht="13.5">
      <c r="O450" s="116"/>
    </row>
    <row r="451" ht="13.5">
      <c r="O451" s="116"/>
    </row>
    <row r="452" ht="13.5">
      <c r="O452" s="116"/>
    </row>
    <row r="453" ht="13.5">
      <c r="O453" s="116"/>
    </row>
    <row r="454" ht="13.5">
      <c r="O454" s="116"/>
    </row>
    <row r="455" ht="13.5">
      <c r="O455" s="116"/>
    </row>
    <row r="456" ht="13.5">
      <c r="O456" s="116"/>
    </row>
    <row r="457" ht="13.5">
      <c r="O457" s="116"/>
    </row>
    <row r="458" ht="13.5">
      <c r="O458" s="116"/>
    </row>
    <row r="459" ht="13.5">
      <c r="O459" s="116"/>
    </row>
    <row r="460" ht="13.5">
      <c r="O460" s="116"/>
    </row>
    <row r="461" ht="13.5">
      <c r="O461" s="116"/>
    </row>
    <row r="462" ht="13.5">
      <c r="O462" s="116"/>
    </row>
    <row r="463" ht="13.5">
      <c r="O463" s="116"/>
    </row>
    <row r="464" ht="13.5">
      <c r="O464" s="116"/>
    </row>
    <row r="465" ht="13.5">
      <c r="O465" s="116"/>
    </row>
    <row r="466" ht="13.5">
      <c r="O466" s="116"/>
    </row>
    <row r="467" ht="13.5">
      <c r="O467" s="116"/>
    </row>
    <row r="468" ht="13.5">
      <c r="O468" s="116"/>
    </row>
    <row r="469" ht="13.5">
      <c r="O469" s="116"/>
    </row>
    <row r="470" ht="13.5">
      <c r="O470" s="116"/>
    </row>
    <row r="471" ht="13.5">
      <c r="O471" s="116"/>
    </row>
    <row r="472" ht="13.5">
      <c r="O472" s="116"/>
    </row>
    <row r="473" ht="13.5">
      <c r="O473" s="116"/>
    </row>
    <row r="474" ht="13.5">
      <c r="O474" s="116"/>
    </row>
    <row r="475" ht="13.5">
      <c r="O475" s="116"/>
    </row>
    <row r="476" ht="13.5">
      <c r="O476" s="116"/>
    </row>
    <row r="477" ht="13.5">
      <c r="O477" s="116"/>
    </row>
    <row r="478" ht="13.5">
      <c r="O478" s="116"/>
    </row>
    <row r="479" ht="13.5">
      <c r="O479" s="116"/>
    </row>
    <row r="480" ht="13.5">
      <c r="O480" s="116"/>
    </row>
    <row r="481" ht="13.5">
      <c r="O481" s="116"/>
    </row>
    <row r="482" ht="13.5">
      <c r="O482" s="116"/>
    </row>
    <row r="483" ht="13.5">
      <c r="O483" s="116"/>
    </row>
    <row r="484" ht="13.5">
      <c r="O484" s="116"/>
    </row>
    <row r="485" ht="13.5">
      <c r="O485" s="116"/>
    </row>
    <row r="486" ht="13.5">
      <c r="O486" s="116"/>
    </row>
    <row r="487" ht="13.5">
      <c r="O487" s="116"/>
    </row>
    <row r="488" ht="13.5">
      <c r="O488" s="116"/>
    </row>
    <row r="489" ht="13.5">
      <c r="O489" s="116"/>
    </row>
    <row r="490" ht="13.5">
      <c r="O490" s="116"/>
    </row>
    <row r="491" ht="13.5">
      <c r="O491" s="116"/>
    </row>
    <row r="492" ht="13.5">
      <c r="O492" s="116"/>
    </row>
    <row r="493" ht="13.5">
      <c r="O493" s="116"/>
    </row>
    <row r="494" ht="13.5">
      <c r="O494" s="116"/>
    </row>
    <row r="495" ht="13.5">
      <c r="O495" s="116"/>
    </row>
    <row r="496" ht="13.5">
      <c r="O496" s="116"/>
    </row>
    <row r="497" ht="13.5">
      <c r="O497" s="116"/>
    </row>
    <row r="498" ht="13.5">
      <c r="O498" s="116"/>
    </row>
    <row r="499" ht="13.5">
      <c r="O499" s="116"/>
    </row>
    <row r="500" ht="13.5">
      <c r="O500" s="116"/>
    </row>
    <row r="501" ht="13.5">
      <c r="O501" s="116"/>
    </row>
    <row r="502" ht="13.5">
      <c r="O502" s="116"/>
    </row>
    <row r="503" ht="13.5">
      <c r="O503" s="116"/>
    </row>
    <row r="504" ht="13.5">
      <c r="O504" s="116"/>
    </row>
    <row r="505" ht="13.5">
      <c r="O505" s="116"/>
    </row>
    <row r="506" ht="13.5">
      <c r="O506" s="116"/>
    </row>
    <row r="507" ht="13.5">
      <c r="O507" s="116"/>
    </row>
    <row r="508" ht="13.5">
      <c r="O508" s="116"/>
    </row>
    <row r="509" ht="13.5">
      <c r="O509" s="116"/>
    </row>
    <row r="510" ht="13.5">
      <c r="O510" s="116"/>
    </row>
    <row r="511" ht="13.5">
      <c r="O511" s="116"/>
    </row>
    <row r="512" ht="13.5">
      <c r="O512" s="116"/>
    </row>
    <row r="513" ht="13.5">
      <c r="O513" s="116"/>
    </row>
    <row r="514" ht="13.5">
      <c r="O514" s="116"/>
    </row>
    <row r="515" ht="13.5">
      <c r="O515" s="116"/>
    </row>
    <row r="516" ht="13.5">
      <c r="O516" s="116"/>
    </row>
    <row r="517" ht="13.5">
      <c r="O517" s="116"/>
    </row>
    <row r="518" ht="13.5">
      <c r="O518" s="116"/>
    </row>
    <row r="519" ht="13.5">
      <c r="O519" s="116"/>
    </row>
    <row r="520" ht="13.5">
      <c r="O520" s="116"/>
    </row>
    <row r="521" ht="13.5">
      <c r="O521" s="116"/>
    </row>
    <row r="522" ht="13.5">
      <c r="O522" s="116"/>
    </row>
    <row r="523" ht="13.5">
      <c r="O523" s="116"/>
    </row>
    <row r="524" ht="13.5">
      <c r="O524" s="116"/>
    </row>
    <row r="525" ht="13.5">
      <c r="O525" s="116"/>
    </row>
    <row r="526" ht="13.5">
      <c r="O526" s="116"/>
    </row>
    <row r="527" ht="13.5">
      <c r="O527" s="116"/>
    </row>
    <row r="528" ht="13.5">
      <c r="O528" s="116"/>
    </row>
    <row r="529" ht="13.5">
      <c r="O529" s="116"/>
    </row>
    <row r="530" ht="13.5">
      <c r="O530" s="116"/>
    </row>
    <row r="531" ht="13.5">
      <c r="O531" s="116"/>
    </row>
    <row r="532" ht="13.5">
      <c r="O532" s="116"/>
    </row>
    <row r="533" ht="13.5">
      <c r="O533" s="116"/>
    </row>
    <row r="534" ht="13.5">
      <c r="O534" s="116"/>
    </row>
    <row r="535" ht="13.5">
      <c r="O535" s="116"/>
    </row>
    <row r="536" ht="13.5">
      <c r="O536" s="116"/>
    </row>
    <row r="537" ht="13.5">
      <c r="O537" s="116"/>
    </row>
    <row r="538" ht="13.5">
      <c r="O538" s="116"/>
    </row>
    <row r="539" ht="13.5">
      <c r="O539" s="116"/>
    </row>
    <row r="540" ht="13.5">
      <c r="O540" s="116"/>
    </row>
    <row r="541" ht="13.5">
      <c r="O541" s="116"/>
    </row>
    <row r="542" ht="13.5">
      <c r="O542" s="116"/>
    </row>
    <row r="543" ht="13.5">
      <c r="O543" s="116"/>
    </row>
    <row r="544" ht="13.5">
      <c r="O544" s="116"/>
    </row>
    <row r="545" ht="13.5">
      <c r="O545" s="116"/>
    </row>
    <row r="546" ht="13.5">
      <c r="O546" s="116"/>
    </row>
    <row r="547" ht="13.5">
      <c r="O547" s="116"/>
    </row>
    <row r="548" ht="13.5">
      <c r="O548" s="116"/>
    </row>
    <row r="549" ht="13.5">
      <c r="O549" s="116"/>
    </row>
    <row r="550" ht="13.5">
      <c r="O550" s="116"/>
    </row>
    <row r="551" ht="13.5">
      <c r="O551" s="116"/>
    </row>
    <row r="552" ht="13.5">
      <c r="O552" s="116"/>
    </row>
    <row r="553" ht="13.5">
      <c r="O553" s="116"/>
    </row>
    <row r="554" ht="13.5">
      <c r="O554" s="116"/>
    </row>
    <row r="555" ht="13.5">
      <c r="O555" s="116"/>
    </row>
    <row r="556" ht="13.5">
      <c r="O556" s="116"/>
    </row>
    <row r="557" ht="13.5">
      <c r="O557" s="116"/>
    </row>
    <row r="558" ht="13.5">
      <c r="O558" s="116"/>
    </row>
    <row r="559" ht="13.5">
      <c r="O559" s="116"/>
    </row>
    <row r="560" ht="13.5">
      <c r="O560" s="116"/>
    </row>
    <row r="561" ht="13.5">
      <c r="O561" s="116"/>
    </row>
    <row r="562" ht="13.5">
      <c r="O562" s="116"/>
    </row>
    <row r="563" ht="13.5">
      <c r="O563" s="116"/>
    </row>
    <row r="564" ht="13.5">
      <c r="O564" s="116"/>
    </row>
    <row r="565" ht="13.5">
      <c r="O565" s="116"/>
    </row>
    <row r="566" ht="13.5">
      <c r="O566" s="116"/>
    </row>
    <row r="567" ht="13.5">
      <c r="O567" s="116"/>
    </row>
    <row r="568" ht="13.5">
      <c r="O568" s="116"/>
    </row>
    <row r="569" ht="13.5">
      <c r="O569" s="116"/>
    </row>
    <row r="570" ht="13.5">
      <c r="O570" s="116"/>
    </row>
    <row r="571" ht="13.5">
      <c r="O571" s="116"/>
    </row>
    <row r="572" ht="13.5">
      <c r="O572" s="116"/>
    </row>
    <row r="573" ht="13.5">
      <c r="O573" s="116"/>
    </row>
    <row r="574" ht="13.5">
      <c r="O574" s="116"/>
    </row>
    <row r="575" ht="13.5">
      <c r="O575" s="116"/>
    </row>
    <row r="576" ht="13.5">
      <c r="O576" s="116"/>
    </row>
    <row r="577" ht="13.5">
      <c r="O577" s="116"/>
    </row>
    <row r="578" ht="13.5">
      <c r="O578" s="116"/>
    </row>
    <row r="579" ht="13.5">
      <c r="O579" s="116"/>
    </row>
    <row r="580" ht="13.5">
      <c r="O580" s="116"/>
    </row>
    <row r="581" ht="13.5">
      <c r="O581" s="116"/>
    </row>
    <row r="582" ht="13.5">
      <c r="O582" s="116"/>
    </row>
    <row r="583" ht="13.5">
      <c r="O583" s="116"/>
    </row>
    <row r="584" ht="13.5">
      <c r="O584" s="116"/>
    </row>
    <row r="585" ht="13.5">
      <c r="O585" s="116"/>
    </row>
    <row r="586" ht="13.5">
      <c r="O586" s="116"/>
    </row>
    <row r="587" ht="13.5">
      <c r="O587" s="116"/>
    </row>
    <row r="588" ht="13.5">
      <c r="O588" s="116"/>
    </row>
    <row r="589" ht="13.5">
      <c r="O589" s="116"/>
    </row>
    <row r="590" ht="13.5">
      <c r="O590" s="116"/>
    </row>
    <row r="591" ht="13.5">
      <c r="O591" s="116"/>
    </row>
    <row r="592" ht="13.5">
      <c r="O592" s="116"/>
    </row>
    <row r="593" ht="13.5">
      <c r="O593" s="116"/>
    </row>
    <row r="594" ht="13.5">
      <c r="O594" s="116"/>
    </row>
    <row r="595" ht="13.5">
      <c r="O595" s="116"/>
    </row>
    <row r="596" ht="13.5">
      <c r="O596" s="116"/>
    </row>
    <row r="597" ht="13.5">
      <c r="O597" s="116"/>
    </row>
    <row r="598" ht="13.5">
      <c r="O598" s="116"/>
    </row>
    <row r="599" ht="13.5">
      <c r="O599" s="116"/>
    </row>
    <row r="600" ht="13.5">
      <c r="O600" s="116"/>
    </row>
    <row r="601" ht="13.5">
      <c r="O601" s="116"/>
    </row>
    <row r="602" ht="13.5">
      <c r="O602" s="116"/>
    </row>
    <row r="603" ht="13.5">
      <c r="O603" s="116"/>
    </row>
    <row r="604" ht="13.5">
      <c r="O604" s="116"/>
    </row>
    <row r="605" ht="13.5">
      <c r="O605" s="116"/>
    </row>
    <row r="606" ht="13.5">
      <c r="O606" s="116"/>
    </row>
    <row r="607" ht="13.5">
      <c r="O607" s="116"/>
    </row>
    <row r="608" ht="13.5">
      <c r="O608" s="116"/>
    </row>
    <row r="609" ht="13.5">
      <c r="O609" s="116"/>
    </row>
    <row r="610" ht="13.5">
      <c r="O610" s="116"/>
    </row>
    <row r="611" ht="13.5">
      <c r="O611" s="116"/>
    </row>
    <row r="612" ht="13.5">
      <c r="O612" s="116"/>
    </row>
    <row r="613" ht="13.5">
      <c r="O613" s="116"/>
    </row>
    <row r="614" ht="13.5">
      <c r="O614" s="116"/>
    </row>
    <row r="615" ht="13.5">
      <c r="O615" s="116"/>
    </row>
    <row r="616" ht="13.5">
      <c r="O616" s="116"/>
    </row>
    <row r="617" ht="13.5">
      <c r="O617" s="116"/>
    </row>
    <row r="618" ht="13.5">
      <c r="O618" s="116"/>
    </row>
    <row r="619" ht="13.5">
      <c r="O619" s="116"/>
    </row>
    <row r="620" ht="13.5">
      <c r="O620" s="116"/>
    </row>
    <row r="621" ht="13.5">
      <c r="O621" s="116"/>
    </row>
    <row r="622" ht="13.5">
      <c r="O622" s="116"/>
    </row>
    <row r="623" ht="13.5">
      <c r="O623" s="116"/>
    </row>
    <row r="624" ht="13.5">
      <c r="O624" s="116"/>
    </row>
    <row r="625" ht="13.5">
      <c r="O625" s="116"/>
    </row>
    <row r="626" ht="13.5">
      <c r="O626" s="116"/>
    </row>
    <row r="627" ht="13.5">
      <c r="O627" s="116"/>
    </row>
    <row r="628" ht="13.5">
      <c r="O628" s="116"/>
    </row>
    <row r="629" ht="13.5">
      <c r="O629" s="116"/>
    </row>
    <row r="630" ht="13.5">
      <c r="O630" s="116"/>
    </row>
    <row r="631" ht="13.5">
      <c r="O631" s="116"/>
    </row>
    <row r="632" ht="13.5">
      <c r="O632" s="116"/>
    </row>
    <row r="633" ht="13.5">
      <c r="O633" s="116"/>
    </row>
    <row r="634" ht="13.5">
      <c r="O634" s="116"/>
    </row>
    <row r="635" ht="13.5">
      <c r="O635" s="116"/>
    </row>
    <row r="636" ht="13.5">
      <c r="O636" s="116"/>
    </row>
    <row r="637" ht="13.5">
      <c r="O637" s="116"/>
    </row>
    <row r="638" ht="13.5">
      <c r="O638" s="116"/>
    </row>
    <row r="639" ht="13.5">
      <c r="O639" s="116"/>
    </row>
    <row r="640" ht="13.5">
      <c r="O640" s="116"/>
    </row>
    <row r="641" ht="13.5">
      <c r="O641" s="116"/>
    </row>
    <row r="642" ht="13.5">
      <c r="O642" s="116"/>
    </row>
    <row r="643" ht="13.5">
      <c r="O643" s="116"/>
    </row>
    <row r="644" ht="13.5">
      <c r="O644" s="116"/>
    </row>
    <row r="645" ht="13.5">
      <c r="O645" s="116"/>
    </row>
    <row r="646" ht="13.5">
      <c r="O646" s="116"/>
    </row>
    <row r="647" ht="13.5">
      <c r="O647" s="116"/>
    </row>
    <row r="648" ht="13.5">
      <c r="O648" s="116"/>
    </row>
    <row r="649" ht="13.5">
      <c r="O649" s="116"/>
    </row>
    <row r="650" ht="13.5">
      <c r="O650" s="116"/>
    </row>
    <row r="651" ht="13.5">
      <c r="O651" s="116"/>
    </row>
    <row r="652" ht="13.5">
      <c r="O652" s="116"/>
    </row>
    <row r="653" ht="13.5">
      <c r="O653" s="116"/>
    </row>
    <row r="654" ht="13.5">
      <c r="O654" s="116"/>
    </row>
    <row r="655" ht="13.5">
      <c r="O655" s="116"/>
    </row>
    <row r="656" ht="13.5">
      <c r="O656" s="116"/>
    </row>
    <row r="657" ht="13.5">
      <c r="O657" s="116"/>
    </row>
    <row r="658" ht="13.5">
      <c r="O658" s="116"/>
    </row>
    <row r="659" ht="13.5">
      <c r="O659" s="116"/>
    </row>
    <row r="660" ht="13.5">
      <c r="O660" s="116"/>
    </row>
    <row r="661" ht="13.5">
      <c r="O661" s="116"/>
    </row>
    <row r="662" ht="13.5">
      <c r="O662" s="116"/>
    </row>
    <row r="663" ht="13.5">
      <c r="O663" s="116"/>
    </row>
    <row r="664" ht="13.5">
      <c r="O664" s="116"/>
    </row>
    <row r="665" ht="13.5">
      <c r="O665" s="116"/>
    </row>
    <row r="666" ht="13.5">
      <c r="O666" s="116"/>
    </row>
    <row r="667" ht="13.5">
      <c r="O667" s="116"/>
    </row>
    <row r="668" ht="13.5">
      <c r="O668" s="116"/>
    </row>
    <row r="669" ht="13.5">
      <c r="O669" s="116"/>
    </row>
    <row r="670" ht="13.5">
      <c r="O670" s="116"/>
    </row>
    <row r="671" ht="13.5">
      <c r="O671" s="116"/>
    </row>
    <row r="672" ht="13.5">
      <c r="O672" s="116"/>
    </row>
    <row r="673" ht="13.5">
      <c r="O673" s="116"/>
    </row>
    <row r="674" ht="13.5">
      <c r="O674" s="116"/>
    </row>
    <row r="675" ht="13.5">
      <c r="O675" s="116"/>
    </row>
    <row r="676" ht="13.5">
      <c r="O676" s="116"/>
    </row>
    <row r="677" ht="13.5">
      <c r="O677" s="116"/>
    </row>
    <row r="678" ht="13.5">
      <c r="O678" s="116"/>
    </row>
    <row r="679" ht="13.5">
      <c r="O679" s="116"/>
    </row>
    <row r="680" ht="13.5">
      <c r="O680" s="116"/>
    </row>
    <row r="681" ht="13.5">
      <c r="O681" s="116"/>
    </row>
    <row r="682" ht="13.5">
      <c r="O682" s="116"/>
    </row>
    <row r="683" ht="13.5">
      <c r="O683" s="116"/>
    </row>
    <row r="684" ht="13.5">
      <c r="O684" s="116"/>
    </row>
    <row r="685" ht="13.5">
      <c r="O685" s="116"/>
    </row>
    <row r="686" ht="13.5">
      <c r="O686" s="116"/>
    </row>
    <row r="687" ht="13.5">
      <c r="O687" s="116"/>
    </row>
    <row r="688" ht="13.5">
      <c r="O688" s="116"/>
    </row>
    <row r="689" ht="13.5">
      <c r="O689" s="116"/>
    </row>
    <row r="690" ht="13.5">
      <c r="O690" s="116"/>
    </row>
    <row r="691" ht="13.5">
      <c r="O691" s="116"/>
    </row>
    <row r="692" ht="13.5">
      <c r="O692" s="116"/>
    </row>
    <row r="693" ht="13.5">
      <c r="O693" s="116"/>
    </row>
    <row r="694" ht="13.5">
      <c r="O694" s="116"/>
    </row>
    <row r="695" ht="13.5">
      <c r="O695" s="116"/>
    </row>
    <row r="696" ht="13.5">
      <c r="O696" s="116"/>
    </row>
    <row r="697" ht="13.5">
      <c r="O697" s="116"/>
    </row>
    <row r="698" ht="13.5">
      <c r="O698" s="116"/>
    </row>
    <row r="699" ht="13.5">
      <c r="O699" s="116"/>
    </row>
    <row r="700" ht="13.5">
      <c r="O700" s="116"/>
    </row>
    <row r="701" ht="13.5">
      <c r="O701" s="116"/>
    </row>
    <row r="702" ht="13.5">
      <c r="O702" s="116"/>
    </row>
    <row r="703" ht="13.5">
      <c r="O703" s="116"/>
    </row>
    <row r="704" ht="13.5">
      <c r="O704" s="116"/>
    </row>
    <row r="705" ht="13.5">
      <c r="O705" s="116"/>
    </row>
    <row r="706" ht="13.5">
      <c r="O706" s="116"/>
    </row>
    <row r="707" ht="13.5">
      <c r="O707" s="116"/>
    </row>
    <row r="708" ht="13.5">
      <c r="O708" s="116"/>
    </row>
    <row r="709" ht="13.5">
      <c r="O709" s="116"/>
    </row>
    <row r="710" ht="13.5">
      <c r="O710" s="116"/>
    </row>
    <row r="711" ht="13.5">
      <c r="O711" s="116"/>
    </row>
    <row r="712" ht="13.5">
      <c r="O712" s="116"/>
    </row>
    <row r="713" ht="13.5">
      <c r="O713" s="116"/>
    </row>
    <row r="714" ht="13.5">
      <c r="O714" s="116"/>
    </row>
    <row r="715" ht="13.5">
      <c r="O715" s="116"/>
    </row>
    <row r="716" ht="13.5">
      <c r="O716" s="116"/>
    </row>
    <row r="717" ht="13.5">
      <c r="O717" s="116"/>
    </row>
    <row r="718" ht="13.5">
      <c r="O718" s="116"/>
    </row>
    <row r="719" ht="13.5">
      <c r="O719" s="116"/>
    </row>
    <row r="720" ht="13.5">
      <c r="O720" s="116"/>
    </row>
    <row r="721" ht="13.5">
      <c r="O721" s="116"/>
    </row>
    <row r="722" ht="13.5">
      <c r="O722" s="116"/>
    </row>
    <row r="723" ht="13.5">
      <c r="O723" s="116"/>
    </row>
    <row r="724" ht="13.5">
      <c r="O724" s="116"/>
    </row>
    <row r="725" ht="13.5">
      <c r="O725" s="116"/>
    </row>
    <row r="726" ht="13.5">
      <c r="O726" s="116"/>
    </row>
    <row r="727" ht="13.5">
      <c r="O727" s="116"/>
    </row>
    <row r="728" ht="13.5">
      <c r="O728" s="116"/>
    </row>
    <row r="729" ht="13.5">
      <c r="O729" s="116"/>
    </row>
    <row r="730" ht="13.5">
      <c r="O730" s="116"/>
    </row>
    <row r="731" ht="13.5">
      <c r="O731" s="116"/>
    </row>
    <row r="732" ht="13.5">
      <c r="O732" s="116"/>
    </row>
    <row r="733" ht="13.5">
      <c r="O733" s="116"/>
    </row>
    <row r="734" ht="13.5">
      <c r="O734" s="116"/>
    </row>
    <row r="735" ht="13.5">
      <c r="O735" s="116"/>
    </row>
    <row r="736" ht="13.5">
      <c r="O736" s="116"/>
    </row>
    <row r="737" ht="13.5">
      <c r="O737" s="116"/>
    </row>
    <row r="738" ht="13.5">
      <c r="O738" s="116"/>
    </row>
    <row r="739" ht="13.5">
      <c r="O739" s="116"/>
    </row>
    <row r="740" ht="13.5">
      <c r="O740" s="116"/>
    </row>
    <row r="741" ht="13.5">
      <c r="O741" s="116"/>
    </row>
    <row r="742" ht="13.5">
      <c r="O742" s="116"/>
    </row>
    <row r="743" ht="13.5">
      <c r="O743" s="116"/>
    </row>
    <row r="744" ht="13.5">
      <c r="O744" s="116"/>
    </row>
    <row r="745" ht="13.5">
      <c r="O745" s="116"/>
    </row>
    <row r="746" ht="13.5">
      <c r="O746" s="116"/>
    </row>
    <row r="747" ht="13.5">
      <c r="O747" s="116"/>
    </row>
    <row r="748" ht="13.5">
      <c r="O748" s="116"/>
    </row>
    <row r="749" ht="13.5">
      <c r="O749" s="116"/>
    </row>
    <row r="750" ht="13.5">
      <c r="O750" s="116"/>
    </row>
    <row r="751" ht="13.5">
      <c r="O751" s="116"/>
    </row>
    <row r="752" ht="13.5">
      <c r="O752" s="116"/>
    </row>
    <row r="753" ht="13.5">
      <c r="O753" s="116"/>
    </row>
    <row r="754" ht="13.5">
      <c r="O754" s="116"/>
    </row>
    <row r="755" ht="13.5">
      <c r="O755" s="116"/>
    </row>
    <row r="756" ht="13.5">
      <c r="O756" s="116"/>
    </row>
    <row r="757" ht="13.5">
      <c r="O757" s="116"/>
    </row>
    <row r="758" ht="13.5">
      <c r="O758" s="116"/>
    </row>
    <row r="759" ht="13.5">
      <c r="O759" s="116"/>
    </row>
    <row r="760" ht="13.5">
      <c r="O760" s="116"/>
    </row>
    <row r="761" ht="13.5">
      <c r="O761" s="116"/>
    </row>
    <row r="762" ht="13.5">
      <c r="O762" s="116"/>
    </row>
    <row r="763" ht="13.5">
      <c r="O763" s="116"/>
    </row>
    <row r="764" ht="13.5">
      <c r="O764" s="116"/>
    </row>
    <row r="765" ht="13.5">
      <c r="O765" s="116"/>
    </row>
    <row r="766" ht="13.5">
      <c r="O766" s="116"/>
    </row>
    <row r="767" ht="13.5">
      <c r="O767" s="116"/>
    </row>
    <row r="768" ht="13.5">
      <c r="O768" s="116"/>
    </row>
    <row r="769" ht="13.5">
      <c r="O769" s="116"/>
    </row>
    <row r="770" ht="13.5">
      <c r="O770" s="116"/>
    </row>
    <row r="771" ht="13.5">
      <c r="O771" s="116"/>
    </row>
    <row r="772" ht="13.5">
      <c r="O772" s="116"/>
    </row>
    <row r="773" ht="13.5">
      <c r="O773" s="116"/>
    </row>
    <row r="774" ht="13.5">
      <c r="O774" s="116"/>
    </row>
    <row r="775" ht="13.5">
      <c r="O775" s="116"/>
    </row>
    <row r="776" ht="13.5">
      <c r="O776" s="116"/>
    </row>
    <row r="777" ht="13.5">
      <c r="O777" s="116"/>
    </row>
    <row r="778" ht="13.5">
      <c r="O778" s="116"/>
    </row>
    <row r="779" ht="13.5">
      <c r="O779" s="116"/>
    </row>
    <row r="780" ht="13.5">
      <c r="O780" s="116"/>
    </row>
    <row r="781" ht="13.5">
      <c r="O781" s="116"/>
    </row>
    <row r="782" ht="13.5">
      <c r="O782" s="116"/>
    </row>
    <row r="783" ht="13.5">
      <c r="O783" s="116"/>
    </row>
    <row r="784" ht="13.5">
      <c r="O784" s="116"/>
    </row>
    <row r="785" ht="13.5">
      <c r="O785" s="116"/>
    </row>
    <row r="786" ht="13.5">
      <c r="O786" s="116"/>
    </row>
    <row r="787" ht="13.5">
      <c r="O787" s="116"/>
    </row>
    <row r="788" ht="13.5">
      <c r="O788" s="116"/>
    </row>
    <row r="789" ht="13.5">
      <c r="O789" s="116"/>
    </row>
    <row r="790" ht="13.5">
      <c r="O790" s="116"/>
    </row>
    <row r="791" ht="13.5">
      <c r="O791" s="116"/>
    </row>
    <row r="792" ht="13.5">
      <c r="O792" s="116"/>
    </row>
    <row r="793" ht="13.5">
      <c r="O793" s="116"/>
    </row>
    <row r="794" ht="13.5">
      <c r="O794" s="116"/>
    </row>
    <row r="795" ht="13.5">
      <c r="O795" s="116"/>
    </row>
    <row r="796" ht="13.5">
      <c r="O796" s="116"/>
    </row>
    <row r="797" ht="13.5">
      <c r="O797" s="116"/>
    </row>
    <row r="798" ht="13.5">
      <c r="O798" s="116"/>
    </row>
    <row r="799" ht="13.5">
      <c r="O799" s="116"/>
    </row>
    <row r="800" ht="13.5">
      <c r="O800" s="116"/>
    </row>
    <row r="801" ht="13.5">
      <c r="O801" s="116"/>
    </row>
    <row r="802" ht="13.5">
      <c r="O802" s="116"/>
    </row>
    <row r="803" ht="13.5">
      <c r="O803" s="116"/>
    </row>
    <row r="804" ht="13.5">
      <c r="O804" s="116"/>
    </row>
    <row r="805" ht="13.5">
      <c r="O805" s="116"/>
    </row>
    <row r="806" ht="13.5">
      <c r="O806" s="116"/>
    </row>
    <row r="807" ht="13.5">
      <c r="O807" s="116"/>
    </row>
    <row r="808" ht="13.5">
      <c r="O808" s="116"/>
    </row>
    <row r="809" ht="13.5">
      <c r="O809" s="116"/>
    </row>
    <row r="810" ht="13.5">
      <c r="O810" s="116"/>
    </row>
    <row r="811" ht="13.5">
      <c r="O811" s="116"/>
    </row>
    <row r="812" ht="13.5">
      <c r="O812" s="116"/>
    </row>
    <row r="813" ht="13.5">
      <c r="O813" s="116"/>
    </row>
    <row r="814" ht="13.5">
      <c r="O814" s="116"/>
    </row>
    <row r="815" ht="13.5">
      <c r="O815" s="116"/>
    </row>
    <row r="816" ht="13.5">
      <c r="O816" s="116"/>
    </row>
    <row r="817" ht="13.5">
      <c r="O817" s="116"/>
    </row>
    <row r="818" ht="13.5">
      <c r="O818" s="116"/>
    </row>
    <row r="819" ht="13.5">
      <c r="O819" s="116"/>
    </row>
    <row r="820" ht="13.5">
      <c r="O820" s="116"/>
    </row>
    <row r="821" ht="13.5">
      <c r="O821" s="116"/>
    </row>
    <row r="822" ht="13.5">
      <c r="O822" s="116"/>
    </row>
    <row r="823" ht="13.5">
      <c r="O823" s="116"/>
    </row>
    <row r="824" ht="13.5">
      <c r="O824" s="116"/>
    </row>
    <row r="825" ht="13.5">
      <c r="O825" s="116"/>
    </row>
    <row r="826" ht="13.5">
      <c r="O826" s="116"/>
    </row>
    <row r="827" ht="13.5">
      <c r="O827" s="116"/>
    </row>
    <row r="828" ht="13.5">
      <c r="O828" s="116"/>
    </row>
    <row r="829" ht="13.5">
      <c r="O829" s="116"/>
    </row>
    <row r="830" ht="13.5">
      <c r="O830" s="116"/>
    </row>
    <row r="831" ht="13.5">
      <c r="O831" s="116"/>
    </row>
    <row r="832" ht="13.5">
      <c r="O832" s="116"/>
    </row>
    <row r="833" ht="13.5">
      <c r="O833" s="116"/>
    </row>
    <row r="834" ht="13.5">
      <c r="O834" s="116"/>
    </row>
    <row r="835" ht="13.5">
      <c r="O835" s="116"/>
    </row>
    <row r="836" ht="13.5">
      <c r="O836" s="116"/>
    </row>
    <row r="837" ht="13.5">
      <c r="O837" s="116"/>
    </row>
    <row r="838" ht="13.5">
      <c r="O838" s="116"/>
    </row>
    <row r="839" ht="13.5">
      <c r="O839" s="116"/>
    </row>
    <row r="840" ht="13.5">
      <c r="O840" s="116"/>
    </row>
    <row r="841" ht="13.5">
      <c r="O841" s="116"/>
    </row>
    <row r="842" ht="13.5">
      <c r="O842" s="116"/>
    </row>
    <row r="843" ht="13.5">
      <c r="O843" s="116"/>
    </row>
    <row r="844" ht="13.5">
      <c r="O844" s="116"/>
    </row>
    <row r="845" ht="13.5">
      <c r="O845" s="116"/>
    </row>
    <row r="846" ht="13.5">
      <c r="O846" s="116"/>
    </row>
    <row r="847" ht="13.5">
      <c r="O847" s="116"/>
    </row>
    <row r="848" ht="13.5">
      <c r="O848" s="116"/>
    </row>
    <row r="849" ht="13.5">
      <c r="O849" s="116"/>
    </row>
    <row r="850" ht="13.5">
      <c r="O850" s="116"/>
    </row>
    <row r="851" ht="13.5">
      <c r="O851" s="116"/>
    </row>
    <row r="852" ht="13.5">
      <c r="O852" s="116"/>
    </row>
    <row r="853" ht="13.5">
      <c r="O853" s="116"/>
    </row>
    <row r="854" ht="13.5">
      <c r="O854" s="116"/>
    </row>
    <row r="855" ht="13.5">
      <c r="O855" s="116"/>
    </row>
    <row r="856" ht="13.5">
      <c r="O856" s="116"/>
    </row>
    <row r="857" ht="13.5">
      <c r="O857" s="116"/>
    </row>
    <row r="858" ht="13.5">
      <c r="O858" s="116"/>
    </row>
    <row r="859" ht="13.5">
      <c r="O859" s="116"/>
    </row>
    <row r="860" ht="13.5">
      <c r="O860" s="116"/>
    </row>
    <row r="861" ht="13.5">
      <c r="O861" s="116"/>
    </row>
    <row r="862" ht="13.5">
      <c r="O862" s="116"/>
    </row>
    <row r="863" ht="13.5">
      <c r="O863" s="116"/>
    </row>
    <row r="864" ht="13.5">
      <c r="O864" s="116"/>
    </row>
    <row r="865" ht="13.5">
      <c r="O865" s="116"/>
    </row>
    <row r="866" ht="13.5">
      <c r="O866" s="116"/>
    </row>
    <row r="867" ht="13.5">
      <c r="O867" s="116"/>
    </row>
    <row r="868" ht="13.5">
      <c r="O868" s="116"/>
    </row>
    <row r="869" ht="13.5">
      <c r="O869" s="116"/>
    </row>
    <row r="870" ht="13.5">
      <c r="O870" s="116"/>
    </row>
    <row r="871" ht="13.5">
      <c r="O871" s="116"/>
    </row>
    <row r="872" ht="13.5">
      <c r="O872" s="116"/>
    </row>
    <row r="873" ht="13.5">
      <c r="O873" s="116"/>
    </row>
    <row r="874" ht="13.5">
      <c r="O874" s="116"/>
    </row>
    <row r="875" ht="13.5">
      <c r="O875" s="116"/>
    </row>
    <row r="876" ht="13.5">
      <c r="O876" s="116"/>
    </row>
    <row r="877" ht="13.5">
      <c r="O877" s="116"/>
    </row>
    <row r="878" ht="13.5">
      <c r="O878" s="116"/>
    </row>
    <row r="879" ht="13.5">
      <c r="O879" s="116"/>
    </row>
    <row r="880" ht="13.5">
      <c r="O880" s="116"/>
    </row>
    <row r="881" ht="13.5">
      <c r="O881" s="116"/>
    </row>
    <row r="882" ht="13.5">
      <c r="O882" s="116"/>
    </row>
    <row r="883" ht="13.5">
      <c r="O883" s="116"/>
    </row>
    <row r="884" ht="13.5">
      <c r="O884" s="116"/>
    </row>
    <row r="885" ht="13.5">
      <c r="O885" s="116"/>
    </row>
    <row r="886" ht="13.5">
      <c r="O886" s="116"/>
    </row>
    <row r="887" ht="13.5">
      <c r="O887" s="116"/>
    </row>
    <row r="888" ht="13.5">
      <c r="O888" s="116"/>
    </row>
    <row r="889" ht="13.5">
      <c r="O889" s="116"/>
    </row>
    <row r="890" ht="13.5">
      <c r="O890" s="116"/>
    </row>
    <row r="891" ht="13.5">
      <c r="O891" s="116"/>
    </row>
    <row r="892" ht="13.5">
      <c r="O892" s="116"/>
    </row>
    <row r="893" ht="13.5">
      <c r="O893" s="116"/>
    </row>
    <row r="894" ht="13.5">
      <c r="O894" s="116"/>
    </row>
    <row r="895" ht="13.5">
      <c r="O895" s="116"/>
    </row>
    <row r="896" ht="13.5">
      <c r="O896" s="116"/>
    </row>
    <row r="897" ht="13.5">
      <c r="O897" s="116"/>
    </row>
    <row r="898" ht="13.5">
      <c r="O898" s="116"/>
    </row>
    <row r="899" ht="13.5">
      <c r="O899" s="116"/>
    </row>
    <row r="900" ht="13.5">
      <c r="O900" s="116"/>
    </row>
    <row r="901" ht="13.5">
      <c r="O901" s="116"/>
    </row>
    <row r="902" ht="13.5">
      <c r="O902" s="116"/>
    </row>
    <row r="903" ht="13.5">
      <c r="O903" s="116"/>
    </row>
    <row r="904" ht="13.5">
      <c r="O904" s="116"/>
    </row>
    <row r="905" ht="13.5">
      <c r="O905" s="116"/>
    </row>
    <row r="906" ht="13.5">
      <c r="O906" s="116"/>
    </row>
    <row r="907" ht="13.5">
      <c r="O907" s="116"/>
    </row>
    <row r="908" ht="13.5">
      <c r="O908" s="116"/>
    </row>
    <row r="909" ht="13.5">
      <c r="O909" s="116"/>
    </row>
    <row r="910" ht="13.5">
      <c r="O910" s="116"/>
    </row>
    <row r="911" ht="13.5">
      <c r="O911" s="116"/>
    </row>
    <row r="912" ht="13.5">
      <c r="O912" s="116"/>
    </row>
    <row r="913" ht="13.5">
      <c r="O913" s="116"/>
    </row>
    <row r="914" ht="13.5">
      <c r="O914" s="116"/>
    </row>
    <row r="915" ht="13.5">
      <c r="O915" s="116"/>
    </row>
    <row r="916" ht="13.5">
      <c r="O916" s="116"/>
    </row>
    <row r="917" ht="13.5">
      <c r="O917" s="116"/>
    </row>
    <row r="918" ht="13.5">
      <c r="O918" s="116"/>
    </row>
    <row r="919" ht="13.5">
      <c r="O919" s="116"/>
    </row>
    <row r="920" ht="13.5">
      <c r="O920" s="116"/>
    </row>
    <row r="921" ht="13.5">
      <c r="O921" s="116"/>
    </row>
    <row r="922" ht="13.5">
      <c r="O922" s="116"/>
    </row>
    <row r="923" ht="13.5">
      <c r="O923" s="116"/>
    </row>
    <row r="924" ht="13.5">
      <c r="O924" s="116"/>
    </row>
    <row r="925" ht="13.5">
      <c r="O925" s="116"/>
    </row>
    <row r="926" ht="13.5">
      <c r="O926" s="116"/>
    </row>
    <row r="927" ht="13.5">
      <c r="O927" s="116"/>
    </row>
    <row r="928" ht="13.5">
      <c r="O928" s="116"/>
    </row>
    <row r="929" ht="13.5">
      <c r="O929" s="116"/>
    </row>
    <row r="930" ht="13.5">
      <c r="O930" s="116"/>
    </row>
    <row r="931" ht="13.5">
      <c r="O931" s="116"/>
    </row>
    <row r="932" ht="13.5">
      <c r="O932" s="116"/>
    </row>
    <row r="933" ht="13.5">
      <c r="O933" s="116"/>
    </row>
    <row r="934" ht="13.5">
      <c r="O934" s="116"/>
    </row>
    <row r="935" ht="13.5">
      <c r="O935" s="116"/>
    </row>
    <row r="936" ht="13.5">
      <c r="O936" s="116"/>
    </row>
    <row r="937" ht="13.5">
      <c r="O937" s="116"/>
    </row>
    <row r="938" ht="13.5">
      <c r="O938" s="116"/>
    </row>
    <row r="939" ht="13.5">
      <c r="O939" s="116"/>
    </row>
    <row r="940" ht="13.5">
      <c r="O940" s="116"/>
    </row>
    <row r="941" ht="13.5">
      <c r="O941" s="116"/>
    </row>
    <row r="942" ht="13.5">
      <c r="O942" s="116"/>
    </row>
    <row r="943" ht="13.5">
      <c r="O943" s="116"/>
    </row>
    <row r="944" ht="13.5">
      <c r="O944" s="116"/>
    </row>
    <row r="945" ht="13.5">
      <c r="O945" s="116"/>
    </row>
    <row r="946" ht="13.5">
      <c r="O946" s="116"/>
    </row>
    <row r="947" ht="13.5">
      <c r="O947" s="116"/>
    </row>
    <row r="948" ht="13.5">
      <c r="O948" s="116"/>
    </row>
    <row r="949" ht="13.5">
      <c r="O949" s="116"/>
    </row>
    <row r="950" ht="13.5">
      <c r="O950" s="116"/>
    </row>
    <row r="951" ht="13.5">
      <c r="O951" s="116"/>
    </row>
    <row r="952" ht="13.5">
      <c r="O952" s="116"/>
    </row>
    <row r="953" ht="13.5">
      <c r="O953" s="116"/>
    </row>
    <row r="954" ht="13.5">
      <c r="O954" s="116"/>
    </row>
    <row r="955" ht="13.5">
      <c r="O955" s="116"/>
    </row>
    <row r="956" ht="13.5">
      <c r="O956" s="116"/>
    </row>
    <row r="957" ht="13.5">
      <c r="O957" s="116"/>
    </row>
    <row r="958" ht="13.5">
      <c r="O958" s="116"/>
    </row>
    <row r="959" ht="13.5">
      <c r="O959" s="116"/>
    </row>
    <row r="960" ht="13.5">
      <c r="O960" s="116"/>
    </row>
    <row r="961" ht="13.5">
      <c r="O961" s="116"/>
    </row>
    <row r="962" ht="13.5">
      <c r="O962" s="116"/>
    </row>
    <row r="963" ht="13.5">
      <c r="O963" s="116"/>
    </row>
    <row r="964" ht="13.5">
      <c r="O964" s="116"/>
    </row>
    <row r="965" ht="13.5">
      <c r="O965" s="116"/>
    </row>
    <row r="966" ht="13.5">
      <c r="O966" s="116"/>
    </row>
    <row r="967" ht="13.5">
      <c r="O967" s="116"/>
    </row>
    <row r="968" ht="13.5">
      <c r="O968" s="116"/>
    </row>
    <row r="969" ht="13.5">
      <c r="O969" s="116"/>
    </row>
    <row r="970" ht="13.5">
      <c r="O970" s="116"/>
    </row>
    <row r="971" ht="13.5">
      <c r="O971" s="116"/>
    </row>
    <row r="972" ht="13.5">
      <c r="O972" s="116"/>
    </row>
    <row r="973" ht="13.5">
      <c r="O973" s="116"/>
    </row>
    <row r="974" ht="13.5">
      <c r="O974" s="116"/>
    </row>
    <row r="975" ht="13.5">
      <c r="O975" s="116"/>
    </row>
    <row r="976" ht="13.5">
      <c r="O976" s="116"/>
    </row>
    <row r="977" ht="13.5">
      <c r="O977" s="116"/>
    </row>
    <row r="978" ht="13.5">
      <c r="O978" s="116"/>
    </row>
    <row r="979" ht="13.5">
      <c r="O979" s="116"/>
    </row>
    <row r="980" ht="13.5">
      <c r="O980" s="116"/>
    </row>
    <row r="981" ht="13.5">
      <c r="O981" s="116"/>
    </row>
    <row r="982" ht="13.5">
      <c r="O982" s="116"/>
    </row>
    <row r="983" ht="13.5">
      <c r="O983" s="116"/>
    </row>
    <row r="984" ht="13.5">
      <c r="O984" s="116"/>
    </row>
    <row r="985" ht="13.5">
      <c r="O985" s="116"/>
    </row>
    <row r="986" ht="13.5">
      <c r="O986" s="116"/>
    </row>
    <row r="987" ht="13.5">
      <c r="O987" s="116"/>
    </row>
    <row r="988" ht="13.5">
      <c r="O988" s="116"/>
    </row>
    <row r="989" ht="13.5">
      <c r="O989" s="116"/>
    </row>
    <row r="990" ht="13.5">
      <c r="O990" s="116"/>
    </row>
    <row r="991" ht="13.5">
      <c r="O991" s="116"/>
    </row>
    <row r="992" ht="13.5">
      <c r="O992" s="116"/>
    </row>
    <row r="993" ht="13.5">
      <c r="O993" s="116"/>
    </row>
    <row r="994" ht="13.5">
      <c r="O994" s="116"/>
    </row>
    <row r="995" ht="13.5">
      <c r="O995" s="116"/>
    </row>
    <row r="996" ht="13.5">
      <c r="O996" s="116"/>
    </row>
    <row r="997" ht="13.5">
      <c r="O997" s="116"/>
    </row>
    <row r="998" ht="13.5">
      <c r="O998" s="116"/>
    </row>
    <row r="999" ht="13.5">
      <c r="O999" s="116"/>
    </row>
    <row r="1000" ht="13.5">
      <c r="O1000" s="116"/>
    </row>
    <row r="1001" ht="13.5">
      <c r="O1001" s="116"/>
    </row>
    <row r="1002" ht="13.5">
      <c r="O1002" s="116"/>
    </row>
    <row r="1003" ht="13.5">
      <c r="O1003" s="116"/>
    </row>
    <row r="1004" ht="13.5">
      <c r="O1004" s="116"/>
    </row>
    <row r="1005" ht="13.5">
      <c r="O1005" s="116"/>
    </row>
    <row r="1006" ht="13.5">
      <c r="O1006" s="116"/>
    </row>
    <row r="1007" ht="13.5">
      <c r="O1007" s="116"/>
    </row>
    <row r="1008" ht="13.5">
      <c r="O1008" s="116"/>
    </row>
    <row r="1009" ht="13.5">
      <c r="O1009" s="116"/>
    </row>
    <row r="1010" ht="13.5">
      <c r="O1010" s="116"/>
    </row>
    <row r="1011" ht="13.5">
      <c r="O1011" s="116"/>
    </row>
    <row r="1012" ht="13.5">
      <c r="O1012" s="116"/>
    </row>
    <row r="1013" ht="13.5">
      <c r="O1013" s="116"/>
    </row>
    <row r="1014" ht="13.5">
      <c r="O1014" s="116"/>
    </row>
    <row r="1015" ht="13.5">
      <c r="O1015" s="116"/>
    </row>
    <row r="1016" ht="13.5">
      <c r="O1016" s="116"/>
    </row>
    <row r="1017" ht="13.5">
      <c r="O1017" s="116"/>
    </row>
    <row r="1018" ht="13.5">
      <c r="O1018" s="116"/>
    </row>
    <row r="1019" ht="13.5">
      <c r="O1019" s="116"/>
    </row>
    <row r="1020" ht="13.5">
      <c r="O1020" s="116"/>
    </row>
    <row r="1021" ht="13.5">
      <c r="O1021" s="116"/>
    </row>
    <row r="1022" ht="13.5">
      <c r="O1022" s="116"/>
    </row>
    <row r="1023" ht="13.5">
      <c r="O1023" s="116"/>
    </row>
    <row r="1024" ht="13.5">
      <c r="O1024" s="116"/>
    </row>
    <row r="1025" ht="13.5">
      <c r="O1025" s="116"/>
    </row>
    <row r="1026" ht="13.5">
      <c r="O1026" s="116"/>
    </row>
    <row r="1027" ht="13.5">
      <c r="O1027" s="116"/>
    </row>
    <row r="1028" ht="13.5">
      <c r="O1028" s="116"/>
    </row>
    <row r="1029" ht="13.5">
      <c r="O1029" s="116"/>
    </row>
    <row r="1030" ht="13.5">
      <c r="O1030" s="116"/>
    </row>
    <row r="1031" ht="13.5">
      <c r="O1031" s="116"/>
    </row>
    <row r="1032" ht="13.5">
      <c r="O1032" s="116"/>
    </row>
    <row r="1033" ht="13.5">
      <c r="O1033" s="116"/>
    </row>
    <row r="1034" ht="13.5">
      <c r="O1034" s="116"/>
    </row>
    <row r="1035" ht="13.5">
      <c r="O1035" s="116"/>
    </row>
    <row r="1036" ht="13.5">
      <c r="O1036" s="116"/>
    </row>
    <row r="1037" ht="13.5">
      <c r="O1037" s="116"/>
    </row>
    <row r="1038" ht="13.5">
      <c r="O1038" s="116"/>
    </row>
    <row r="1039" ht="13.5">
      <c r="O1039" s="116"/>
    </row>
    <row r="1040" ht="13.5">
      <c r="O1040" s="116"/>
    </row>
    <row r="1041" ht="13.5">
      <c r="O1041" s="116"/>
    </row>
    <row r="1042" ht="13.5">
      <c r="O1042" s="116"/>
    </row>
    <row r="1043" ht="13.5">
      <c r="O1043" s="116"/>
    </row>
    <row r="1044" ht="13.5">
      <c r="O1044" s="116"/>
    </row>
    <row r="1045" ht="13.5">
      <c r="O1045" s="116"/>
    </row>
    <row r="1046" ht="13.5">
      <c r="O1046" s="116"/>
    </row>
    <row r="1047" ht="13.5">
      <c r="O1047" s="116"/>
    </row>
    <row r="1048" ht="13.5">
      <c r="O1048" s="116"/>
    </row>
    <row r="1049" ht="13.5">
      <c r="O1049" s="116"/>
    </row>
    <row r="1050" ht="13.5">
      <c r="O1050" s="116"/>
    </row>
    <row r="1051" ht="13.5">
      <c r="O1051" s="116"/>
    </row>
    <row r="1052" ht="13.5">
      <c r="O1052" s="116"/>
    </row>
    <row r="1053" ht="13.5">
      <c r="O1053" s="116"/>
    </row>
    <row r="1054" ht="13.5">
      <c r="O1054" s="116"/>
    </row>
    <row r="1055" ht="13.5">
      <c r="O1055" s="116"/>
    </row>
    <row r="1056" ht="13.5">
      <c r="O1056" s="116"/>
    </row>
    <row r="1057" ht="13.5">
      <c r="O1057" s="116"/>
    </row>
    <row r="1058" ht="13.5">
      <c r="O1058" s="116"/>
    </row>
    <row r="1059" ht="13.5">
      <c r="O1059" s="116"/>
    </row>
    <row r="1060" ht="13.5">
      <c r="O1060" s="116"/>
    </row>
    <row r="1061" ht="13.5">
      <c r="O1061" s="116"/>
    </row>
    <row r="1062" ht="13.5">
      <c r="O1062" s="116"/>
    </row>
    <row r="1063" ht="13.5">
      <c r="O1063" s="116"/>
    </row>
    <row r="1064" ht="13.5">
      <c r="O1064" s="116"/>
    </row>
    <row r="1065" ht="13.5">
      <c r="O1065" s="116"/>
    </row>
    <row r="1066" ht="13.5">
      <c r="O1066" s="116"/>
    </row>
    <row r="1067" ht="13.5">
      <c r="O1067" s="116"/>
    </row>
    <row r="1068" ht="13.5">
      <c r="O1068" s="116"/>
    </row>
    <row r="1069" ht="13.5">
      <c r="O1069" s="116"/>
    </row>
    <row r="1070" ht="13.5">
      <c r="O1070" s="116"/>
    </row>
    <row r="1071" ht="13.5">
      <c r="O1071" s="116"/>
    </row>
    <row r="1072" ht="13.5">
      <c r="O1072" s="116"/>
    </row>
    <row r="1073" ht="13.5">
      <c r="O1073" s="116"/>
    </row>
  </sheetData>
  <mergeCells count="1">
    <mergeCell ref="A1:M1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D1">
      <selection activeCell="O5" sqref="O5:O67"/>
    </sheetView>
  </sheetViews>
  <sheetFormatPr defaultColWidth="9.00390625" defaultRowHeight="13.5"/>
  <cols>
    <col min="1" max="1" width="11.0039062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92</v>
      </c>
      <c r="L3" t="s">
        <v>73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17" t="s">
        <v>70</v>
      </c>
      <c r="J4" s="4" t="s">
        <v>71</v>
      </c>
      <c r="K4" s="4" t="s">
        <v>75</v>
      </c>
      <c r="L4" s="4" t="s">
        <v>80</v>
      </c>
      <c r="M4" s="4" t="s">
        <v>63</v>
      </c>
      <c r="O4" s="118">
        <v>14</v>
      </c>
    </row>
    <row r="5" spans="1:15" ht="15" customHeight="1">
      <c r="A5" s="33" t="s">
        <v>0</v>
      </c>
      <c r="B5" s="28">
        <f aca="true" t="shared" si="0" ref="B5:K5">SUM(B6:B7)</f>
        <v>809520</v>
      </c>
      <c r="C5" s="28">
        <f t="shared" si="0"/>
        <v>810312</v>
      </c>
      <c r="D5" s="28">
        <f t="shared" si="0"/>
        <v>810400</v>
      </c>
      <c r="E5" s="28">
        <f t="shared" si="0"/>
        <v>810342</v>
      </c>
      <c r="F5" s="28">
        <f t="shared" si="0"/>
        <v>810381</v>
      </c>
      <c r="G5" s="29">
        <f t="shared" si="0"/>
        <v>810369</v>
      </c>
      <c r="H5" s="30">
        <f t="shared" si="0"/>
        <v>810237</v>
      </c>
      <c r="I5" s="31">
        <f t="shared" si="0"/>
        <v>810080</v>
      </c>
      <c r="J5" s="28">
        <f t="shared" si="0"/>
        <v>809864</v>
      </c>
      <c r="K5" s="28">
        <f t="shared" si="0"/>
        <v>809667</v>
      </c>
      <c r="L5" s="28">
        <f>SUM(L6:L7)</f>
        <v>809254</v>
      </c>
      <c r="M5" s="28">
        <f>SUM(M6:M7)</f>
        <v>808781</v>
      </c>
      <c r="O5" s="116">
        <f>H5/B5</f>
        <v>1.0008857100504003</v>
      </c>
    </row>
    <row r="6" spans="1:15" ht="15" customHeight="1">
      <c r="A6" s="32" t="s">
        <v>1</v>
      </c>
      <c r="B6" s="28">
        <f aca="true" t="shared" si="1" ref="B6:K6">SUM(B8:B16)</f>
        <v>557294</v>
      </c>
      <c r="C6" s="28">
        <f t="shared" si="1"/>
        <v>558236</v>
      </c>
      <c r="D6" s="28">
        <f t="shared" si="1"/>
        <v>558289</v>
      </c>
      <c r="E6" s="28">
        <f t="shared" si="1"/>
        <v>558369</v>
      </c>
      <c r="F6" s="28">
        <f t="shared" si="1"/>
        <v>558494</v>
      </c>
      <c r="G6" s="29">
        <f t="shared" si="1"/>
        <v>558545</v>
      </c>
      <c r="H6" s="30">
        <f t="shared" si="1"/>
        <v>558495</v>
      </c>
      <c r="I6" s="31">
        <f t="shared" si="1"/>
        <v>558452</v>
      </c>
      <c r="J6" s="28">
        <f t="shared" si="1"/>
        <v>558278</v>
      </c>
      <c r="K6" s="28">
        <f t="shared" si="1"/>
        <v>558174</v>
      </c>
      <c r="L6" s="28">
        <f>SUM(L8:L16)</f>
        <v>557916</v>
      </c>
      <c r="M6" s="28">
        <f>SUM(M8:M16)</f>
        <v>557631</v>
      </c>
      <c r="O6" s="116">
        <f aca="true" t="shared" si="2" ref="O6:O67">H6/B6</f>
        <v>1.0021550563975208</v>
      </c>
    </row>
    <row r="7" spans="1:15" ht="15" customHeight="1">
      <c r="A7" s="32" t="s">
        <v>2</v>
      </c>
      <c r="B7" s="28">
        <f aca="true" t="shared" si="3" ref="B7:K7">SUM(B17,B25,B34,B37,B43,B49,B60)</f>
        <v>252226</v>
      </c>
      <c r="C7" s="28">
        <f t="shared" si="3"/>
        <v>252076</v>
      </c>
      <c r="D7" s="28">
        <f t="shared" si="3"/>
        <v>252111</v>
      </c>
      <c r="E7" s="28">
        <f t="shared" si="3"/>
        <v>251973</v>
      </c>
      <c r="F7" s="28">
        <f t="shared" si="3"/>
        <v>251887</v>
      </c>
      <c r="G7" s="29">
        <f t="shared" si="3"/>
        <v>251824</v>
      </c>
      <c r="H7" s="30">
        <f t="shared" si="3"/>
        <v>251742</v>
      </c>
      <c r="I7" s="31">
        <f t="shared" si="3"/>
        <v>251628</v>
      </c>
      <c r="J7" s="28">
        <f t="shared" si="3"/>
        <v>251586</v>
      </c>
      <c r="K7" s="28">
        <f t="shared" si="3"/>
        <v>251493</v>
      </c>
      <c r="L7" s="28">
        <f>SUM(L17,L25,L34,L37,L43,L49,L60)</f>
        <v>251338</v>
      </c>
      <c r="M7" s="28">
        <f>SUM(M17,M25,M34,M37,M43,M49,M60)</f>
        <v>251150</v>
      </c>
      <c r="O7" s="116">
        <f t="shared" si="2"/>
        <v>0.9980810860101655</v>
      </c>
    </row>
    <row r="8" spans="1:15" ht="15" customHeight="1">
      <c r="A8" s="1" t="s">
        <v>3</v>
      </c>
      <c r="B8" s="2">
        <v>331856</v>
      </c>
      <c r="C8" s="2">
        <v>332429</v>
      </c>
      <c r="D8" s="3">
        <v>332513</v>
      </c>
      <c r="E8" s="3">
        <v>332630</v>
      </c>
      <c r="F8" s="3">
        <v>332688</v>
      </c>
      <c r="G8" s="3">
        <v>332800</v>
      </c>
      <c r="H8" s="22">
        <v>332850</v>
      </c>
      <c r="I8" s="18">
        <v>332850</v>
      </c>
      <c r="J8" s="3">
        <v>332761</v>
      </c>
      <c r="K8" s="3">
        <v>332783</v>
      </c>
      <c r="L8" s="25">
        <v>332760</v>
      </c>
      <c r="M8" s="6">
        <v>332666</v>
      </c>
      <c r="O8" s="116">
        <f t="shared" si="2"/>
        <v>1.0029952750590618</v>
      </c>
    </row>
    <row r="9" spans="1:15" ht="15" customHeight="1">
      <c r="A9" s="1" t="s">
        <v>4</v>
      </c>
      <c r="B9" s="2">
        <v>18940</v>
      </c>
      <c r="C9" s="2">
        <v>18886</v>
      </c>
      <c r="D9" s="3">
        <v>18856</v>
      </c>
      <c r="E9" s="3">
        <v>18827</v>
      </c>
      <c r="F9" s="3">
        <v>18818</v>
      </c>
      <c r="G9" s="3">
        <v>18811</v>
      </c>
      <c r="H9" s="22">
        <v>18756</v>
      </c>
      <c r="I9" s="18">
        <v>18716</v>
      </c>
      <c r="J9" s="3">
        <v>18707</v>
      </c>
      <c r="K9" s="3">
        <v>18672</v>
      </c>
      <c r="L9" s="25">
        <v>18659</v>
      </c>
      <c r="M9" s="6">
        <v>18616</v>
      </c>
      <c r="O9" s="116">
        <f t="shared" si="2"/>
        <v>0.990285110876452</v>
      </c>
    </row>
    <row r="10" spans="1:15" ht="15" customHeight="1">
      <c r="A10" s="1" t="s">
        <v>5</v>
      </c>
      <c r="B10" s="2">
        <v>21002</v>
      </c>
      <c r="C10" s="2">
        <v>21026</v>
      </c>
      <c r="D10" s="3">
        <v>21020</v>
      </c>
      <c r="E10" s="3">
        <v>20999</v>
      </c>
      <c r="F10" s="3">
        <v>20970</v>
      </c>
      <c r="G10" s="3">
        <v>20975</v>
      </c>
      <c r="H10" s="22">
        <v>20971</v>
      </c>
      <c r="I10" s="18">
        <v>20974</v>
      </c>
      <c r="J10" s="3">
        <v>20952</v>
      </c>
      <c r="K10" s="3">
        <v>20965</v>
      </c>
      <c r="L10" s="25">
        <v>20939</v>
      </c>
      <c r="M10" s="6">
        <v>20935</v>
      </c>
      <c r="O10" s="116">
        <f t="shared" si="2"/>
        <v>0.9985239500999905</v>
      </c>
    </row>
    <row r="11" spans="1:15" ht="15" customHeight="1">
      <c r="A11" s="1" t="s">
        <v>6</v>
      </c>
      <c r="B11" s="2">
        <v>49993</v>
      </c>
      <c r="C11" s="2">
        <v>50280</v>
      </c>
      <c r="D11" s="3">
        <v>50276</v>
      </c>
      <c r="E11" s="3">
        <v>50300</v>
      </c>
      <c r="F11" s="3">
        <v>50341</v>
      </c>
      <c r="G11" s="3">
        <v>50366</v>
      </c>
      <c r="H11" s="22">
        <v>50381</v>
      </c>
      <c r="I11" s="18">
        <v>50408</v>
      </c>
      <c r="J11" s="3">
        <v>50389</v>
      </c>
      <c r="K11" s="3">
        <v>50386</v>
      </c>
      <c r="L11" s="25">
        <v>50369</v>
      </c>
      <c r="M11" s="6">
        <v>50337</v>
      </c>
      <c r="O11" s="116">
        <f t="shared" si="2"/>
        <v>1.0077610865521174</v>
      </c>
    </row>
    <row r="12" spans="1:15" ht="15" customHeight="1">
      <c r="A12" s="1" t="s">
        <v>7</v>
      </c>
      <c r="B12" s="2">
        <v>30123</v>
      </c>
      <c r="C12" s="2">
        <v>30109</v>
      </c>
      <c r="D12" s="3">
        <v>30096</v>
      </c>
      <c r="E12" s="3">
        <v>30100</v>
      </c>
      <c r="F12" s="3">
        <v>30118</v>
      </c>
      <c r="G12" s="3">
        <v>30109</v>
      </c>
      <c r="H12" s="22">
        <v>30091</v>
      </c>
      <c r="I12" s="18">
        <v>30089</v>
      </c>
      <c r="J12" s="3">
        <v>30098</v>
      </c>
      <c r="K12" s="3">
        <v>30087</v>
      </c>
      <c r="L12" s="25">
        <v>30034</v>
      </c>
      <c r="M12" s="6">
        <v>30036</v>
      </c>
      <c r="O12" s="116">
        <f t="shared" si="2"/>
        <v>0.9989376888092155</v>
      </c>
    </row>
    <row r="13" spans="1:15" ht="15" customHeight="1">
      <c r="A13" s="1" t="s">
        <v>8</v>
      </c>
      <c r="B13" s="2">
        <v>26973</v>
      </c>
      <c r="C13" s="2">
        <v>27133</v>
      </c>
      <c r="D13" s="3">
        <v>27135</v>
      </c>
      <c r="E13" s="3">
        <v>27131</v>
      </c>
      <c r="F13" s="3">
        <v>27140</v>
      </c>
      <c r="G13" s="3">
        <v>27134</v>
      </c>
      <c r="H13" s="22">
        <v>27136</v>
      </c>
      <c r="I13" s="18">
        <v>27127</v>
      </c>
      <c r="J13" s="3">
        <v>27084</v>
      </c>
      <c r="K13" s="3">
        <v>27050</v>
      </c>
      <c r="L13" s="25">
        <v>26980</v>
      </c>
      <c r="M13" s="6">
        <v>26883</v>
      </c>
      <c r="O13" s="116">
        <f t="shared" si="2"/>
        <v>1.0060430801171543</v>
      </c>
    </row>
    <row r="14" spans="1:15" ht="15" customHeight="1">
      <c r="A14" s="1" t="s">
        <v>9</v>
      </c>
      <c r="B14" s="2">
        <v>34538</v>
      </c>
      <c r="C14" s="2">
        <v>34599</v>
      </c>
      <c r="D14" s="3">
        <v>34625</v>
      </c>
      <c r="E14" s="3">
        <v>34650</v>
      </c>
      <c r="F14" s="3">
        <v>34676</v>
      </c>
      <c r="G14" s="3">
        <v>34653</v>
      </c>
      <c r="H14" s="22">
        <v>34628</v>
      </c>
      <c r="I14" s="18">
        <v>34626</v>
      </c>
      <c r="J14" s="3">
        <v>34627</v>
      </c>
      <c r="K14" s="3">
        <v>34596</v>
      </c>
      <c r="L14" s="25">
        <v>34579</v>
      </c>
      <c r="M14" s="6">
        <v>34592</v>
      </c>
      <c r="O14" s="116">
        <f t="shared" si="2"/>
        <v>1.002605825467601</v>
      </c>
    </row>
    <row r="15" spans="1:15" ht="15" customHeight="1">
      <c r="A15" s="1" t="s">
        <v>10</v>
      </c>
      <c r="B15" s="2">
        <v>25742</v>
      </c>
      <c r="C15" s="2">
        <v>25696</v>
      </c>
      <c r="D15" s="3">
        <v>25697</v>
      </c>
      <c r="E15" s="3">
        <v>25666</v>
      </c>
      <c r="F15" s="3">
        <v>25694</v>
      </c>
      <c r="G15" s="3">
        <v>25651</v>
      </c>
      <c r="H15" s="22">
        <v>25639</v>
      </c>
      <c r="I15" s="18">
        <v>25616</v>
      </c>
      <c r="J15" s="3">
        <v>25608</v>
      </c>
      <c r="K15" s="3">
        <v>25618</v>
      </c>
      <c r="L15" s="25">
        <v>25595</v>
      </c>
      <c r="M15" s="6">
        <v>25581</v>
      </c>
      <c r="O15" s="116">
        <f t="shared" si="2"/>
        <v>0.9959987568953461</v>
      </c>
    </row>
    <row r="16" spans="1:15" ht="15" customHeight="1">
      <c r="A16" s="1" t="s">
        <v>11</v>
      </c>
      <c r="B16" s="2">
        <v>18127</v>
      </c>
      <c r="C16" s="2">
        <v>18078</v>
      </c>
      <c r="D16" s="3">
        <v>18071</v>
      </c>
      <c r="E16" s="3">
        <v>18066</v>
      </c>
      <c r="F16" s="3">
        <v>18049</v>
      </c>
      <c r="G16" s="3">
        <v>18046</v>
      </c>
      <c r="H16" s="22">
        <v>18043</v>
      </c>
      <c r="I16" s="18">
        <v>18046</v>
      </c>
      <c r="J16" s="3">
        <v>18052</v>
      </c>
      <c r="K16" s="3">
        <v>18017</v>
      </c>
      <c r="L16" s="25">
        <v>18001</v>
      </c>
      <c r="M16" s="6">
        <v>17985</v>
      </c>
      <c r="O16" s="116">
        <f t="shared" si="2"/>
        <v>0.9953660285761571</v>
      </c>
    </row>
    <row r="17" spans="1:15" ht="15" customHeight="1">
      <c r="A17" s="27" t="s">
        <v>12</v>
      </c>
      <c r="B17" s="28">
        <f>SUM(B18:B24)</f>
        <v>21377</v>
      </c>
      <c r="C17" s="28">
        <f>SUM(C18:C24)</f>
        <v>21354</v>
      </c>
      <c r="D17" s="28">
        <f aca="true" t="shared" si="4" ref="D17:K17">SUM(D18:D24)</f>
        <v>21350</v>
      </c>
      <c r="E17" s="28">
        <f t="shared" si="4"/>
        <v>21310</v>
      </c>
      <c r="F17" s="28">
        <f t="shared" si="4"/>
        <v>21311</v>
      </c>
      <c r="G17" s="29">
        <f t="shared" si="4"/>
        <v>21277</v>
      </c>
      <c r="H17" s="30">
        <f t="shared" si="4"/>
        <v>21267</v>
      </c>
      <c r="I17" s="31">
        <f t="shared" si="4"/>
        <v>21232</v>
      </c>
      <c r="J17" s="28">
        <f t="shared" si="4"/>
        <v>21218</v>
      </c>
      <c r="K17" s="28">
        <f t="shared" si="4"/>
        <v>21215</v>
      </c>
      <c r="L17" s="28">
        <f>SUM(L18:L24)</f>
        <v>21205</v>
      </c>
      <c r="M17" s="28">
        <f>SUM(M18:M24)</f>
        <v>21182</v>
      </c>
      <c r="O17" s="116">
        <f t="shared" si="2"/>
        <v>0.9948542826402208</v>
      </c>
    </row>
    <row r="18" spans="1:15" ht="15" customHeight="1">
      <c r="A18" s="1" t="s">
        <v>13</v>
      </c>
      <c r="B18" s="2">
        <v>3654</v>
      </c>
      <c r="C18" s="2">
        <v>3642</v>
      </c>
      <c r="D18" s="3">
        <v>3634</v>
      </c>
      <c r="E18" s="3">
        <v>3624</v>
      </c>
      <c r="F18" s="3">
        <v>3620</v>
      </c>
      <c r="G18" s="3">
        <v>3603</v>
      </c>
      <c r="H18" s="22">
        <v>3598</v>
      </c>
      <c r="I18" s="18">
        <v>3597</v>
      </c>
      <c r="J18" s="3">
        <v>3592</v>
      </c>
      <c r="K18" s="3">
        <v>3584</v>
      </c>
      <c r="L18" s="25">
        <v>3590</v>
      </c>
      <c r="M18" s="6">
        <v>3582</v>
      </c>
      <c r="O18" s="116">
        <f t="shared" si="2"/>
        <v>0.9846743295019157</v>
      </c>
    </row>
    <row r="19" spans="1:15" ht="15" customHeight="1">
      <c r="A19" s="1" t="s">
        <v>14</v>
      </c>
      <c r="B19" s="2">
        <v>3948</v>
      </c>
      <c r="C19" s="2">
        <v>3945</v>
      </c>
      <c r="D19" s="3">
        <v>3942</v>
      </c>
      <c r="E19" s="3">
        <v>3934</v>
      </c>
      <c r="F19" s="3">
        <v>3931</v>
      </c>
      <c r="G19" s="3">
        <v>3930</v>
      </c>
      <c r="H19" s="22">
        <v>3924</v>
      </c>
      <c r="I19" s="18">
        <v>3919</v>
      </c>
      <c r="J19" s="3">
        <v>3908</v>
      </c>
      <c r="K19" s="3">
        <v>3911</v>
      </c>
      <c r="L19" s="25">
        <v>3913</v>
      </c>
      <c r="M19" s="6">
        <v>3905</v>
      </c>
      <c r="O19" s="116">
        <f t="shared" si="2"/>
        <v>0.993920972644377</v>
      </c>
    </row>
    <row r="20" spans="1:15" ht="15" customHeight="1">
      <c r="A20" s="1" t="s">
        <v>15</v>
      </c>
      <c r="B20" s="2">
        <v>3264</v>
      </c>
      <c r="C20" s="2">
        <v>3270</v>
      </c>
      <c r="D20" s="3">
        <v>3273</v>
      </c>
      <c r="E20" s="3">
        <v>3272</v>
      </c>
      <c r="F20" s="3">
        <v>3275</v>
      </c>
      <c r="G20" s="3">
        <v>3277</v>
      </c>
      <c r="H20" s="22">
        <v>3269</v>
      </c>
      <c r="I20" s="18">
        <v>3257</v>
      </c>
      <c r="J20" s="3">
        <v>3271</v>
      </c>
      <c r="K20" s="3">
        <v>3266</v>
      </c>
      <c r="L20" s="25">
        <v>3261</v>
      </c>
      <c r="M20" s="6">
        <v>3264</v>
      </c>
      <c r="O20" s="116">
        <f t="shared" si="2"/>
        <v>1.001531862745098</v>
      </c>
    </row>
    <row r="21" spans="1:15" ht="15" customHeight="1">
      <c r="A21" s="1" t="s">
        <v>16</v>
      </c>
      <c r="B21" s="2">
        <v>3478</v>
      </c>
      <c r="C21" s="2">
        <v>3479</v>
      </c>
      <c r="D21" s="3">
        <v>3483</v>
      </c>
      <c r="E21" s="3">
        <v>3472</v>
      </c>
      <c r="F21" s="3">
        <v>3472</v>
      </c>
      <c r="G21" s="3">
        <v>3463</v>
      </c>
      <c r="H21" s="22">
        <v>3470</v>
      </c>
      <c r="I21" s="18">
        <v>3456</v>
      </c>
      <c r="J21" s="3">
        <v>3453</v>
      </c>
      <c r="K21" s="3">
        <v>3455</v>
      </c>
      <c r="L21" s="25">
        <v>3454</v>
      </c>
      <c r="M21" s="6">
        <v>3450</v>
      </c>
      <c r="O21" s="116">
        <f t="shared" si="2"/>
        <v>0.9976998274870615</v>
      </c>
    </row>
    <row r="22" spans="1:15" ht="15" customHeight="1">
      <c r="A22" s="1" t="s">
        <v>17</v>
      </c>
      <c r="B22" s="2">
        <v>1570</v>
      </c>
      <c r="C22" s="2">
        <v>1572</v>
      </c>
      <c r="D22" s="3">
        <v>1572</v>
      </c>
      <c r="E22" s="3">
        <v>1570</v>
      </c>
      <c r="F22" s="3">
        <v>1569</v>
      </c>
      <c r="G22" s="3">
        <v>1569</v>
      </c>
      <c r="H22" s="22">
        <v>1564</v>
      </c>
      <c r="I22" s="18">
        <v>1566</v>
      </c>
      <c r="J22" s="3">
        <v>1563</v>
      </c>
      <c r="K22" s="3">
        <v>1562</v>
      </c>
      <c r="L22" s="25">
        <v>1559</v>
      </c>
      <c r="M22" s="6">
        <v>1558</v>
      </c>
      <c r="O22" s="116">
        <f t="shared" si="2"/>
        <v>0.9961783439490446</v>
      </c>
    </row>
    <row r="23" spans="1:15" ht="15" customHeight="1">
      <c r="A23" s="1" t="s">
        <v>18</v>
      </c>
      <c r="B23" s="2">
        <v>1166</v>
      </c>
      <c r="C23" s="2">
        <v>1157</v>
      </c>
      <c r="D23" s="3">
        <v>1151</v>
      </c>
      <c r="E23" s="3">
        <v>1150</v>
      </c>
      <c r="F23" s="3">
        <v>1154</v>
      </c>
      <c r="G23" s="3">
        <v>1145</v>
      </c>
      <c r="H23" s="22">
        <v>1147</v>
      </c>
      <c r="I23" s="18">
        <v>1143</v>
      </c>
      <c r="J23" s="3">
        <v>1140</v>
      </c>
      <c r="K23" s="3">
        <v>1140</v>
      </c>
      <c r="L23" s="25">
        <v>1138</v>
      </c>
      <c r="M23" s="6">
        <v>1139</v>
      </c>
      <c r="O23" s="116">
        <f t="shared" si="2"/>
        <v>0.983704974271012</v>
      </c>
    </row>
    <row r="24" spans="1:15" ht="15" customHeight="1">
      <c r="A24" s="1" t="s">
        <v>19</v>
      </c>
      <c r="B24" s="2">
        <v>4297</v>
      </c>
      <c r="C24" s="2">
        <v>4289</v>
      </c>
      <c r="D24" s="3">
        <v>4295</v>
      </c>
      <c r="E24" s="3">
        <v>4288</v>
      </c>
      <c r="F24" s="3">
        <v>4290</v>
      </c>
      <c r="G24" s="3">
        <v>4290</v>
      </c>
      <c r="H24" s="22">
        <v>4295</v>
      </c>
      <c r="I24" s="18">
        <v>4294</v>
      </c>
      <c r="J24" s="3">
        <v>4291</v>
      </c>
      <c r="K24" s="3">
        <v>4297</v>
      </c>
      <c r="L24" s="25">
        <v>4290</v>
      </c>
      <c r="M24" s="6">
        <v>4284</v>
      </c>
      <c r="O24" s="116">
        <f t="shared" si="2"/>
        <v>0.9995345589946474</v>
      </c>
    </row>
    <row r="25" spans="1:15" ht="15" customHeight="1">
      <c r="A25" s="32" t="s">
        <v>20</v>
      </c>
      <c r="B25" s="28">
        <f aca="true" t="shared" si="5" ref="B25:K25">SUM(B26:B33)</f>
        <v>63797</v>
      </c>
      <c r="C25" s="28">
        <f t="shared" si="5"/>
        <v>63909</v>
      </c>
      <c r="D25" s="28">
        <f t="shared" si="5"/>
        <v>64024</v>
      </c>
      <c r="E25" s="28">
        <f t="shared" si="5"/>
        <v>64036</v>
      </c>
      <c r="F25" s="28">
        <f t="shared" si="5"/>
        <v>64036</v>
      </c>
      <c r="G25" s="29">
        <f t="shared" si="5"/>
        <v>64065</v>
      </c>
      <c r="H25" s="30">
        <f t="shared" si="5"/>
        <v>64082</v>
      </c>
      <c r="I25" s="31">
        <f t="shared" si="5"/>
        <v>64068</v>
      </c>
      <c r="J25" s="28">
        <f t="shared" si="5"/>
        <v>64106</v>
      </c>
      <c r="K25" s="28">
        <f t="shared" si="5"/>
        <v>64106</v>
      </c>
      <c r="L25" s="28">
        <f>SUM(L26:L33)</f>
        <v>64090</v>
      </c>
      <c r="M25" s="28">
        <f>SUM(M26:M33)</f>
        <v>64038</v>
      </c>
      <c r="O25" s="116">
        <f t="shared" si="2"/>
        <v>1.0044672947003777</v>
      </c>
    </row>
    <row r="26" spans="1:15" ht="15" customHeight="1">
      <c r="A26" s="1" t="s">
        <v>21</v>
      </c>
      <c r="B26" s="2">
        <v>3364</v>
      </c>
      <c r="C26" s="2">
        <v>3363</v>
      </c>
      <c r="D26" s="3">
        <v>3374</v>
      </c>
      <c r="E26" s="3">
        <v>3371</v>
      </c>
      <c r="F26" s="3">
        <v>3372</v>
      </c>
      <c r="G26" s="3">
        <v>3387</v>
      </c>
      <c r="H26" s="22">
        <v>3386</v>
      </c>
      <c r="I26" s="18">
        <v>3390</v>
      </c>
      <c r="J26" s="3">
        <v>3390</v>
      </c>
      <c r="K26" s="3">
        <v>3390</v>
      </c>
      <c r="L26" s="25">
        <v>3382</v>
      </c>
      <c r="M26" s="25">
        <v>3370</v>
      </c>
      <c r="O26" s="116">
        <f t="shared" si="2"/>
        <v>1.00653983353151</v>
      </c>
    </row>
    <row r="27" spans="1:15" ht="15" customHeight="1">
      <c r="A27" s="1" t="s">
        <v>22</v>
      </c>
      <c r="B27" s="2">
        <v>6324</v>
      </c>
      <c r="C27" s="2">
        <v>6323</v>
      </c>
      <c r="D27" s="3">
        <v>6332</v>
      </c>
      <c r="E27" s="3">
        <v>6339</v>
      </c>
      <c r="F27" s="3">
        <v>6334</v>
      </c>
      <c r="G27" s="3">
        <v>6334</v>
      </c>
      <c r="H27" s="22">
        <v>6356</v>
      </c>
      <c r="I27" s="18">
        <v>6342</v>
      </c>
      <c r="J27" s="3">
        <v>6338</v>
      </c>
      <c r="K27" s="3">
        <v>6343</v>
      </c>
      <c r="L27" s="25">
        <v>6338</v>
      </c>
      <c r="M27" s="25">
        <v>6336</v>
      </c>
      <c r="O27" s="116">
        <f t="shared" si="2"/>
        <v>1.0050600885515497</v>
      </c>
    </row>
    <row r="28" spans="1:15" ht="15" customHeight="1">
      <c r="A28" s="1" t="s">
        <v>23</v>
      </c>
      <c r="B28" s="2">
        <v>22225</v>
      </c>
      <c r="C28" s="2">
        <v>22303</v>
      </c>
      <c r="D28" s="3">
        <v>22283</v>
      </c>
      <c r="E28" s="3">
        <v>22272</v>
      </c>
      <c r="F28" s="3">
        <v>22249</v>
      </c>
      <c r="G28" s="3">
        <v>22238</v>
      </c>
      <c r="H28" s="22">
        <v>22236</v>
      </c>
      <c r="I28" s="18">
        <v>22218</v>
      </c>
      <c r="J28" s="3">
        <v>22265</v>
      </c>
      <c r="K28" s="3">
        <v>22248</v>
      </c>
      <c r="L28" s="25">
        <v>22237</v>
      </c>
      <c r="M28" s="25">
        <v>22202</v>
      </c>
      <c r="O28" s="116">
        <f t="shared" si="2"/>
        <v>1.0004949381327335</v>
      </c>
    </row>
    <row r="29" spans="1:15" ht="15" customHeight="1">
      <c r="A29" s="1" t="s">
        <v>24</v>
      </c>
      <c r="B29" s="2">
        <v>16978</v>
      </c>
      <c r="C29" s="2">
        <v>17038</v>
      </c>
      <c r="D29" s="3">
        <v>17135</v>
      </c>
      <c r="E29" s="3">
        <v>17167</v>
      </c>
      <c r="F29" s="3">
        <v>17188</v>
      </c>
      <c r="G29" s="3">
        <v>17205</v>
      </c>
      <c r="H29" s="22">
        <v>17220</v>
      </c>
      <c r="I29" s="18">
        <v>17230</v>
      </c>
      <c r="J29" s="3">
        <v>17230</v>
      </c>
      <c r="K29" s="3">
        <v>17239</v>
      </c>
      <c r="L29" s="25">
        <v>17289</v>
      </c>
      <c r="M29" s="25">
        <v>17290</v>
      </c>
      <c r="O29" s="116">
        <f t="shared" si="2"/>
        <v>1.0142537401342915</v>
      </c>
    </row>
    <row r="30" spans="1:15" ht="15" customHeight="1">
      <c r="A30" s="1" t="s">
        <v>25</v>
      </c>
      <c r="B30" s="2">
        <v>4249</v>
      </c>
      <c r="C30" s="2">
        <v>4231</v>
      </c>
      <c r="D30" s="3">
        <v>4242</v>
      </c>
      <c r="E30" s="3">
        <v>4240</v>
      </c>
      <c r="F30" s="3">
        <v>4249</v>
      </c>
      <c r="G30" s="3">
        <v>4264</v>
      </c>
      <c r="H30" s="22">
        <v>4263</v>
      </c>
      <c r="I30" s="18">
        <v>4264</v>
      </c>
      <c r="J30" s="3">
        <v>4258</v>
      </c>
      <c r="K30" s="3">
        <v>4259</v>
      </c>
      <c r="L30" s="25">
        <v>4246</v>
      </c>
      <c r="M30" s="25">
        <v>4252</v>
      </c>
      <c r="O30" s="116">
        <f t="shared" si="2"/>
        <v>1.0032948929159802</v>
      </c>
    </row>
    <row r="31" spans="1:15" ht="15" customHeight="1">
      <c r="A31" s="1" t="s">
        <v>26</v>
      </c>
      <c r="B31" s="2">
        <v>5570</v>
      </c>
      <c r="C31" s="2">
        <v>5571</v>
      </c>
      <c r="D31" s="3">
        <v>5582</v>
      </c>
      <c r="E31" s="3">
        <v>5575</v>
      </c>
      <c r="F31" s="3">
        <v>5572</v>
      </c>
      <c r="G31" s="3">
        <v>5575</v>
      </c>
      <c r="H31" s="22">
        <v>5571</v>
      </c>
      <c r="I31" s="18">
        <v>5570</v>
      </c>
      <c r="J31" s="3">
        <v>5567</v>
      </c>
      <c r="K31" s="3">
        <v>5567</v>
      </c>
      <c r="L31" s="25">
        <v>5547</v>
      </c>
      <c r="M31" s="25">
        <v>5549</v>
      </c>
      <c r="O31" s="116">
        <f t="shared" si="2"/>
        <v>1.0001795332136445</v>
      </c>
    </row>
    <row r="32" spans="1:15" ht="15" customHeight="1">
      <c r="A32" s="1" t="s">
        <v>27</v>
      </c>
      <c r="B32" s="2">
        <v>2063</v>
      </c>
      <c r="C32" s="2">
        <v>2077</v>
      </c>
      <c r="D32" s="3">
        <v>2082</v>
      </c>
      <c r="E32" s="3">
        <v>2082</v>
      </c>
      <c r="F32" s="3">
        <v>2083</v>
      </c>
      <c r="G32" s="3">
        <v>2079</v>
      </c>
      <c r="H32" s="22">
        <v>2075</v>
      </c>
      <c r="I32" s="18">
        <v>2078</v>
      </c>
      <c r="J32" s="3">
        <v>2084</v>
      </c>
      <c r="K32" s="3">
        <v>2093</v>
      </c>
      <c r="L32" s="25">
        <v>2092</v>
      </c>
      <c r="M32" s="25">
        <v>2090</v>
      </c>
      <c r="O32" s="116">
        <f t="shared" si="2"/>
        <v>1.005816771691711</v>
      </c>
    </row>
    <row r="33" spans="1:15" ht="15" customHeight="1">
      <c r="A33" s="1" t="s">
        <v>28</v>
      </c>
      <c r="B33" s="2">
        <v>3024</v>
      </c>
      <c r="C33" s="2">
        <v>3003</v>
      </c>
      <c r="D33" s="3">
        <v>2994</v>
      </c>
      <c r="E33" s="3">
        <v>2990</v>
      </c>
      <c r="F33" s="3">
        <v>2989</v>
      </c>
      <c r="G33" s="3">
        <v>2983</v>
      </c>
      <c r="H33" s="22">
        <v>2975</v>
      </c>
      <c r="I33" s="18">
        <v>2976</v>
      </c>
      <c r="J33" s="3">
        <v>2974</v>
      </c>
      <c r="K33" s="3">
        <v>2967</v>
      </c>
      <c r="L33" s="25">
        <v>2959</v>
      </c>
      <c r="M33" s="25">
        <v>2949</v>
      </c>
      <c r="O33" s="116">
        <f t="shared" si="2"/>
        <v>0.9837962962962963</v>
      </c>
    </row>
    <row r="34" spans="1:15" ht="15" customHeight="1">
      <c r="A34" s="32" t="s">
        <v>29</v>
      </c>
      <c r="B34" s="28">
        <f aca="true" t="shared" si="6" ref="B34:K34">SUM(B35:B36)</f>
        <v>10725</v>
      </c>
      <c r="C34" s="28">
        <f t="shared" si="6"/>
        <v>10694</v>
      </c>
      <c r="D34" s="28">
        <f t="shared" si="6"/>
        <v>10681</v>
      </c>
      <c r="E34" s="28">
        <f t="shared" si="6"/>
        <v>10675</v>
      </c>
      <c r="F34" s="28">
        <f t="shared" si="6"/>
        <v>10648</v>
      </c>
      <c r="G34" s="29">
        <f t="shared" si="6"/>
        <v>10639</v>
      </c>
      <c r="H34" s="30">
        <f t="shared" si="6"/>
        <v>10634</v>
      </c>
      <c r="I34" s="31">
        <f t="shared" si="6"/>
        <v>10610</v>
      </c>
      <c r="J34" s="28">
        <f t="shared" si="6"/>
        <v>10603</v>
      </c>
      <c r="K34" s="28">
        <f t="shared" si="6"/>
        <v>10589</v>
      </c>
      <c r="L34" s="28">
        <f>SUM(L35:L36)</f>
        <v>10556</v>
      </c>
      <c r="M34" s="28">
        <f>SUM(M35:M36)</f>
        <v>10536</v>
      </c>
      <c r="O34" s="116">
        <f t="shared" si="2"/>
        <v>0.9915151515151515</v>
      </c>
    </row>
    <row r="35" spans="1:15" ht="15" customHeight="1">
      <c r="A35" s="1" t="s">
        <v>30</v>
      </c>
      <c r="B35" s="2">
        <v>4579</v>
      </c>
      <c r="C35" s="2">
        <v>4559</v>
      </c>
      <c r="D35" s="3">
        <v>4557</v>
      </c>
      <c r="E35" s="3">
        <v>4567</v>
      </c>
      <c r="F35" s="3">
        <v>4557</v>
      </c>
      <c r="G35" s="3">
        <v>4545</v>
      </c>
      <c r="H35" s="22">
        <v>4549</v>
      </c>
      <c r="I35" s="18">
        <v>4544</v>
      </c>
      <c r="J35" s="3">
        <v>4536</v>
      </c>
      <c r="K35" s="3">
        <v>4541</v>
      </c>
      <c r="L35" s="25">
        <v>4539</v>
      </c>
      <c r="M35" s="25">
        <v>4537</v>
      </c>
      <c r="O35" s="116">
        <f t="shared" si="2"/>
        <v>0.9934483511683774</v>
      </c>
    </row>
    <row r="36" spans="1:15" ht="15" customHeight="1">
      <c r="A36" s="1" t="s">
        <v>31</v>
      </c>
      <c r="B36" s="2">
        <v>6146</v>
      </c>
      <c r="C36" s="2">
        <v>6135</v>
      </c>
      <c r="D36" s="3">
        <v>6124</v>
      </c>
      <c r="E36" s="3">
        <v>6108</v>
      </c>
      <c r="F36" s="3">
        <v>6091</v>
      </c>
      <c r="G36" s="3">
        <v>6094</v>
      </c>
      <c r="H36" s="22">
        <v>6085</v>
      </c>
      <c r="I36" s="18">
        <v>6066</v>
      </c>
      <c r="J36" s="3">
        <v>6067</v>
      </c>
      <c r="K36" s="3">
        <v>6048</v>
      </c>
      <c r="L36" s="25">
        <v>6017</v>
      </c>
      <c r="M36" s="25">
        <v>5999</v>
      </c>
      <c r="O36" s="116">
        <f t="shared" si="2"/>
        <v>0.9900748454279206</v>
      </c>
    </row>
    <row r="37" spans="1:15" ht="15" customHeight="1">
      <c r="A37" s="32" t="s">
        <v>32</v>
      </c>
      <c r="B37" s="28">
        <f aca="true" t="shared" si="7" ref="B37:K37">SUM(B38:B42)</f>
        <v>9132</v>
      </c>
      <c r="C37" s="28">
        <f t="shared" si="7"/>
        <v>9135</v>
      </c>
      <c r="D37" s="28">
        <f t="shared" si="7"/>
        <v>9145</v>
      </c>
      <c r="E37" s="28">
        <f t="shared" si="7"/>
        <v>9139</v>
      </c>
      <c r="F37" s="28">
        <f t="shared" si="7"/>
        <v>9122</v>
      </c>
      <c r="G37" s="29">
        <f t="shared" si="7"/>
        <v>9114</v>
      </c>
      <c r="H37" s="30">
        <f t="shared" si="7"/>
        <v>9109</v>
      </c>
      <c r="I37" s="31">
        <f t="shared" si="7"/>
        <v>9100</v>
      </c>
      <c r="J37" s="28">
        <f t="shared" si="7"/>
        <v>9089</v>
      </c>
      <c r="K37" s="28">
        <f t="shared" si="7"/>
        <v>9071</v>
      </c>
      <c r="L37" s="28">
        <f>SUM(L38:L42)</f>
        <v>9057</v>
      </c>
      <c r="M37" s="28">
        <f>SUM(M38:M42)</f>
        <v>9045</v>
      </c>
      <c r="O37" s="116">
        <f t="shared" si="2"/>
        <v>0.9974813841436706</v>
      </c>
    </row>
    <row r="38" spans="1:15" ht="15" customHeight="1">
      <c r="A38" s="1" t="s">
        <v>33</v>
      </c>
      <c r="B38" s="2">
        <v>1606</v>
      </c>
      <c r="C38" s="2">
        <v>1608</v>
      </c>
      <c r="D38" s="3">
        <v>1608</v>
      </c>
      <c r="E38" s="3">
        <v>1602</v>
      </c>
      <c r="F38" s="3">
        <v>1597</v>
      </c>
      <c r="G38" s="3">
        <v>1597</v>
      </c>
      <c r="H38" s="22">
        <v>1595</v>
      </c>
      <c r="I38" s="18">
        <v>1594</v>
      </c>
      <c r="J38" s="3">
        <v>1590</v>
      </c>
      <c r="K38" s="3">
        <v>1590</v>
      </c>
      <c r="L38" s="25">
        <v>1594</v>
      </c>
      <c r="M38" s="25">
        <v>1590</v>
      </c>
      <c r="O38" s="116">
        <f t="shared" si="2"/>
        <v>0.9931506849315068</v>
      </c>
    </row>
    <row r="39" spans="1:15" ht="15" customHeight="1">
      <c r="A39" s="1" t="s">
        <v>34</v>
      </c>
      <c r="B39" s="2">
        <v>1283</v>
      </c>
      <c r="C39" s="2">
        <v>1280</v>
      </c>
      <c r="D39" s="3">
        <v>1281</v>
      </c>
      <c r="E39" s="3">
        <v>1280</v>
      </c>
      <c r="F39" s="3">
        <v>1276</v>
      </c>
      <c r="G39" s="3">
        <v>1275</v>
      </c>
      <c r="H39" s="22">
        <v>1276</v>
      </c>
      <c r="I39" s="18">
        <v>1273</v>
      </c>
      <c r="J39" s="3">
        <v>1279</v>
      </c>
      <c r="K39" s="3">
        <v>1278</v>
      </c>
      <c r="L39" s="25">
        <v>1275</v>
      </c>
      <c r="M39" s="25">
        <v>1277</v>
      </c>
      <c r="O39" s="116">
        <f t="shared" si="2"/>
        <v>0.9945440374123149</v>
      </c>
    </row>
    <row r="40" spans="1:15" ht="15" customHeight="1">
      <c r="A40" s="1" t="s">
        <v>35</v>
      </c>
      <c r="B40" s="2">
        <v>4950</v>
      </c>
      <c r="C40" s="2">
        <v>4951</v>
      </c>
      <c r="D40" s="3">
        <v>4956</v>
      </c>
      <c r="E40" s="3">
        <v>4955</v>
      </c>
      <c r="F40" s="3">
        <v>4949</v>
      </c>
      <c r="G40" s="3">
        <v>4946</v>
      </c>
      <c r="H40" s="22">
        <v>4938</v>
      </c>
      <c r="I40" s="18">
        <v>4931</v>
      </c>
      <c r="J40" s="3">
        <v>4922</v>
      </c>
      <c r="K40" s="3">
        <v>4910</v>
      </c>
      <c r="L40" s="25">
        <v>4896</v>
      </c>
      <c r="M40" s="25">
        <v>4886</v>
      </c>
      <c r="O40" s="116">
        <f t="shared" si="2"/>
        <v>0.9975757575757576</v>
      </c>
    </row>
    <row r="41" spans="1:15" ht="15" customHeight="1">
      <c r="A41" s="1" t="s">
        <v>36</v>
      </c>
      <c r="B41" s="2">
        <v>549</v>
      </c>
      <c r="C41" s="2">
        <v>545</v>
      </c>
      <c r="D41" s="3">
        <v>545</v>
      </c>
      <c r="E41" s="3">
        <v>544</v>
      </c>
      <c r="F41" s="3">
        <v>543</v>
      </c>
      <c r="G41" s="3">
        <v>542</v>
      </c>
      <c r="H41" s="22">
        <v>547</v>
      </c>
      <c r="I41" s="18">
        <v>547</v>
      </c>
      <c r="J41" s="3">
        <v>544</v>
      </c>
      <c r="K41" s="3">
        <v>543</v>
      </c>
      <c r="L41" s="25">
        <v>542</v>
      </c>
      <c r="M41" s="25">
        <v>543</v>
      </c>
      <c r="O41" s="116">
        <f t="shared" si="2"/>
        <v>0.9963570127504554</v>
      </c>
    </row>
    <row r="42" spans="1:15" ht="15" customHeight="1">
      <c r="A42" s="1" t="s">
        <v>37</v>
      </c>
      <c r="B42" s="2">
        <v>744</v>
      </c>
      <c r="C42" s="2">
        <v>751</v>
      </c>
      <c r="D42" s="3">
        <v>755</v>
      </c>
      <c r="E42" s="3">
        <v>758</v>
      </c>
      <c r="F42" s="3">
        <v>757</v>
      </c>
      <c r="G42" s="3">
        <v>754</v>
      </c>
      <c r="H42" s="22">
        <v>753</v>
      </c>
      <c r="I42" s="18">
        <v>755</v>
      </c>
      <c r="J42" s="3">
        <v>754</v>
      </c>
      <c r="K42" s="3">
        <v>750</v>
      </c>
      <c r="L42" s="25">
        <v>750</v>
      </c>
      <c r="M42" s="25">
        <v>749</v>
      </c>
      <c r="O42" s="116">
        <f t="shared" si="2"/>
        <v>1.0120967741935485</v>
      </c>
    </row>
    <row r="43" spans="1:15" ht="15" customHeight="1">
      <c r="A43" s="32" t="s">
        <v>38</v>
      </c>
      <c r="B43" s="28">
        <f aca="true" t="shared" si="8" ref="B43:K43">SUM(B44:B48)</f>
        <v>48465</v>
      </c>
      <c r="C43" s="28">
        <f t="shared" si="8"/>
        <v>48397</v>
      </c>
      <c r="D43" s="28">
        <f t="shared" si="8"/>
        <v>48401</v>
      </c>
      <c r="E43" s="28">
        <f t="shared" si="8"/>
        <v>48352</v>
      </c>
      <c r="F43" s="28">
        <f t="shared" si="8"/>
        <v>48358</v>
      </c>
      <c r="G43" s="29">
        <f t="shared" si="8"/>
        <v>48328</v>
      </c>
      <c r="H43" s="30">
        <f t="shared" si="8"/>
        <v>48316</v>
      </c>
      <c r="I43" s="31">
        <f t="shared" si="8"/>
        <v>48286</v>
      </c>
      <c r="J43" s="28">
        <f t="shared" si="8"/>
        <v>48295</v>
      </c>
      <c r="K43" s="28">
        <f t="shared" si="8"/>
        <v>48262</v>
      </c>
      <c r="L43" s="28">
        <f>SUM(L44:L48)</f>
        <v>48277</v>
      </c>
      <c r="M43" s="28">
        <f>SUM(M44:M48)</f>
        <v>48280</v>
      </c>
      <c r="O43" s="116">
        <f t="shared" si="2"/>
        <v>0.9969256164242236</v>
      </c>
    </row>
    <row r="44" spans="1:15" ht="15" customHeight="1">
      <c r="A44" s="1" t="s">
        <v>39</v>
      </c>
      <c r="B44" s="2">
        <v>24250</v>
      </c>
      <c r="C44" s="2">
        <v>24204</v>
      </c>
      <c r="D44" s="3">
        <v>24193</v>
      </c>
      <c r="E44" s="3">
        <v>24154</v>
      </c>
      <c r="F44" s="3">
        <v>24173</v>
      </c>
      <c r="G44" s="3">
        <v>24153</v>
      </c>
      <c r="H44" s="22">
        <v>24154</v>
      </c>
      <c r="I44" s="18">
        <v>24147</v>
      </c>
      <c r="J44" s="3">
        <v>24173</v>
      </c>
      <c r="K44" s="3">
        <v>24143</v>
      </c>
      <c r="L44" s="25">
        <v>24136</v>
      </c>
      <c r="M44" s="25">
        <v>24117</v>
      </c>
      <c r="O44" s="116">
        <f t="shared" si="2"/>
        <v>0.9960412371134021</v>
      </c>
    </row>
    <row r="45" spans="1:15" ht="15" customHeight="1">
      <c r="A45" s="1" t="s">
        <v>40</v>
      </c>
      <c r="B45" s="2">
        <v>2373</v>
      </c>
      <c r="C45" s="2">
        <v>2372</v>
      </c>
      <c r="D45" s="3">
        <v>2368</v>
      </c>
      <c r="E45" s="3">
        <v>2363</v>
      </c>
      <c r="F45" s="3">
        <v>2361</v>
      </c>
      <c r="G45" s="3">
        <v>2358</v>
      </c>
      <c r="H45" s="22">
        <v>2354</v>
      </c>
      <c r="I45" s="18">
        <v>2347</v>
      </c>
      <c r="J45" s="3">
        <v>2334</v>
      </c>
      <c r="K45" s="3">
        <v>2343</v>
      </c>
      <c r="L45" s="25">
        <v>2342</v>
      </c>
      <c r="M45" s="25">
        <v>2338</v>
      </c>
      <c r="O45" s="116">
        <f t="shared" si="2"/>
        <v>0.9919932574799831</v>
      </c>
    </row>
    <row r="46" spans="1:15" ht="15" customHeight="1">
      <c r="A46" s="1" t="s">
        <v>41</v>
      </c>
      <c r="B46" s="2">
        <v>15556</v>
      </c>
      <c r="C46" s="2">
        <v>15577</v>
      </c>
      <c r="D46" s="3">
        <v>15612</v>
      </c>
      <c r="E46" s="3">
        <v>15616</v>
      </c>
      <c r="F46" s="3">
        <v>15618</v>
      </c>
      <c r="G46" s="3">
        <v>15615</v>
      </c>
      <c r="H46" s="22">
        <v>15619</v>
      </c>
      <c r="I46" s="18">
        <v>15612</v>
      </c>
      <c r="J46" s="3">
        <v>15611</v>
      </c>
      <c r="K46" s="3">
        <v>15601</v>
      </c>
      <c r="L46" s="25">
        <v>15623</v>
      </c>
      <c r="M46" s="25">
        <v>15651</v>
      </c>
      <c r="O46" s="116">
        <f t="shared" si="2"/>
        <v>1.0040498842890204</v>
      </c>
    </row>
    <row r="47" spans="1:15" ht="15" customHeight="1">
      <c r="A47" s="1" t="s">
        <v>42</v>
      </c>
      <c r="B47" s="2">
        <v>3014</v>
      </c>
      <c r="C47" s="2">
        <v>3001</v>
      </c>
      <c r="D47" s="3">
        <v>2990</v>
      </c>
      <c r="E47" s="3">
        <v>2983</v>
      </c>
      <c r="F47" s="3">
        <v>2976</v>
      </c>
      <c r="G47" s="3">
        <v>2980</v>
      </c>
      <c r="H47" s="22">
        <v>2980</v>
      </c>
      <c r="I47" s="18">
        <v>2977</v>
      </c>
      <c r="J47" s="3">
        <v>2971</v>
      </c>
      <c r="K47" s="3">
        <v>2978</v>
      </c>
      <c r="L47" s="25">
        <v>2983</v>
      </c>
      <c r="M47" s="25">
        <v>2981</v>
      </c>
      <c r="O47" s="116">
        <f t="shared" si="2"/>
        <v>0.9887193098871931</v>
      </c>
    </row>
    <row r="48" spans="1:15" ht="15" customHeight="1">
      <c r="A48" s="1" t="s">
        <v>43</v>
      </c>
      <c r="B48" s="2">
        <v>3272</v>
      </c>
      <c r="C48" s="2">
        <v>3243</v>
      </c>
      <c r="D48" s="3">
        <v>3238</v>
      </c>
      <c r="E48" s="3">
        <v>3236</v>
      </c>
      <c r="F48" s="3">
        <v>3230</v>
      </c>
      <c r="G48" s="3">
        <v>3222</v>
      </c>
      <c r="H48" s="22">
        <v>3209</v>
      </c>
      <c r="I48" s="18">
        <v>3203</v>
      </c>
      <c r="J48" s="3">
        <v>3206</v>
      </c>
      <c r="K48" s="3">
        <v>3197</v>
      </c>
      <c r="L48" s="25">
        <v>3193</v>
      </c>
      <c r="M48" s="25">
        <v>3193</v>
      </c>
      <c r="O48" s="116">
        <f t="shared" si="2"/>
        <v>0.9807457212713936</v>
      </c>
    </row>
    <row r="49" spans="1:15" ht="15" customHeight="1">
      <c r="A49" s="32" t="s">
        <v>44</v>
      </c>
      <c r="B49" s="28">
        <f aca="true" t="shared" si="9" ref="B49:K49">SUM(B50:B59)</f>
        <v>65525</v>
      </c>
      <c r="C49" s="28">
        <f t="shared" si="9"/>
        <v>65452</v>
      </c>
      <c r="D49" s="28">
        <f t="shared" si="9"/>
        <v>65408</v>
      </c>
      <c r="E49" s="28">
        <f t="shared" si="9"/>
        <v>65369</v>
      </c>
      <c r="F49" s="28">
        <f t="shared" si="9"/>
        <v>65345</v>
      </c>
      <c r="G49" s="29">
        <f t="shared" si="9"/>
        <v>65325</v>
      </c>
      <c r="H49" s="30">
        <f t="shared" si="9"/>
        <v>65292</v>
      </c>
      <c r="I49" s="31">
        <f t="shared" si="9"/>
        <v>65311</v>
      </c>
      <c r="J49" s="28">
        <f t="shared" si="9"/>
        <v>65294</v>
      </c>
      <c r="K49" s="28">
        <f t="shared" si="9"/>
        <v>65276</v>
      </c>
      <c r="L49" s="28">
        <f>SUM(L50:L59)</f>
        <v>65195</v>
      </c>
      <c r="M49" s="28">
        <f>SUM(M50:M59)</f>
        <v>65176</v>
      </c>
      <c r="O49" s="116">
        <f t="shared" si="2"/>
        <v>0.9964441053033194</v>
      </c>
    </row>
    <row r="50" spans="1:15" ht="15" customHeight="1">
      <c r="A50" s="1" t="s">
        <v>45</v>
      </c>
      <c r="B50" s="2">
        <v>6912</v>
      </c>
      <c r="C50" s="2">
        <v>6912</v>
      </c>
      <c r="D50" s="3">
        <v>6907</v>
      </c>
      <c r="E50" s="3">
        <v>6902</v>
      </c>
      <c r="F50" s="3">
        <v>6893</v>
      </c>
      <c r="G50" s="3">
        <v>6888</v>
      </c>
      <c r="H50" s="22">
        <v>6892</v>
      </c>
      <c r="I50" s="18">
        <v>6890</v>
      </c>
      <c r="J50" s="3">
        <v>6886</v>
      </c>
      <c r="K50" s="3">
        <v>6891</v>
      </c>
      <c r="L50" s="25">
        <v>6893</v>
      </c>
      <c r="M50" s="25">
        <v>6887</v>
      </c>
      <c r="O50" s="116">
        <f t="shared" si="2"/>
        <v>0.9971064814814815</v>
      </c>
    </row>
    <row r="51" spans="1:15" ht="15" customHeight="1">
      <c r="A51" s="1" t="s">
        <v>46</v>
      </c>
      <c r="B51" s="2">
        <v>14657</v>
      </c>
      <c r="C51" s="2">
        <v>14632</v>
      </c>
      <c r="D51" s="3">
        <v>14635</v>
      </c>
      <c r="E51" s="3">
        <v>14637</v>
      </c>
      <c r="F51" s="3">
        <v>14636</v>
      </c>
      <c r="G51" s="3">
        <v>14623</v>
      </c>
      <c r="H51" s="22">
        <v>14618</v>
      </c>
      <c r="I51" s="18">
        <v>14626</v>
      </c>
      <c r="J51" s="3">
        <v>14627</v>
      </c>
      <c r="K51" s="3">
        <v>14630</v>
      </c>
      <c r="L51" s="25">
        <v>14619</v>
      </c>
      <c r="M51" s="25">
        <v>14621</v>
      </c>
      <c r="O51" s="116">
        <f t="shared" si="2"/>
        <v>0.9973391553523914</v>
      </c>
    </row>
    <row r="52" spans="1:15" ht="15" customHeight="1">
      <c r="A52" s="1" t="s">
        <v>47</v>
      </c>
      <c r="B52" s="2">
        <v>7268</v>
      </c>
      <c r="C52" s="2">
        <v>7272</v>
      </c>
      <c r="D52" s="3">
        <v>7260</v>
      </c>
      <c r="E52" s="3">
        <v>7261</v>
      </c>
      <c r="F52" s="3">
        <v>7245</v>
      </c>
      <c r="G52" s="3">
        <v>7233</v>
      </c>
      <c r="H52" s="22">
        <v>7234</v>
      </c>
      <c r="I52" s="18">
        <v>7239</v>
      </c>
      <c r="J52" s="3">
        <v>7238</v>
      </c>
      <c r="K52" s="3">
        <v>7233</v>
      </c>
      <c r="L52" s="25">
        <v>7234</v>
      </c>
      <c r="M52" s="25">
        <v>7228</v>
      </c>
      <c r="O52" s="116">
        <f t="shared" si="2"/>
        <v>0.9953219592735278</v>
      </c>
    </row>
    <row r="53" spans="1:15" ht="15" customHeight="1">
      <c r="A53" s="1" t="s">
        <v>48</v>
      </c>
      <c r="B53" s="2">
        <v>14546</v>
      </c>
      <c r="C53" s="2">
        <v>14524</v>
      </c>
      <c r="D53" s="3">
        <v>14521</v>
      </c>
      <c r="E53" s="3">
        <v>14507</v>
      </c>
      <c r="F53" s="3">
        <v>14514</v>
      </c>
      <c r="G53" s="3">
        <v>14522</v>
      </c>
      <c r="H53" s="22">
        <v>14513</v>
      </c>
      <c r="I53" s="18">
        <v>14530</v>
      </c>
      <c r="J53" s="3">
        <v>14520</v>
      </c>
      <c r="K53" s="3">
        <v>14521</v>
      </c>
      <c r="L53" s="25">
        <v>14499</v>
      </c>
      <c r="M53" s="25">
        <v>14494</v>
      </c>
      <c r="O53" s="116">
        <f t="shared" si="2"/>
        <v>0.9977313350749347</v>
      </c>
    </row>
    <row r="54" spans="1:15" ht="15" customHeight="1">
      <c r="A54" s="1" t="s">
        <v>49</v>
      </c>
      <c r="B54" s="2">
        <v>4779</v>
      </c>
      <c r="C54" s="2">
        <v>4773</v>
      </c>
      <c r="D54" s="3">
        <v>4768</v>
      </c>
      <c r="E54" s="3">
        <v>4762</v>
      </c>
      <c r="F54" s="3">
        <v>4764</v>
      </c>
      <c r="G54" s="3">
        <v>4770</v>
      </c>
      <c r="H54" s="22">
        <v>4778</v>
      </c>
      <c r="I54" s="18">
        <v>4773</v>
      </c>
      <c r="J54" s="3">
        <v>4775</v>
      </c>
      <c r="K54" s="3">
        <v>4763</v>
      </c>
      <c r="L54" s="25">
        <v>4754</v>
      </c>
      <c r="M54" s="25">
        <v>4750</v>
      </c>
      <c r="O54" s="116">
        <f t="shared" si="2"/>
        <v>0.9997907512031806</v>
      </c>
    </row>
    <row r="55" spans="1:15" ht="15" customHeight="1">
      <c r="A55" s="1" t="s">
        <v>50</v>
      </c>
      <c r="B55" s="2">
        <v>1654</v>
      </c>
      <c r="C55" s="2">
        <v>1652</v>
      </c>
      <c r="D55" s="3">
        <v>1646</v>
      </c>
      <c r="E55" s="3">
        <v>1646</v>
      </c>
      <c r="F55" s="3">
        <v>1639</v>
      </c>
      <c r="G55" s="3">
        <v>1641</v>
      </c>
      <c r="H55" s="22">
        <v>1637</v>
      </c>
      <c r="I55" s="18">
        <v>1637</v>
      </c>
      <c r="J55" s="3">
        <v>1635</v>
      </c>
      <c r="K55" s="3">
        <v>1633</v>
      </c>
      <c r="L55" s="25">
        <v>1628</v>
      </c>
      <c r="M55" s="25">
        <v>1626</v>
      </c>
      <c r="O55" s="116">
        <f t="shared" si="2"/>
        <v>0.9897218863361548</v>
      </c>
    </row>
    <row r="56" spans="1:15" ht="15" customHeight="1">
      <c r="A56" s="1" t="s">
        <v>51</v>
      </c>
      <c r="B56" s="2">
        <v>2783</v>
      </c>
      <c r="C56" s="2">
        <v>2786</v>
      </c>
      <c r="D56" s="3">
        <v>2784</v>
      </c>
      <c r="E56" s="3">
        <v>2786</v>
      </c>
      <c r="F56" s="3">
        <v>2789</v>
      </c>
      <c r="G56" s="3">
        <v>2788</v>
      </c>
      <c r="H56" s="22">
        <v>2780</v>
      </c>
      <c r="I56" s="18">
        <v>2775</v>
      </c>
      <c r="J56" s="3">
        <v>2781</v>
      </c>
      <c r="K56" s="3">
        <v>2776</v>
      </c>
      <c r="L56" s="25">
        <v>2772</v>
      </c>
      <c r="M56" s="25">
        <v>2772</v>
      </c>
      <c r="O56" s="116">
        <f t="shared" si="2"/>
        <v>0.9989220265900107</v>
      </c>
    </row>
    <row r="57" spans="1:15" ht="15" customHeight="1">
      <c r="A57" s="1" t="s">
        <v>52</v>
      </c>
      <c r="B57" s="2">
        <v>4401</v>
      </c>
      <c r="C57" s="2">
        <v>4379</v>
      </c>
      <c r="D57" s="3">
        <v>4369</v>
      </c>
      <c r="E57" s="3">
        <v>4355</v>
      </c>
      <c r="F57" s="3">
        <v>4352</v>
      </c>
      <c r="G57" s="3">
        <v>4338</v>
      </c>
      <c r="H57" s="22">
        <v>4332</v>
      </c>
      <c r="I57" s="18">
        <v>4324</v>
      </c>
      <c r="J57" s="3">
        <v>4324</v>
      </c>
      <c r="K57" s="3">
        <v>4327</v>
      </c>
      <c r="L57" s="25">
        <v>4315</v>
      </c>
      <c r="M57" s="25">
        <v>4319</v>
      </c>
      <c r="O57" s="116">
        <f t="shared" si="2"/>
        <v>0.9843217450579413</v>
      </c>
    </row>
    <row r="58" spans="1:15" ht="15" customHeight="1">
      <c r="A58" s="1" t="s">
        <v>53</v>
      </c>
      <c r="B58" s="2">
        <v>2590</v>
      </c>
      <c r="C58" s="2">
        <v>2595</v>
      </c>
      <c r="D58" s="3">
        <v>2594</v>
      </c>
      <c r="E58" s="3">
        <v>2589</v>
      </c>
      <c r="F58" s="3">
        <v>2584</v>
      </c>
      <c r="G58" s="3">
        <v>2590</v>
      </c>
      <c r="H58" s="22">
        <v>2586</v>
      </c>
      <c r="I58" s="18">
        <v>2591</v>
      </c>
      <c r="J58" s="3">
        <v>2580</v>
      </c>
      <c r="K58" s="3">
        <v>2582</v>
      </c>
      <c r="L58" s="25">
        <v>2580</v>
      </c>
      <c r="M58" s="25">
        <v>2575</v>
      </c>
      <c r="O58" s="116">
        <f t="shared" si="2"/>
        <v>0.9984555984555985</v>
      </c>
    </row>
    <row r="59" spans="1:15" ht="15" customHeight="1">
      <c r="A59" s="1" t="s">
        <v>54</v>
      </c>
      <c r="B59" s="2">
        <v>5935</v>
      </c>
      <c r="C59" s="2">
        <v>5927</v>
      </c>
      <c r="D59" s="3">
        <v>5924</v>
      </c>
      <c r="E59" s="3">
        <v>5924</v>
      </c>
      <c r="F59" s="3">
        <v>5929</v>
      </c>
      <c r="G59" s="3">
        <v>5932</v>
      </c>
      <c r="H59" s="22">
        <v>5922</v>
      </c>
      <c r="I59" s="18">
        <v>5926</v>
      </c>
      <c r="J59" s="3">
        <v>5928</v>
      </c>
      <c r="K59" s="3">
        <v>5920</v>
      </c>
      <c r="L59" s="25">
        <v>5901</v>
      </c>
      <c r="M59" s="25">
        <v>5904</v>
      </c>
      <c r="O59" s="116">
        <f t="shared" si="2"/>
        <v>0.9978096040438079</v>
      </c>
    </row>
    <row r="60" spans="1:15" ht="15" customHeight="1">
      <c r="A60" s="32" t="s">
        <v>55</v>
      </c>
      <c r="B60" s="28">
        <f aca="true" t="shared" si="10" ref="B60:K60">SUM(B61:B67)</f>
        <v>33205</v>
      </c>
      <c r="C60" s="28">
        <f t="shared" si="10"/>
        <v>33135</v>
      </c>
      <c r="D60" s="28">
        <f t="shared" si="10"/>
        <v>33102</v>
      </c>
      <c r="E60" s="28">
        <f t="shared" si="10"/>
        <v>33092</v>
      </c>
      <c r="F60" s="28">
        <f t="shared" si="10"/>
        <v>33067</v>
      </c>
      <c r="G60" s="29">
        <f t="shared" si="10"/>
        <v>33076</v>
      </c>
      <c r="H60" s="30">
        <f t="shared" si="10"/>
        <v>33042</v>
      </c>
      <c r="I60" s="31">
        <f t="shared" si="10"/>
        <v>33021</v>
      </c>
      <c r="J60" s="28">
        <f t="shared" si="10"/>
        <v>32981</v>
      </c>
      <c r="K60" s="28">
        <f t="shared" si="10"/>
        <v>32974</v>
      </c>
      <c r="L60" s="28">
        <f>SUM(L61:L67)</f>
        <v>32958</v>
      </c>
      <c r="M60" s="28">
        <f>SUM(M61:M67)</f>
        <v>32893</v>
      </c>
      <c r="O60" s="116">
        <f t="shared" si="2"/>
        <v>0.9950911007378407</v>
      </c>
    </row>
    <row r="61" spans="1:15" ht="15" customHeight="1">
      <c r="A61" s="1" t="s">
        <v>56</v>
      </c>
      <c r="B61" s="2">
        <v>4114</v>
      </c>
      <c r="C61" s="2">
        <v>4091</v>
      </c>
      <c r="D61" s="3">
        <v>4099</v>
      </c>
      <c r="E61" s="3">
        <v>4085</v>
      </c>
      <c r="F61" s="3">
        <v>4092</v>
      </c>
      <c r="G61" s="3">
        <v>4081</v>
      </c>
      <c r="H61" s="22">
        <v>4082</v>
      </c>
      <c r="I61" s="18">
        <v>4091</v>
      </c>
      <c r="J61" s="3">
        <v>4076</v>
      </c>
      <c r="K61" s="3">
        <v>4076</v>
      </c>
      <c r="L61" s="25">
        <v>4074</v>
      </c>
      <c r="M61" s="25">
        <v>4062</v>
      </c>
      <c r="O61" s="116">
        <f t="shared" si="2"/>
        <v>0.9922216820612543</v>
      </c>
    </row>
    <row r="62" spans="1:15" ht="15" customHeight="1">
      <c r="A62" s="1" t="s">
        <v>57</v>
      </c>
      <c r="B62" s="2">
        <v>3309</v>
      </c>
      <c r="C62" s="2">
        <v>3303</v>
      </c>
      <c r="D62" s="3">
        <v>3297</v>
      </c>
      <c r="E62" s="3">
        <v>3296</v>
      </c>
      <c r="F62" s="3">
        <v>3288</v>
      </c>
      <c r="G62" s="3">
        <v>3295</v>
      </c>
      <c r="H62" s="22">
        <v>3305</v>
      </c>
      <c r="I62" s="18">
        <v>3301</v>
      </c>
      <c r="J62" s="3">
        <v>3296</v>
      </c>
      <c r="K62" s="3">
        <v>3294</v>
      </c>
      <c r="L62" s="25">
        <v>3284</v>
      </c>
      <c r="M62" s="25">
        <v>3278</v>
      </c>
      <c r="O62" s="116">
        <f t="shared" si="2"/>
        <v>0.9987911755817468</v>
      </c>
    </row>
    <row r="63" spans="1:15" ht="15" customHeight="1">
      <c r="A63" s="1" t="s">
        <v>58</v>
      </c>
      <c r="B63" s="2">
        <v>9914</v>
      </c>
      <c r="C63" s="2">
        <v>9874</v>
      </c>
      <c r="D63" s="3">
        <v>9872</v>
      </c>
      <c r="E63" s="3">
        <v>9876</v>
      </c>
      <c r="F63" s="3">
        <v>9879</v>
      </c>
      <c r="G63" s="3">
        <v>9876</v>
      </c>
      <c r="H63" s="22">
        <v>9857</v>
      </c>
      <c r="I63" s="18">
        <v>9847</v>
      </c>
      <c r="J63" s="3">
        <v>9833</v>
      </c>
      <c r="K63" s="3">
        <v>9835</v>
      </c>
      <c r="L63" s="25">
        <v>9844</v>
      </c>
      <c r="M63" s="25">
        <v>9833</v>
      </c>
      <c r="O63" s="116">
        <f t="shared" si="2"/>
        <v>0.9942505547710309</v>
      </c>
    </row>
    <row r="64" spans="1:15" ht="15" customHeight="1">
      <c r="A64" s="1" t="s">
        <v>59</v>
      </c>
      <c r="B64" s="2">
        <v>6807</v>
      </c>
      <c r="C64" s="2">
        <v>6827</v>
      </c>
      <c r="D64" s="3">
        <v>6808</v>
      </c>
      <c r="E64" s="3">
        <v>6817</v>
      </c>
      <c r="F64" s="3">
        <v>6807</v>
      </c>
      <c r="G64" s="3">
        <v>6816</v>
      </c>
      <c r="H64" s="22">
        <v>6800</v>
      </c>
      <c r="I64" s="18">
        <v>6791</v>
      </c>
      <c r="J64" s="3">
        <v>6788</v>
      </c>
      <c r="K64" s="3">
        <v>6789</v>
      </c>
      <c r="L64" s="25">
        <v>6782</v>
      </c>
      <c r="M64" s="25">
        <v>6767</v>
      </c>
      <c r="O64" s="116">
        <f t="shared" si="2"/>
        <v>0.9989716468341413</v>
      </c>
    </row>
    <row r="65" spans="1:15" ht="15" customHeight="1">
      <c r="A65" s="1" t="s">
        <v>60</v>
      </c>
      <c r="B65" s="2">
        <v>3476</v>
      </c>
      <c r="C65" s="2">
        <v>3466</v>
      </c>
      <c r="D65" s="3">
        <v>3459</v>
      </c>
      <c r="E65" s="3">
        <v>3456</v>
      </c>
      <c r="F65" s="3">
        <v>3446</v>
      </c>
      <c r="G65" s="3">
        <v>3443</v>
      </c>
      <c r="H65" s="22">
        <v>3439</v>
      </c>
      <c r="I65" s="18">
        <v>3436</v>
      </c>
      <c r="J65" s="3">
        <v>3432</v>
      </c>
      <c r="K65" s="3">
        <v>3431</v>
      </c>
      <c r="L65" s="25">
        <v>3431</v>
      </c>
      <c r="M65" s="25">
        <v>3422</v>
      </c>
      <c r="O65" s="116">
        <f t="shared" si="2"/>
        <v>0.989355581127733</v>
      </c>
    </row>
    <row r="66" spans="1:15" ht="15" customHeight="1">
      <c r="A66" s="1" t="s">
        <v>61</v>
      </c>
      <c r="B66" s="2">
        <v>3739</v>
      </c>
      <c r="C66" s="2">
        <v>3737</v>
      </c>
      <c r="D66" s="3">
        <v>3736</v>
      </c>
      <c r="E66" s="3">
        <v>3731</v>
      </c>
      <c r="F66" s="3">
        <v>3726</v>
      </c>
      <c r="G66" s="3">
        <v>3732</v>
      </c>
      <c r="H66" s="22">
        <v>3728</v>
      </c>
      <c r="I66" s="18">
        <v>3720</v>
      </c>
      <c r="J66" s="3">
        <v>3721</v>
      </c>
      <c r="K66" s="3">
        <v>3719</v>
      </c>
      <c r="L66" s="25">
        <v>3712</v>
      </c>
      <c r="M66" s="25">
        <v>3696</v>
      </c>
      <c r="O66" s="116">
        <f t="shared" si="2"/>
        <v>0.9970580369082642</v>
      </c>
    </row>
    <row r="67" spans="1:15" ht="15" customHeight="1" thickBot="1">
      <c r="A67" s="7" t="s">
        <v>62</v>
      </c>
      <c r="B67" s="8">
        <v>1846</v>
      </c>
      <c r="C67" s="8">
        <v>1837</v>
      </c>
      <c r="D67" s="9">
        <v>1831</v>
      </c>
      <c r="E67" s="9">
        <v>1831</v>
      </c>
      <c r="F67" s="10">
        <v>1829</v>
      </c>
      <c r="G67" s="9">
        <v>1833</v>
      </c>
      <c r="H67" s="23">
        <v>1831</v>
      </c>
      <c r="I67" s="19">
        <v>1835</v>
      </c>
      <c r="J67" s="10">
        <v>1835</v>
      </c>
      <c r="K67" s="11">
        <v>1830</v>
      </c>
      <c r="L67" s="26">
        <v>1831</v>
      </c>
      <c r="M67" s="26">
        <v>1835</v>
      </c>
      <c r="O67" s="116">
        <f t="shared" si="2"/>
        <v>0.9918743228602384</v>
      </c>
    </row>
    <row r="68" spans="1:13" ht="15" customHeight="1" thickBot="1" thickTop="1">
      <c r="A68" s="14" t="s">
        <v>79</v>
      </c>
      <c r="B68" s="12">
        <f>B5-B70</f>
        <v>-2187</v>
      </c>
      <c r="C68" s="12">
        <f>C5-B5</f>
        <v>792</v>
      </c>
      <c r="D68" s="12">
        <f>D5-C5</f>
        <v>88</v>
      </c>
      <c r="E68" s="12">
        <f>E5-D5</f>
        <v>-58</v>
      </c>
      <c r="F68" s="12">
        <f aca="true" t="shared" si="11" ref="F68:M68">F5-E5</f>
        <v>39</v>
      </c>
      <c r="G68" s="16">
        <f t="shared" si="11"/>
        <v>-12</v>
      </c>
      <c r="H68" s="24">
        <f t="shared" si="11"/>
        <v>-132</v>
      </c>
      <c r="I68" s="20">
        <f t="shared" si="11"/>
        <v>-157</v>
      </c>
      <c r="J68" s="12">
        <f t="shared" si="11"/>
        <v>-216</v>
      </c>
      <c r="K68" s="12">
        <f t="shared" si="11"/>
        <v>-197</v>
      </c>
      <c r="L68" s="12">
        <f t="shared" si="11"/>
        <v>-413</v>
      </c>
      <c r="M68" s="12">
        <f t="shared" si="11"/>
        <v>-473</v>
      </c>
    </row>
    <row r="70" ht="14.25">
      <c r="B70" s="13">
        <v>811707</v>
      </c>
    </row>
  </sheetData>
  <mergeCells count="1">
    <mergeCell ref="A1:M1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D1">
      <selection activeCell="O5" sqref="O5:O67"/>
    </sheetView>
  </sheetViews>
  <sheetFormatPr defaultColWidth="9.00390625" defaultRowHeight="13.5"/>
  <cols>
    <col min="1" max="1" width="11.0039062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78</v>
      </c>
      <c r="L3" t="s">
        <v>73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17" t="s">
        <v>70</v>
      </c>
      <c r="J4" s="4" t="s">
        <v>71</v>
      </c>
      <c r="K4" s="4" t="s">
        <v>75</v>
      </c>
      <c r="L4" s="4" t="s">
        <v>80</v>
      </c>
      <c r="M4" s="4" t="s">
        <v>63</v>
      </c>
      <c r="O4" s="118">
        <v>15</v>
      </c>
    </row>
    <row r="5" spans="1:15" ht="15" customHeight="1">
      <c r="A5" s="33" t="s">
        <v>0</v>
      </c>
      <c r="B5" s="28">
        <f aca="true" t="shared" si="0" ref="B5:K5">SUM(B6:B7)</f>
        <v>806551</v>
      </c>
      <c r="C5" s="28">
        <f t="shared" si="0"/>
        <v>807272</v>
      </c>
      <c r="D5" s="28">
        <f t="shared" si="0"/>
        <v>807047</v>
      </c>
      <c r="E5" s="28">
        <f t="shared" si="0"/>
        <v>806998</v>
      </c>
      <c r="F5" s="28">
        <f t="shared" si="0"/>
        <v>806967</v>
      </c>
      <c r="G5" s="29">
        <f t="shared" si="0"/>
        <v>806817</v>
      </c>
      <c r="H5" s="30">
        <f t="shared" si="0"/>
        <v>806673</v>
      </c>
      <c r="I5" s="31">
        <f t="shared" si="0"/>
        <v>806657</v>
      </c>
      <c r="J5" s="28">
        <f t="shared" si="0"/>
        <v>806497</v>
      </c>
      <c r="K5" s="28">
        <f t="shared" si="0"/>
        <v>806289</v>
      </c>
      <c r="L5" s="28">
        <f>SUM(L6:L7)</f>
        <v>805863</v>
      </c>
      <c r="M5" s="28">
        <f>SUM(M6:M7)</f>
        <v>805451</v>
      </c>
      <c r="O5" s="116">
        <f>H5/B5</f>
        <v>1.0001512613585501</v>
      </c>
    </row>
    <row r="6" spans="1:15" ht="15" customHeight="1">
      <c r="A6" s="32" t="s">
        <v>1</v>
      </c>
      <c r="B6" s="28">
        <f aca="true" t="shared" si="1" ref="B6:K6">SUM(B8:B16)</f>
        <v>556012</v>
      </c>
      <c r="C6" s="28">
        <f t="shared" si="1"/>
        <v>556795</v>
      </c>
      <c r="D6" s="28">
        <f t="shared" si="1"/>
        <v>556685</v>
      </c>
      <c r="E6" s="28">
        <f t="shared" si="1"/>
        <v>556767</v>
      </c>
      <c r="F6" s="28">
        <f t="shared" si="1"/>
        <v>556762</v>
      </c>
      <c r="G6" s="29">
        <f t="shared" si="1"/>
        <v>556745</v>
      </c>
      <c r="H6" s="30">
        <f t="shared" si="1"/>
        <v>556698</v>
      </c>
      <c r="I6" s="31">
        <f t="shared" si="1"/>
        <v>556790</v>
      </c>
      <c r="J6" s="28">
        <f t="shared" si="1"/>
        <v>556771</v>
      </c>
      <c r="K6" s="28">
        <f t="shared" si="1"/>
        <v>556683</v>
      </c>
      <c r="L6" s="28">
        <f>SUM(L8:L16)</f>
        <v>556523</v>
      </c>
      <c r="M6" s="28">
        <f>SUM(M8:M16)</f>
        <v>556252</v>
      </c>
      <c r="O6" s="116">
        <f aca="true" t="shared" si="2" ref="O6:O67">H6/B6</f>
        <v>1.0012337863211584</v>
      </c>
    </row>
    <row r="7" spans="1:15" ht="15" customHeight="1">
      <c r="A7" s="32" t="s">
        <v>2</v>
      </c>
      <c r="B7" s="28">
        <f aca="true" t="shared" si="3" ref="B7:K7">SUM(B17,B25,B34,B37,B43,B49,B60)</f>
        <v>250539</v>
      </c>
      <c r="C7" s="28">
        <f t="shared" si="3"/>
        <v>250477</v>
      </c>
      <c r="D7" s="28">
        <f t="shared" si="3"/>
        <v>250362</v>
      </c>
      <c r="E7" s="28">
        <f t="shared" si="3"/>
        <v>250231</v>
      </c>
      <c r="F7" s="28">
        <f t="shared" si="3"/>
        <v>250205</v>
      </c>
      <c r="G7" s="29">
        <f t="shared" si="3"/>
        <v>250072</v>
      </c>
      <c r="H7" s="30">
        <f t="shared" si="3"/>
        <v>249975</v>
      </c>
      <c r="I7" s="31">
        <f t="shared" si="3"/>
        <v>249867</v>
      </c>
      <c r="J7" s="28">
        <f t="shared" si="3"/>
        <v>249726</v>
      </c>
      <c r="K7" s="28">
        <f t="shared" si="3"/>
        <v>249606</v>
      </c>
      <c r="L7" s="28">
        <f>SUM(L17,L25,L34,L37,L43,L49,L60)</f>
        <v>249340</v>
      </c>
      <c r="M7" s="28">
        <f>SUM(M17,M25,M34,M37,M43,M49,M60)</f>
        <v>249199</v>
      </c>
      <c r="O7" s="116">
        <f t="shared" si="2"/>
        <v>0.9977488534719146</v>
      </c>
    </row>
    <row r="8" spans="1:15" ht="15" customHeight="1">
      <c r="A8" s="1" t="s">
        <v>3</v>
      </c>
      <c r="B8" s="2">
        <v>331959</v>
      </c>
      <c r="C8" s="2">
        <v>332508</v>
      </c>
      <c r="D8" s="3">
        <v>332426</v>
      </c>
      <c r="E8" s="3">
        <v>332568</v>
      </c>
      <c r="F8" s="3">
        <v>332568</v>
      </c>
      <c r="G8" s="3">
        <v>332661</v>
      </c>
      <c r="H8" s="22">
        <v>332713</v>
      </c>
      <c r="I8" s="18">
        <v>332789</v>
      </c>
      <c r="J8" s="3">
        <v>332884</v>
      </c>
      <c r="K8" s="3">
        <v>332823</v>
      </c>
      <c r="L8" s="25">
        <v>332917</v>
      </c>
      <c r="M8" s="6">
        <v>332937</v>
      </c>
      <c r="O8" s="116">
        <f t="shared" si="2"/>
        <v>1.002271364837224</v>
      </c>
    </row>
    <row r="9" spans="1:15" ht="15" customHeight="1">
      <c r="A9" s="1" t="s">
        <v>4</v>
      </c>
      <c r="B9" s="2">
        <v>18529</v>
      </c>
      <c r="C9" s="2">
        <v>18465</v>
      </c>
      <c r="D9" s="3">
        <v>18451</v>
      </c>
      <c r="E9" s="3">
        <v>18432</v>
      </c>
      <c r="F9" s="3">
        <v>18418</v>
      </c>
      <c r="G9" s="3">
        <v>18389</v>
      </c>
      <c r="H9" s="22">
        <v>18346</v>
      </c>
      <c r="I9" s="18">
        <v>18337</v>
      </c>
      <c r="J9" s="3">
        <v>18305</v>
      </c>
      <c r="K9" s="3">
        <v>18275</v>
      </c>
      <c r="L9" s="25">
        <v>18247</v>
      </c>
      <c r="M9" s="6">
        <v>18214</v>
      </c>
      <c r="O9" s="116">
        <f t="shared" si="2"/>
        <v>0.9901235900480329</v>
      </c>
    </row>
    <row r="10" spans="1:15" ht="15" customHeight="1">
      <c r="A10" s="1" t="s">
        <v>5</v>
      </c>
      <c r="B10" s="2">
        <v>20866</v>
      </c>
      <c r="C10" s="2">
        <v>20839</v>
      </c>
      <c r="D10" s="3">
        <v>20829</v>
      </c>
      <c r="E10" s="3">
        <v>20807</v>
      </c>
      <c r="F10" s="3">
        <v>20807</v>
      </c>
      <c r="G10" s="3">
        <v>20773</v>
      </c>
      <c r="H10" s="22">
        <v>20753</v>
      </c>
      <c r="I10" s="18">
        <v>20749</v>
      </c>
      <c r="J10" s="3">
        <v>20730</v>
      </c>
      <c r="K10" s="3">
        <v>20714</v>
      </c>
      <c r="L10" s="25">
        <v>20685</v>
      </c>
      <c r="M10" s="6">
        <v>20656</v>
      </c>
      <c r="O10" s="116">
        <f t="shared" si="2"/>
        <v>0.9945844915173009</v>
      </c>
    </row>
    <row r="11" spans="1:15" ht="15" customHeight="1">
      <c r="A11" s="1" t="s">
        <v>6</v>
      </c>
      <c r="B11" s="2">
        <v>50134</v>
      </c>
      <c r="C11" s="2">
        <v>50341</v>
      </c>
      <c r="D11" s="3">
        <v>50372</v>
      </c>
      <c r="E11" s="3">
        <v>50346</v>
      </c>
      <c r="F11" s="3">
        <v>50381</v>
      </c>
      <c r="G11" s="3">
        <v>50383</v>
      </c>
      <c r="H11" s="22">
        <v>50384</v>
      </c>
      <c r="I11" s="18">
        <v>50398</v>
      </c>
      <c r="J11" s="3">
        <v>50432</v>
      </c>
      <c r="K11" s="3">
        <v>50513</v>
      </c>
      <c r="L11" s="25">
        <v>50473</v>
      </c>
      <c r="M11" s="6">
        <v>50416</v>
      </c>
      <c r="O11" s="116">
        <f t="shared" si="2"/>
        <v>1.004986635816013</v>
      </c>
    </row>
    <row r="12" spans="1:15" ht="15" customHeight="1">
      <c r="A12" s="1" t="s">
        <v>7</v>
      </c>
      <c r="B12" s="2">
        <v>29960</v>
      </c>
      <c r="C12" s="2">
        <v>29941</v>
      </c>
      <c r="D12" s="3">
        <v>29945</v>
      </c>
      <c r="E12" s="3">
        <v>29944</v>
      </c>
      <c r="F12" s="3">
        <v>29962</v>
      </c>
      <c r="G12" s="3">
        <v>29967</v>
      </c>
      <c r="H12" s="22">
        <v>29947</v>
      </c>
      <c r="I12" s="18">
        <v>29964</v>
      </c>
      <c r="J12" s="3">
        <v>29943</v>
      </c>
      <c r="K12" s="3">
        <v>29917</v>
      </c>
      <c r="L12" s="25">
        <v>29921</v>
      </c>
      <c r="M12" s="6">
        <v>29894</v>
      </c>
      <c r="O12" s="116">
        <f t="shared" si="2"/>
        <v>0.99956608811749</v>
      </c>
    </row>
    <row r="13" spans="1:15" ht="15" customHeight="1">
      <c r="A13" s="1" t="s">
        <v>8</v>
      </c>
      <c r="B13" s="2">
        <v>26792</v>
      </c>
      <c r="C13" s="2">
        <v>26960</v>
      </c>
      <c r="D13" s="3">
        <v>26929</v>
      </c>
      <c r="E13" s="3">
        <v>26924</v>
      </c>
      <c r="F13" s="3">
        <v>26895</v>
      </c>
      <c r="G13" s="3">
        <v>26860</v>
      </c>
      <c r="H13" s="22">
        <v>26854</v>
      </c>
      <c r="I13" s="18">
        <v>26837</v>
      </c>
      <c r="J13" s="3">
        <v>26802</v>
      </c>
      <c r="K13" s="3">
        <v>26794</v>
      </c>
      <c r="L13" s="25">
        <v>26732</v>
      </c>
      <c r="M13" s="6">
        <v>26661</v>
      </c>
      <c r="O13" s="116">
        <f t="shared" si="2"/>
        <v>1.0023141236189907</v>
      </c>
    </row>
    <row r="14" spans="1:15" ht="15" customHeight="1">
      <c r="A14" s="1" t="s">
        <v>9</v>
      </c>
      <c r="B14" s="2">
        <v>34382</v>
      </c>
      <c r="C14" s="2">
        <v>34366</v>
      </c>
      <c r="D14" s="3">
        <v>34382</v>
      </c>
      <c r="E14" s="3">
        <v>34408</v>
      </c>
      <c r="F14" s="3">
        <v>34437</v>
      </c>
      <c r="G14" s="3">
        <v>34422</v>
      </c>
      <c r="H14" s="22">
        <v>34426</v>
      </c>
      <c r="I14" s="18">
        <v>34465</v>
      </c>
      <c r="J14" s="3">
        <v>34449</v>
      </c>
      <c r="K14" s="3">
        <v>34426</v>
      </c>
      <c r="L14" s="25">
        <v>34373</v>
      </c>
      <c r="M14" s="6">
        <v>34335</v>
      </c>
      <c r="O14" s="116">
        <f t="shared" si="2"/>
        <v>1.0012797393985224</v>
      </c>
    </row>
    <row r="15" spans="1:15" ht="15" customHeight="1">
      <c r="A15" s="1" t="s">
        <v>10</v>
      </c>
      <c r="B15" s="2">
        <v>25473</v>
      </c>
      <c r="C15" s="2">
        <v>25484</v>
      </c>
      <c r="D15" s="3">
        <v>25486</v>
      </c>
      <c r="E15" s="3">
        <v>25484</v>
      </c>
      <c r="F15" s="3">
        <v>25472</v>
      </c>
      <c r="G15" s="3">
        <v>25484</v>
      </c>
      <c r="H15" s="22">
        <v>25479</v>
      </c>
      <c r="I15" s="18">
        <v>25466</v>
      </c>
      <c r="J15" s="3">
        <v>25466</v>
      </c>
      <c r="K15" s="3">
        <v>25460</v>
      </c>
      <c r="L15" s="25">
        <v>25440</v>
      </c>
      <c r="M15" s="6">
        <v>25419</v>
      </c>
      <c r="O15" s="116">
        <f t="shared" si="2"/>
        <v>1.0002355435166648</v>
      </c>
    </row>
    <row r="16" spans="1:15" ht="15" customHeight="1">
      <c r="A16" s="1" t="s">
        <v>11</v>
      </c>
      <c r="B16" s="2">
        <v>17917</v>
      </c>
      <c r="C16" s="2">
        <v>17891</v>
      </c>
      <c r="D16" s="3">
        <v>17865</v>
      </c>
      <c r="E16" s="3">
        <v>17854</v>
      </c>
      <c r="F16" s="3">
        <v>17822</v>
      </c>
      <c r="G16" s="3">
        <v>17806</v>
      </c>
      <c r="H16" s="22">
        <v>17796</v>
      </c>
      <c r="I16" s="18">
        <v>17785</v>
      </c>
      <c r="J16" s="3">
        <v>17760</v>
      </c>
      <c r="K16" s="3">
        <v>17761</v>
      </c>
      <c r="L16" s="25">
        <v>17735</v>
      </c>
      <c r="M16" s="6">
        <v>17720</v>
      </c>
      <c r="O16" s="116">
        <f t="shared" si="2"/>
        <v>0.9932466372718647</v>
      </c>
    </row>
    <row r="17" spans="1:15" ht="15" customHeight="1">
      <c r="A17" s="27" t="s">
        <v>12</v>
      </c>
      <c r="B17" s="28">
        <f>SUM(B18:B24)</f>
        <v>21119</v>
      </c>
      <c r="C17" s="28">
        <f>SUM(C18:C24)</f>
        <v>21094</v>
      </c>
      <c r="D17" s="28">
        <f aca="true" t="shared" si="4" ref="D17:K17">SUM(D18:D24)</f>
        <v>21081</v>
      </c>
      <c r="E17" s="28">
        <f t="shared" si="4"/>
        <v>21058</v>
      </c>
      <c r="F17" s="28">
        <f t="shared" si="4"/>
        <v>21042</v>
      </c>
      <c r="G17" s="29">
        <f t="shared" si="4"/>
        <v>21016</v>
      </c>
      <c r="H17" s="30">
        <f t="shared" si="4"/>
        <v>21006</v>
      </c>
      <c r="I17" s="31">
        <f t="shared" si="4"/>
        <v>20978</v>
      </c>
      <c r="J17" s="28">
        <f t="shared" si="4"/>
        <v>20978</v>
      </c>
      <c r="K17" s="28">
        <f t="shared" si="4"/>
        <v>20959</v>
      </c>
      <c r="L17" s="28">
        <f>SUM(L18:L24)</f>
        <v>20913</v>
      </c>
      <c r="M17" s="28">
        <f>SUM(M18:M24)</f>
        <v>20902</v>
      </c>
      <c r="O17" s="116">
        <f t="shared" si="2"/>
        <v>0.9946493678677968</v>
      </c>
    </row>
    <row r="18" spans="1:15" ht="15" customHeight="1">
      <c r="A18" s="1" t="s">
        <v>13</v>
      </c>
      <c r="B18" s="2">
        <v>3573</v>
      </c>
      <c r="C18" s="2">
        <v>3566</v>
      </c>
      <c r="D18" s="3">
        <v>3560</v>
      </c>
      <c r="E18" s="3">
        <v>3559</v>
      </c>
      <c r="F18" s="3">
        <v>3566</v>
      </c>
      <c r="G18" s="3">
        <v>3557</v>
      </c>
      <c r="H18" s="22">
        <v>3552</v>
      </c>
      <c r="I18" s="18">
        <v>3542</v>
      </c>
      <c r="J18" s="3">
        <v>3545</v>
      </c>
      <c r="K18" s="3">
        <v>3543</v>
      </c>
      <c r="L18" s="25">
        <v>3535</v>
      </c>
      <c r="M18" s="6">
        <v>3528</v>
      </c>
      <c r="O18" s="116">
        <f t="shared" si="2"/>
        <v>0.9941225860621327</v>
      </c>
    </row>
    <row r="19" spans="1:15" ht="15" customHeight="1">
      <c r="A19" s="1" t="s">
        <v>14</v>
      </c>
      <c r="B19" s="2">
        <v>3902</v>
      </c>
      <c r="C19" s="2">
        <v>3902</v>
      </c>
      <c r="D19" s="3">
        <v>3899</v>
      </c>
      <c r="E19" s="3">
        <v>3901</v>
      </c>
      <c r="F19" s="3">
        <v>3905</v>
      </c>
      <c r="G19" s="3">
        <v>3903</v>
      </c>
      <c r="H19" s="22">
        <v>3903</v>
      </c>
      <c r="I19" s="18">
        <v>3896</v>
      </c>
      <c r="J19" s="3">
        <v>3888</v>
      </c>
      <c r="K19" s="3">
        <v>3889</v>
      </c>
      <c r="L19" s="25">
        <v>3878</v>
      </c>
      <c r="M19" s="6">
        <v>3875</v>
      </c>
      <c r="O19" s="116">
        <f t="shared" si="2"/>
        <v>1.0002562788313685</v>
      </c>
    </row>
    <row r="20" spans="1:15" ht="15" customHeight="1">
      <c r="A20" s="1" t="s">
        <v>15</v>
      </c>
      <c r="B20" s="2">
        <v>3229</v>
      </c>
      <c r="C20" s="2">
        <v>3236</v>
      </c>
      <c r="D20" s="3">
        <v>3236</v>
      </c>
      <c r="E20" s="3">
        <v>3226</v>
      </c>
      <c r="F20" s="3">
        <v>3221</v>
      </c>
      <c r="G20" s="3">
        <v>3209</v>
      </c>
      <c r="H20" s="22">
        <v>3208</v>
      </c>
      <c r="I20" s="18">
        <v>3207</v>
      </c>
      <c r="J20" s="3">
        <v>3213</v>
      </c>
      <c r="K20" s="3">
        <v>3211</v>
      </c>
      <c r="L20" s="25">
        <v>3207</v>
      </c>
      <c r="M20" s="6">
        <v>3211</v>
      </c>
      <c r="O20" s="116">
        <f t="shared" si="2"/>
        <v>0.9934964385258594</v>
      </c>
    </row>
    <row r="21" spans="1:15" ht="15" customHeight="1">
      <c r="A21" s="1" t="s">
        <v>16</v>
      </c>
      <c r="B21" s="2">
        <v>3437</v>
      </c>
      <c r="C21" s="2">
        <v>3429</v>
      </c>
      <c r="D21" s="3">
        <v>3431</v>
      </c>
      <c r="E21" s="3">
        <v>3428</v>
      </c>
      <c r="F21" s="3">
        <v>3419</v>
      </c>
      <c r="G21" s="3">
        <v>3413</v>
      </c>
      <c r="H21" s="22">
        <v>3405</v>
      </c>
      <c r="I21" s="18">
        <v>3407</v>
      </c>
      <c r="J21" s="3">
        <v>3408</v>
      </c>
      <c r="K21" s="3">
        <v>3402</v>
      </c>
      <c r="L21" s="25">
        <v>3392</v>
      </c>
      <c r="M21" s="6">
        <v>3393</v>
      </c>
      <c r="O21" s="116">
        <f t="shared" si="2"/>
        <v>0.990689554844341</v>
      </c>
    </row>
    <row r="22" spans="1:15" ht="15" customHeight="1">
      <c r="A22" s="1" t="s">
        <v>17</v>
      </c>
      <c r="B22" s="2">
        <v>1562</v>
      </c>
      <c r="C22" s="2">
        <v>1552</v>
      </c>
      <c r="D22" s="3">
        <v>1548</v>
      </c>
      <c r="E22" s="3">
        <v>1541</v>
      </c>
      <c r="F22" s="3">
        <v>1536</v>
      </c>
      <c r="G22" s="3">
        <v>1532</v>
      </c>
      <c r="H22" s="22">
        <v>1536</v>
      </c>
      <c r="I22" s="18">
        <v>1531</v>
      </c>
      <c r="J22" s="3">
        <v>1531</v>
      </c>
      <c r="K22" s="3">
        <v>1523</v>
      </c>
      <c r="L22" s="25">
        <v>1518</v>
      </c>
      <c r="M22" s="6">
        <v>1518</v>
      </c>
      <c r="O22" s="116">
        <f t="shared" si="2"/>
        <v>0.9833546734955185</v>
      </c>
    </row>
    <row r="23" spans="1:15" ht="15" customHeight="1">
      <c r="A23" s="1" t="s">
        <v>18</v>
      </c>
      <c r="B23" s="2">
        <v>1131</v>
      </c>
      <c r="C23" s="2">
        <v>1139</v>
      </c>
      <c r="D23" s="3">
        <v>1140</v>
      </c>
      <c r="E23" s="3">
        <v>1139</v>
      </c>
      <c r="F23" s="3">
        <v>1142</v>
      </c>
      <c r="G23" s="3">
        <v>1142</v>
      </c>
      <c r="H23" s="22">
        <v>1144</v>
      </c>
      <c r="I23" s="18">
        <v>1146</v>
      </c>
      <c r="J23" s="3">
        <v>1146</v>
      </c>
      <c r="K23" s="3">
        <v>1141</v>
      </c>
      <c r="L23" s="25">
        <v>1146</v>
      </c>
      <c r="M23" s="6">
        <v>1144</v>
      </c>
      <c r="O23" s="116">
        <f t="shared" si="2"/>
        <v>1.0114942528735633</v>
      </c>
    </row>
    <row r="24" spans="1:15" ht="15" customHeight="1">
      <c r="A24" s="1" t="s">
        <v>19</v>
      </c>
      <c r="B24" s="2">
        <v>4285</v>
      </c>
      <c r="C24" s="2">
        <v>4270</v>
      </c>
      <c r="D24" s="3">
        <v>4267</v>
      </c>
      <c r="E24" s="3">
        <v>4264</v>
      </c>
      <c r="F24" s="3">
        <v>4253</v>
      </c>
      <c r="G24" s="3">
        <v>4260</v>
      </c>
      <c r="H24" s="22">
        <v>4258</v>
      </c>
      <c r="I24" s="18">
        <v>4249</v>
      </c>
      <c r="J24" s="3">
        <v>4247</v>
      </c>
      <c r="K24" s="3">
        <v>4250</v>
      </c>
      <c r="L24" s="25">
        <v>4237</v>
      </c>
      <c r="M24" s="6">
        <v>4233</v>
      </c>
      <c r="O24" s="116">
        <f t="shared" si="2"/>
        <v>0.9936989498249709</v>
      </c>
    </row>
    <row r="25" spans="1:15" ht="15" customHeight="1">
      <c r="A25" s="32" t="s">
        <v>20</v>
      </c>
      <c r="B25" s="28">
        <f aca="true" t="shared" si="5" ref="B25:K25">SUM(B26:B33)</f>
        <v>63946</v>
      </c>
      <c r="C25" s="28">
        <f t="shared" si="5"/>
        <v>64092</v>
      </c>
      <c r="D25" s="28">
        <f t="shared" si="5"/>
        <v>64084</v>
      </c>
      <c r="E25" s="28">
        <f t="shared" si="5"/>
        <v>64081</v>
      </c>
      <c r="F25" s="28">
        <f t="shared" si="5"/>
        <v>64170</v>
      </c>
      <c r="G25" s="29">
        <f t="shared" si="5"/>
        <v>64118</v>
      </c>
      <c r="H25" s="30">
        <f t="shared" si="5"/>
        <v>64104</v>
      </c>
      <c r="I25" s="31">
        <f t="shared" si="5"/>
        <v>64090</v>
      </c>
      <c r="J25" s="28">
        <f t="shared" si="5"/>
        <v>64078</v>
      </c>
      <c r="K25" s="28">
        <f t="shared" si="5"/>
        <v>64053</v>
      </c>
      <c r="L25" s="28">
        <f>SUM(L26:L33)</f>
        <v>64017</v>
      </c>
      <c r="M25" s="28">
        <f>SUM(M26:M33)</f>
        <v>63995</v>
      </c>
      <c r="O25" s="116">
        <f t="shared" si="2"/>
        <v>1.0024708347668345</v>
      </c>
    </row>
    <row r="26" spans="1:15" ht="15" customHeight="1">
      <c r="A26" s="1" t="s">
        <v>21</v>
      </c>
      <c r="B26" s="2">
        <v>3358</v>
      </c>
      <c r="C26" s="2">
        <v>3369</v>
      </c>
      <c r="D26" s="3">
        <v>3369</v>
      </c>
      <c r="E26" s="3">
        <v>3372</v>
      </c>
      <c r="F26" s="3">
        <v>3385</v>
      </c>
      <c r="G26" s="3">
        <v>3387</v>
      </c>
      <c r="H26" s="22">
        <v>3382</v>
      </c>
      <c r="I26" s="18">
        <v>3383</v>
      </c>
      <c r="J26" s="3">
        <v>3377</v>
      </c>
      <c r="K26" s="3">
        <v>3374</v>
      </c>
      <c r="L26" s="25">
        <v>3362</v>
      </c>
      <c r="M26" s="25">
        <v>3359</v>
      </c>
      <c r="O26" s="116">
        <f t="shared" si="2"/>
        <v>1.007147111375819</v>
      </c>
    </row>
    <row r="27" spans="1:15" ht="15" customHeight="1">
      <c r="A27" s="1" t="s">
        <v>22</v>
      </c>
      <c r="B27" s="2">
        <v>6334</v>
      </c>
      <c r="C27" s="2">
        <v>6352</v>
      </c>
      <c r="D27" s="3">
        <v>6342</v>
      </c>
      <c r="E27" s="3">
        <v>6350</v>
      </c>
      <c r="F27" s="3">
        <v>6350</v>
      </c>
      <c r="G27" s="3">
        <v>6352</v>
      </c>
      <c r="H27" s="22">
        <v>6365</v>
      </c>
      <c r="I27" s="18">
        <v>6363</v>
      </c>
      <c r="J27" s="3">
        <v>6370</v>
      </c>
      <c r="K27" s="3">
        <v>6372</v>
      </c>
      <c r="L27" s="25">
        <v>6388</v>
      </c>
      <c r="M27" s="25">
        <v>6383</v>
      </c>
      <c r="O27" s="116">
        <f t="shared" si="2"/>
        <v>1.0048942216608778</v>
      </c>
    </row>
    <row r="28" spans="1:15" ht="15" customHeight="1">
      <c r="A28" s="1" t="s">
        <v>23</v>
      </c>
      <c r="B28" s="2">
        <v>22134</v>
      </c>
      <c r="C28" s="2">
        <v>22158</v>
      </c>
      <c r="D28" s="3">
        <v>22148</v>
      </c>
      <c r="E28" s="3">
        <v>22152</v>
      </c>
      <c r="F28" s="3">
        <v>22182</v>
      </c>
      <c r="G28" s="3">
        <v>22149</v>
      </c>
      <c r="H28" s="22">
        <v>22160</v>
      </c>
      <c r="I28" s="18">
        <v>22157</v>
      </c>
      <c r="J28" s="3">
        <v>22156</v>
      </c>
      <c r="K28" s="3">
        <v>22122</v>
      </c>
      <c r="L28" s="25">
        <v>22121</v>
      </c>
      <c r="M28" s="25">
        <v>22101</v>
      </c>
      <c r="O28" s="116">
        <f t="shared" si="2"/>
        <v>1.0011746634137526</v>
      </c>
    </row>
    <row r="29" spans="1:15" ht="15" customHeight="1">
      <c r="A29" s="1" t="s">
        <v>24</v>
      </c>
      <c r="B29" s="2">
        <v>17318</v>
      </c>
      <c r="C29" s="2">
        <v>17397</v>
      </c>
      <c r="D29" s="3">
        <v>17427</v>
      </c>
      <c r="E29" s="3">
        <v>17432</v>
      </c>
      <c r="F29" s="3">
        <v>17473</v>
      </c>
      <c r="G29" s="3">
        <v>17471</v>
      </c>
      <c r="H29" s="22">
        <v>17465</v>
      </c>
      <c r="I29" s="18">
        <v>17477</v>
      </c>
      <c r="J29" s="3">
        <v>17472</v>
      </c>
      <c r="K29" s="3">
        <v>17490</v>
      </c>
      <c r="L29" s="25">
        <v>17495</v>
      </c>
      <c r="M29" s="25">
        <v>17519</v>
      </c>
      <c r="O29" s="116">
        <f t="shared" si="2"/>
        <v>1.0084882780921585</v>
      </c>
    </row>
    <row r="30" spans="1:15" ht="15" customHeight="1">
      <c r="A30" s="1" t="s">
        <v>25</v>
      </c>
      <c r="B30" s="2">
        <v>4230</v>
      </c>
      <c r="C30" s="2">
        <v>4247</v>
      </c>
      <c r="D30" s="3">
        <v>4248</v>
      </c>
      <c r="E30" s="3">
        <v>4243</v>
      </c>
      <c r="F30" s="3">
        <v>4250</v>
      </c>
      <c r="G30" s="3">
        <v>4245</v>
      </c>
      <c r="H30" s="22">
        <v>4232</v>
      </c>
      <c r="I30" s="18">
        <v>4230</v>
      </c>
      <c r="J30" s="3">
        <v>4230</v>
      </c>
      <c r="K30" s="3">
        <v>4230</v>
      </c>
      <c r="L30" s="25">
        <v>4221</v>
      </c>
      <c r="M30" s="25">
        <v>4222</v>
      </c>
      <c r="O30" s="116">
        <f t="shared" si="2"/>
        <v>1.0004728132387706</v>
      </c>
    </row>
    <row r="31" spans="1:15" ht="15" customHeight="1">
      <c r="A31" s="1" t="s">
        <v>26</v>
      </c>
      <c r="B31" s="2">
        <v>5550</v>
      </c>
      <c r="C31" s="2">
        <v>5546</v>
      </c>
      <c r="D31" s="3">
        <v>5540</v>
      </c>
      <c r="E31" s="3">
        <v>5527</v>
      </c>
      <c r="F31" s="3">
        <v>5529</v>
      </c>
      <c r="G31" s="3">
        <v>5514</v>
      </c>
      <c r="H31" s="22">
        <v>5507</v>
      </c>
      <c r="I31" s="18">
        <v>5498</v>
      </c>
      <c r="J31" s="3">
        <v>5496</v>
      </c>
      <c r="K31" s="3">
        <v>5492</v>
      </c>
      <c r="L31" s="25">
        <v>5488</v>
      </c>
      <c r="M31" s="25">
        <v>5482</v>
      </c>
      <c r="O31" s="116">
        <f t="shared" si="2"/>
        <v>0.9922522522522522</v>
      </c>
    </row>
    <row r="32" spans="1:15" ht="15" customHeight="1">
      <c r="A32" s="1" t="s">
        <v>27</v>
      </c>
      <c r="B32" s="2">
        <v>2084</v>
      </c>
      <c r="C32" s="2">
        <v>2085</v>
      </c>
      <c r="D32" s="3">
        <v>2079</v>
      </c>
      <c r="E32" s="3">
        <v>2078</v>
      </c>
      <c r="F32" s="3">
        <v>2077</v>
      </c>
      <c r="G32" s="3">
        <v>2072</v>
      </c>
      <c r="H32" s="22">
        <v>2069</v>
      </c>
      <c r="I32" s="18">
        <v>2061</v>
      </c>
      <c r="J32" s="3">
        <v>2069</v>
      </c>
      <c r="K32" s="3">
        <v>2064</v>
      </c>
      <c r="L32" s="25">
        <v>2051</v>
      </c>
      <c r="M32" s="25">
        <v>2044</v>
      </c>
      <c r="O32" s="116">
        <f t="shared" si="2"/>
        <v>0.9928023032629558</v>
      </c>
    </row>
    <row r="33" spans="1:15" ht="15" customHeight="1">
      <c r="A33" s="1" t="s">
        <v>28</v>
      </c>
      <c r="B33" s="2">
        <v>2938</v>
      </c>
      <c r="C33" s="2">
        <v>2938</v>
      </c>
      <c r="D33" s="3">
        <v>2931</v>
      </c>
      <c r="E33" s="3">
        <v>2927</v>
      </c>
      <c r="F33" s="3">
        <v>2924</v>
      </c>
      <c r="G33" s="3">
        <v>2928</v>
      </c>
      <c r="H33" s="22">
        <v>2924</v>
      </c>
      <c r="I33" s="18">
        <v>2921</v>
      </c>
      <c r="J33" s="3">
        <v>2908</v>
      </c>
      <c r="K33" s="3">
        <v>2909</v>
      </c>
      <c r="L33" s="25">
        <v>2891</v>
      </c>
      <c r="M33" s="25">
        <v>2885</v>
      </c>
      <c r="O33" s="116">
        <f t="shared" si="2"/>
        <v>0.9952348536419333</v>
      </c>
    </row>
    <row r="34" spans="1:15" ht="15" customHeight="1">
      <c r="A34" s="32" t="s">
        <v>29</v>
      </c>
      <c r="B34" s="28">
        <f aca="true" t="shared" si="6" ref="B34:K34">SUM(B35:B36)</f>
        <v>10484</v>
      </c>
      <c r="C34" s="28">
        <f t="shared" si="6"/>
        <v>10463</v>
      </c>
      <c r="D34" s="28">
        <f t="shared" si="6"/>
        <v>10444</v>
      </c>
      <c r="E34" s="28">
        <f t="shared" si="6"/>
        <v>10416</v>
      </c>
      <c r="F34" s="28">
        <f t="shared" si="6"/>
        <v>10407</v>
      </c>
      <c r="G34" s="29">
        <f t="shared" si="6"/>
        <v>10409</v>
      </c>
      <c r="H34" s="30">
        <f t="shared" si="6"/>
        <v>10393</v>
      </c>
      <c r="I34" s="31">
        <f t="shared" si="6"/>
        <v>10376</v>
      </c>
      <c r="J34" s="28">
        <f t="shared" si="6"/>
        <v>10367</v>
      </c>
      <c r="K34" s="28">
        <f t="shared" si="6"/>
        <v>10347</v>
      </c>
      <c r="L34" s="28">
        <f>SUM(L35:L36)</f>
        <v>10324</v>
      </c>
      <c r="M34" s="28">
        <f>SUM(M35:M36)</f>
        <v>10305</v>
      </c>
      <c r="O34" s="116">
        <f t="shared" si="2"/>
        <v>0.9913201068294544</v>
      </c>
    </row>
    <row r="35" spans="1:15" ht="15" customHeight="1">
      <c r="A35" s="1" t="s">
        <v>30</v>
      </c>
      <c r="B35" s="2">
        <v>4510</v>
      </c>
      <c r="C35" s="2">
        <v>4511</v>
      </c>
      <c r="D35" s="3">
        <v>4503</v>
      </c>
      <c r="E35" s="3">
        <v>4501</v>
      </c>
      <c r="F35" s="3">
        <v>4492</v>
      </c>
      <c r="G35" s="3">
        <v>4495</v>
      </c>
      <c r="H35" s="22">
        <v>4490</v>
      </c>
      <c r="I35" s="18">
        <v>4488</v>
      </c>
      <c r="J35" s="3">
        <v>4484</v>
      </c>
      <c r="K35" s="3">
        <v>4481</v>
      </c>
      <c r="L35" s="25">
        <v>4469</v>
      </c>
      <c r="M35" s="25">
        <v>4454</v>
      </c>
      <c r="O35" s="116">
        <f t="shared" si="2"/>
        <v>0.9955654101995566</v>
      </c>
    </row>
    <row r="36" spans="1:15" ht="15" customHeight="1">
      <c r="A36" s="1" t="s">
        <v>31</v>
      </c>
      <c r="B36" s="2">
        <v>5974</v>
      </c>
      <c r="C36" s="2">
        <v>5952</v>
      </c>
      <c r="D36" s="3">
        <v>5941</v>
      </c>
      <c r="E36" s="3">
        <v>5915</v>
      </c>
      <c r="F36" s="3">
        <v>5915</v>
      </c>
      <c r="G36" s="3">
        <v>5914</v>
      </c>
      <c r="H36" s="22">
        <v>5903</v>
      </c>
      <c r="I36" s="18">
        <v>5888</v>
      </c>
      <c r="J36" s="3">
        <v>5883</v>
      </c>
      <c r="K36" s="3">
        <v>5866</v>
      </c>
      <c r="L36" s="25">
        <v>5855</v>
      </c>
      <c r="M36" s="25">
        <v>5851</v>
      </c>
      <c r="O36" s="116">
        <f t="shared" si="2"/>
        <v>0.9881151657181119</v>
      </c>
    </row>
    <row r="37" spans="1:15" ht="15" customHeight="1">
      <c r="A37" s="32" t="s">
        <v>32</v>
      </c>
      <c r="B37" s="28">
        <f aca="true" t="shared" si="7" ref="B37:K37">SUM(B38:B42)</f>
        <v>8969</v>
      </c>
      <c r="C37" s="28">
        <f t="shared" si="7"/>
        <v>8952</v>
      </c>
      <c r="D37" s="28">
        <f t="shared" si="7"/>
        <v>8957</v>
      </c>
      <c r="E37" s="28">
        <f t="shared" si="7"/>
        <v>8949</v>
      </c>
      <c r="F37" s="28">
        <f t="shared" si="7"/>
        <v>8944</v>
      </c>
      <c r="G37" s="29">
        <f t="shared" si="7"/>
        <v>8934</v>
      </c>
      <c r="H37" s="30">
        <f t="shared" si="7"/>
        <v>8930</v>
      </c>
      <c r="I37" s="31">
        <f t="shared" si="7"/>
        <v>8925</v>
      </c>
      <c r="J37" s="28">
        <f t="shared" si="7"/>
        <v>8914</v>
      </c>
      <c r="K37" s="28">
        <f t="shared" si="7"/>
        <v>8896</v>
      </c>
      <c r="L37" s="28">
        <f>SUM(L38:L42)</f>
        <v>8882</v>
      </c>
      <c r="M37" s="28">
        <f>SUM(M38:M42)</f>
        <v>8875</v>
      </c>
      <c r="O37" s="116">
        <f t="shared" si="2"/>
        <v>0.9956516891515219</v>
      </c>
    </row>
    <row r="38" spans="1:15" ht="15" customHeight="1">
      <c r="A38" s="1" t="s">
        <v>33</v>
      </c>
      <c r="B38" s="2">
        <v>1585</v>
      </c>
      <c r="C38" s="2">
        <v>1578</v>
      </c>
      <c r="D38" s="3">
        <v>1581</v>
      </c>
      <c r="E38" s="3">
        <v>1583</v>
      </c>
      <c r="F38" s="3">
        <v>1580</v>
      </c>
      <c r="G38" s="3">
        <v>1583</v>
      </c>
      <c r="H38" s="22">
        <v>1582</v>
      </c>
      <c r="I38" s="18">
        <v>1580</v>
      </c>
      <c r="J38" s="3">
        <v>1582</v>
      </c>
      <c r="K38" s="3">
        <v>1577</v>
      </c>
      <c r="L38" s="25">
        <v>1575</v>
      </c>
      <c r="M38" s="25">
        <v>1582</v>
      </c>
      <c r="O38" s="116">
        <f t="shared" si="2"/>
        <v>0.9981072555205047</v>
      </c>
    </row>
    <row r="39" spans="1:15" ht="15" customHeight="1">
      <c r="A39" s="1" t="s">
        <v>34</v>
      </c>
      <c r="B39" s="2">
        <v>1262</v>
      </c>
      <c r="C39" s="2">
        <v>1262</v>
      </c>
      <c r="D39" s="3">
        <v>1260</v>
      </c>
      <c r="E39" s="3">
        <v>1257</v>
      </c>
      <c r="F39" s="3">
        <v>1260</v>
      </c>
      <c r="G39" s="3">
        <v>1256</v>
      </c>
      <c r="H39" s="22">
        <v>1251</v>
      </c>
      <c r="I39" s="18">
        <v>1254</v>
      </c>
      <c r="J39" s="3">
        <v>1252</v>
      </c>
      <c r="K39" s="3">
        <v>1246</v>
      </c>
      <c r="L39" s="25">
        <v>1246</v>
      </c>
      <c r="M39" s="25">
        <v>1246</v>
      </c>
      <c r="O39" s="116">
        <f t="shared" si="2"/>
        <v>0.991283676703645</v>
      </c>
    </row>
    <row r="40" spans="1:15" ht="15" customHeight="1">
      <c r="A40" s="1" t="s">
        <v>35</v>
      </c>
      <c r="B40" s="2">
        <v>4857</v>
      </c>
      <c r="C40" s="2">
        <v>4843</v>
      </c>
      <c r="D40" s="3">
        <v>4841</v>
      </c>
      <c r="E40" s="3">
        <v>4837</v>
      </c>
      <c r="F40" s="3">
        <v>4828</v>
      </c>
      <c r="G40" s="3">
        <v>4821</v>
      </c>
      <c r="H40" s="22">
        <v>4827</v>
      </c>
      <c r="I40" s="18">
        <v>4822</v>
      </c>
      <c r="J40" s="3">
        <v>4815</v>
      </c>
      <c r="K40" s="3">
        <v>4809</v>
      </c>
      <c r="L40" s="25">
        <v>4802</v>
      </c>
      <c r="M40" s="25">
        <v>4793</v>
      </c>
      <c r="O40" s="116">
        <f t="shared" si="2"/>
        <v>0.993823347745522</v>
      </c>
    </row>
    <row r="41" spans="1:15" ht="15" customHeight="1">
      <c r="A41" s="1" t="s">
        <v>36</v>
      </c>
      <c r="B41" s="2">
        <v>527</v>
      </c>
      <c r="C41" s="2">
        <v>527</v>
      </c>
      <c r="D41" s="3">
        <v>527</v>
      </c>
      <c r="E41" s="3">
        <v>525</v>
      </c>
      <c r="F41" s="3">
        <v>527</v>
      </c>
      <c r="G41" s="3">
        <v>525</v>
      </c>
      <c r="H41" s="22">
        <v>521</v>
      </c>
      <c r="I41" s="18">
        <v>520</v>
      </c>
      <c r="J41" s="3">
        <v>519</v>
      </c>
      <c r="K41" s="3">
        <v>520</v>
      </c>
      <c r="L41" s="25">
        <v>519</v>
      </c>
      <c r="M41" s="25">
        <v>515</v>
      </c>
      <c r="O41" s="116">
        <f t="shared" si="2"/>
        <v>0.9886148007590133</v>
      </c>
    </row>
    <row r="42" spans="1:15" ht="15" customHeight="1">
      <c r="A42" s="1" t="s">
        <v>37</v>
      </c>
      <c r="B42" s="2">
        <v>738</v>
      </c>
      <c r="C42" s="2">
        <v>742</v>
      </c>
      <c r="D42" s="3">
        <v>748</v>
      </c>
      <c r="E42" s="3">
        <v>747</v>
      </c>
      <c r="F42" s="3">
        <v>749</v>
      </c>
      <c r="G42" s="3">
        <v>749</v>
      </c>
      <c r="H42" s="22">
        <v>749</v>
      </c>
      <c r="I42" s="18">
        <v>749</v>
      </c>
      <c r="J42" s="3">
        <v>746</v>
      </c>
      <c r="K42" s="3">
        <v>744</v>
      </c>
      <c r="L42" s="25">
        <v>740</v>
      </c>
      <c r="M42" s="25">
        <v>739</v>
      </c>
      <c r="O42" s="116">
        <f t="shared" si="2"/>
        <v>1.0149051490514904</v>
      </c>
    </row>
    <row r="43" spans="1:15" ht="15" customHeight="1">
      <c r="A43" s="32" t="s">
        <v>38</v>
      </c>
      <c r="B43" s="28">
        <f aca="true" t="shared" si="8" ref="B43:K43">SUM(B44:B48)</f>
        <v>48177</v>
      </c>
      <c r="C43" s="28">
        <f t="shared" si="8"/>
        <v>48169</v>
      </c>
      <c r="D43" s="28">
        <f t="shared" si="8"/>
        <v>48149</v>
      </c>
      <c r="E43" s="28">
        <f t="shared" si="8"/>
        <v>48093</v>
      </c>
      <c r="F43" s="28">
        <f t="shared" si="8"/>
        <v>48074</v>
      </c>
      <c r="G43" s="29">
        <f t="shared" si="8"/>
        <v>48093</v>
      </c>
      <c r="H43" s="30">
        <f t="shared" si="8"/>
        <v>48099</v>
      </c>
      <c r="I43" s="31">
        <f t="shared" si="8"/>
        <v>48125</v>
      </c>
      <c r="J43" s="28">
        <f t="shared" si="8"/>
        <v>48072</v>
      </c>
      <c r="K43" s="28">
        <f t="shared" si="8"/>
        <v>48068</v>
      </c>
      <c r="L43" s="28">
        <f>SUM(L44:L48)</f>
        <v>48019</v>
      </c>
      <c r="M43" s="28">
        <f>SUM(M44:M48)</f>
        <v>48003</v>
      </c>
      <c r="O43" s="116">
        <f t="shared" si="2"/>
        <v>0.998380970172489</v>
      </c>
    </row>
    <row r="44" spans="1:15" ht="15" customHeight="1">
      <c r="A44" s="1" t="s">
        <v>39</v>
      </c>
      <c r="B44" s="2">
        <v>24065</v>
      </c>
      <c r="C44" s="2">
        <v>24083</v>
      </c>
      <c r="D44" s="3">
        <v>24067</v>
      </c>
      <c r="E44" s="3">
        <v>24029</v>
      </c>
      <c r="F44" s="3">
        <v>24028</v>
      </c>
      <c r="G44" s="3">
        <v>24047</v>
      </c>
      <c r="H44" s="22">
        <v>24048</v>
      </c>
      <c r="I44" s="18">
        <v>24071</v>
      </c>
      <c r="J44" s="3">
        <v>24049</v>
      </c>
      <c r="K44" s="3">
        <v>24064</v>
      </c>
      <c r="L44" s="25">
        <v>24038</v>
      </c>
      <c r="M44" s="25">
        <v>24028</v>
      </c>
      <c r="O44" s="116">
        <f t="shared" si="2"/>
        <v>0.9992935798878039</v>
      </c>
    </row>
    <row r="45" spans="1:15" ht="15" customHeight="1">
      <c r="A45" s="1" t="s">
        <v>40</v>
      </c>
      <c r="B45" s="2">
        <v>2332</v>
      </c>
      <c r="C45" s="2">
        <v>2324</v>
      </c>
      <c r="D45" s="3">
        <v>2315</v>
      </c>
      <c r="E45" s="3">
        <v>2317</v>
      </c>
      <c r="F45" s="3">
        <v>2316</v>
      </c>
      <c r="G45" s="3">
        <v>2313</v>
      </c>
      <c r="H45" s="22">
        <v>2316</v>
      </c>
      <c r="I45" s="18">
        <v>2312</v>
      </c>
      <c r="J45" s="3">
        <v>2311</v>
      </c>
      <c r="K45" s="3">
        <v>2305</v>
      </c>
      <c r="L45" s="25">
        <v>2300</v>
      </c>
      <c r="M45" s="25">
        <v>2294</v>
      </c>
      <c r="O45" s="116">
        <f t="shared" si="2"/>
        <v>0.9931389365351629</v>
      </c>
    </row>
    <row r="46" spans="1:15" ht="15" customHeight="1">
      <c r="A46" s="1" t="s">
        <v>41</v>
      </c>
      <c r="B46" s="2">
        <v>15630</v>
      </c>
      <c r="C46" s="2">
        <v>15616</v>
      </c>
      <c r="D46" s="3">
        <v>15628</v>
      </c>
      <c r="E46" s="3">
        <v>15620</v>
      </c>
      <c r="F46" s="3">
        <v>15628</v>
      </c>
      <c r="G46" s="3">
        <v>15645</v>
      </c>
      <c r="H46" s="22">
        <v>15645</v>
      </c>
      <c r="I46" s="18">
        <v>15664</v>
      </c>
      <c r="J46" s="3">
        <v>15651</v>
      </c>
      <c r="K46" s="3">
        <v>15652</v>
      </c>
      <c r="L46" s="25">
        <v>15639</v>
      </c>
      <c r="M46" s="25">
        <v>15638</v>
      </c>
      <c r="O46" s="116">
        <f t="shared" si="2"/>
        <v>1.0009596928982725</v>
      </c>
    </row>
    <row r="47" spans="1:15" ht="15" customHeight="1">
      <c r="A47" s="1" t="s">
        <v>42</v>
      </c>
      <c r="B47" s="2">
        <v>2968</v>
      </c>
      <c r="C47" s="2">
        <v>2972</v>
      </c>
      <c r="D47" s="3">
        <v>2963</v>
      </c>
      <c r="E47" s="3">
        <v>2952</v>
      </c>
      <c r="F47" s="3">
        <v>2934</v>
      </c>
      <c r="G47" s="3">
        <v>2926</v>
      </c>
      <c r="H47" s="22">
        <v>2927</v>
      </c>
      <c r="I47" s="18">
        <v>2922</v>
      </c>
      <c r="J47" s="3">
        <v>2910</v>
      </c>
      <c r="K47" s="3">
        <v>2905</v>
      </c>
      <c r="L47" s="25">
        <v>2904</v>
      </c>
      <c r="M47" s="25">
        <v>2904</v>
      </c>
      <c r="O47" s="116">
        <f t="shared" si="2"/>
        <v>0.9861859838274932</v>
      </c>
    </row>
    <row r="48" spans="1:15" ht="15" customHeight="1">
      <c r="A48" s="1" t="s">
        <v>43</v>
      </c>
      <c r="B48" s="2">
        <v>3182</v>
      </c>
      <c r="C48" s="2">
        <v>3174</v>
      </c>
      <c r="D48" s="3">
        <v>3176</v>
      </c>
      <c r="E48" s="3">
        <v>3175</v>
      </c>
      <c r="F48" s="3">
        <v>3168</v>
      </c>
      <c r="G48" s="3">
        <v>3162</v>
      </c>
      <c r="H48" s="22">
        <v>3163</v>
      </c>
      <c r="I48" s="18">
        <v>3156</v>
      </c>
      <c r="J48" s="3">
        <v>3151</v>
      </c>
      <c r="K48" s="3">
        <v>3142</v>
      </c>
      <c r="L48" s="25">
        <v>3138</v>
      </c>
      <c r="M48" s="25">
        <v>3139</v>
      </c>
      <c r="O48" s="116">
        <f t="shared" si="2"/>
        <v>0.9940289126335637</v>
      </c>
    </row>
    <row r="49" spans="1:15" ht="15" customHeight="1">
      <c r="A49" s="32" t="s">
        <v>44</v>
      </c>
      <c r="B49" s="28">
        <f aca="true" t="shared" si="9" ref="B49:K49">SUM(B50:B59)</f>
        <v>65006</v>
      </c>
      <c r="C49" s="28">
        <f t="shared" si="9"/>
        <v>64939</v>
      </c>
      <c r="D49" s="28">
        <f t="shared" si="9"/>
        <v>64900</v>
      </c>
      <c r="E49" s="28">
        <f t="shared" si="9"/>
        <v>64892</v>
      </c>
      <c r="F49" s="28">
        <f t="shared" si="9"/>
        <v>64819</v>
      </c>
      <c r="G49" s="29">
        <f t="shared" si="9"/>
        <v>64783</v>
      </c>
      <c r="H49" s="30">
        <f t="shared" si="9"/>
        <v>64748</v>
      </c>
      <c r="I49" s="31">
        <f t="shared" si="9"/>
        <v>64712</v>
      </c>
      <c r="J49" s="28">
        <f t="shared" si="9"/>
        <v>64690</v>
      </c>
      <c r="K49" s="28">
        <f t="shared" si="9"/>
        <v>64684</v>
      </c>
      <c r="L49" s="28">
        <f>SUM(L50:L59)</f>
        <v>64597</v>
      </c>
      <c r="M49" s="28">
        <f>SUM(M50:M59)</f>
        <v>64538</v>
      </c>
      <c r="O49" s="116">
        <f t="shared" si="2"/>
        <v>0.9960311355874842</v>
      </c>
    </row>
    <row r="50" spans="1:15" ht="15" customHeight="1">
      <c r="A50" s="1" t="s">
        <v>45</v>
      </c>
      <c r="B50" s="2">
        <v>6875</v>
      </c>
      <c r="C50" s="2">
        <v>6860</v>
      </c>
      <c r="D50" s="3">
        <v>6853</v>
      </c>
      <c r="E50" s="3">
        <v>6854</v>
      </c>
      <c r="F50" s="3">
        <v>6830</v>
      </c>
      <c r="G50" s="3">
        <v>6834</v>
      </c>
      <c r="H50" s="22">
        <v>6832</v>
      </c>
      <c r="I50" s="18">
        <v>6831</v>
      </c>
      <c r="J50" s="3">
        <v>6818</v>
      </c>
      <c r="K50" s="3">
        <v>6825</v>
      </c>
      <c r="L50" s="25">
        <v>6804</v>
      </c>
      <c r="M50" s="25">
        <v>6795</v>
      </c>
      <c r="O50" s="116">
        <f t="shared" si="2"/>
        <v>0.9937454545454546</v>
      </c>
    </row>
    <row r="51" spans="1:15" ht="15" customHeight="1">
      <c r="A51" s="1" t="s">
        <v>46</v>
      </c>
      <c r="B51" s="2">
        <v>14596</v>
      </c>
      <c r="C51" s="2">
        <v>14566</v>
      </c>
      <c r="D51" s="3">
        <v>14569</v>
      </c>
      <c r="E51" s="3">
        <v>14588</v>
      </c>
      <c r="F51" s="3">
        <v>14594</v>
      </c>
      <c r="G51" s="3">
        <v>14580</v>
      </c>
      <c r="H51" s="22">
        <v>14577</v>
      </c>
      <c r="I51" s="18">
        <v>14557</v>
      </c>
      <c r="J51" s="3">
        <v>14545</v>
      </c>
      <c r="K51" s="3">
        <v>14538</v>
      </c>
      <c r="L51" s="25">
        <v>14518</v>
      </c>
      <c r="M51" s="25">
        <v>14509</v>
      </c>
      <c r="O51" s="116">
        <f t="shared" si="2"/>
        <v>0.998698273499589</v>
      </c>
    </row>
    <row r="52" spans="1:15" ht="15" customHeight="1">
      <c r="A52" s="1" t="s">
        <v>47</v>
      </c>
      <c r="B52" s="2">
        <v>7223</v>
      </c>
      <c r="C52" s="2">
        <v>7199</v>
      </c>
      <c r="D52" s="3">
        <v>7192</v>
      </c>
      <c r="E52" s="3">
        <v>7171</v>
      </c>
      <c r="F52" s="3">
        <v>7160</v>
      </c>
      <c r="G52" s="3">
        <v>7155</v>
      </c>
      <c r="H52" s="22">
        <v>7139</v>
      </c>
      <c r="I52" s="18">
        <v>7142</v>
      </c>
      <c r="J52" s="3">
        <v>7135</v>
      </c>
      <c r="K52" s="3">
        <v>7130</v>
      </c>
      <c r="L52" s="25">
        <v>7132</v>
      </c>
      <c r="M52" s="25">
        <v>7122</v>
      </c>
      <c r="O52" s="116">
        <f t="shared" si="2"/>
        <v>0.9883704831787345</v>
      </c>
    </row>
    <row r="53" spans="1:15" ht="15" customHeight="1">
      <c r="A53" s="1" t="s">
        <v>48</v>
      </c>
      <c r="B53" s="2">
        <v>14421</v>
      </c>
      <c r="C53" s="2">
        <v>14439</v>
      </c>
      <c r="D53" s="3">
        <v>14423</v>
      </c>
      <c r="E53" s="3">
        <v>14418</v>
      </c>
      <c r="F53" s="3">
        <v>14410</v>
      </c>
      <c r="G53" s="3">
        <v>14398</v>
      </c>
      <c r="H53" s="22">
        <v>14385</v>
      </c>
      <c r="I53" s="18">
        <v>14385</v>
      </c>
      <c r="J53" s="3">
        <v>14382</v>
      </c>
      <c r="K53" s="3">
        <v>14385</v>
      </c>
      <c r="L53" s="25">
        <v>14379</v>
      </c>
      <c r="M53" s="25">
        <v>14373</v>
      </c>
      <c r="O53" s="116">
        <f t="shared" si="2"/>
        <v>0.9975036405242355</v>
      </c>
    </row>
    <row r="54" spans="1:15" ht="15" customHeight="1">
      <c r="A54" s="1" t="s">
        <v>49</v>
      </c>
      <c r="B54" s="2">
        <v>4729</v>
      </c>
      <c r="C54" s="2">
        <v>4726</v>
      </c>
      <c r="D54" s="3">
        <v>4723</v>
      </c>
      <c r="E54" s="3">
        <v>4725</v>
      </c>
      <c r="F54" s="3">
        <v>4714</v>
      </c>
      <c r="G54" s="3">
        <v>4718</v>
      </c>
      <c r="H54" s="22">
        <v>4722</v>
      </c>
      <c r="I54" s="18">
        <v>4709</v>
      </c>
      <c r="J54" s="3">
        <v>4705</v>
      </c>
      <c r="K54" s="3">
        <v>4708</v>
      </c>
      <c r="L54" s="25">
        <v>4700</v>
      </c>
      <c r="M54" s="25">
        <v>4689</v>
      </c>
      <c r="O54" s="116">
        <f t="shared" si="2"/>
        <v>0.9985197716219074</v>
      </c>
    </row>
    <row r="55" spans="1:15" ht="15" customHeight="1">
      <c r="A55" s="1" t="s">
        <v>50</v>
      </c>
      <c r="B55" s="2">
        <v>1610</v>
      </c>
      <c r="C55" s="2">
        <v>1614</v>
      </c>
      <c r="D55" s="3">
        <v>1614</v>
      </c>
      <c r="E55" s="3">
        <v>1611</v>
      </c>
      <c r="F55" s="3">
        <v>1603</v>
      </c>
      <c r="G55" s="3">
        <v>1604</v>
      </c>
      <c r="H55" s="22">
        <v>1602</v>
      </c>
      <c r="I55" s="18">
        <v>1595</v>
      </c>
      <c r="J55" s="3">
        <v>1600</v>
      </c>
      <c r="K55" s="3">
        <v>1593</v>
      </c>
      <c r="L55" s="25">
        <v>1587</v>
      </c>
      <c r="M55" s="25">
        <v>1586</v>
      </c>
      <c r="O55" s="116">
        <f t="shared" si="2"/>
        <v>0.9950310559006211</v>
      </c>
    </row>
    <row r="56" spans="1:15" ht="15" customHeight="1">
      <c r="A56" s="1" t="s">
        <v>51</v>
      </c>
      <c r="B56" s="2">
        <v>2751</v>
      </c>
      <c r="C56" s="2">
        <v>2741</v>
      </c>
      <c r="D56" s="3">
        <v>2741</v>
      </c>
      <c r="E56" s="3">
        <v>2742</v>
      </c>
      <c r="F56" s="3">
        <v>2737</v>
      </c>
      <c r="G56" s="3">
        <v>2731</v>
      </c>
      <c r="H56" s="22">
        <v>2736</v>
      </c>
      <c r="I56" s="18">
        <v>2742</v>
      </c>
      <c r="J56" s="3">
        <v>2745</v>
      </c>
      <c r="K56" s="3">
        <v>2746</v>
      </c>
      <c r="L56" s="25">
        <v>2746</v>
      </c>
      <c r="M56" s="25">
        <v>2740</v>
      </c>
      <c r="O56" s="116">
        <f t="shared" si="2"/>
        <v>0.9945474372955289</v>
      </c>
    </row>
    <row r="57" spans="1:15" ht="15" customHeight="1">
      <c r="A57" s="1" t="s">
        <v>52</v>
      </c>
      <c r="B57" s="2">
        <v>4331</v>
      </c>
      <c r="C57" s="2">
        <v>4337</v>
      </c>
      <c r="D57" s="3">
        <v>4327</v>
      </c>
      <c r="E57" s="3">
        <v>4323</v>
      </c>
      <c r="F57" s="3">
        <v>4316</v>
      </c>
      <c r="G57" s="3">
        <v>4309</v>
      </c>
      <c r="H57" s="22">
        <v>4305</v>
      </c>
      <c r="I57" s="18">
        <v>4310</v>
      </c>
      <c r="J57" s="3">
        <v>4306</v>
      </c>
      <c r="K57" s="3">
        <v>4301</v>
      </c>
      <c r="L57" s="25">
        <v>4293</v>
      </c>
      <c r="M57" s="25">
        <v>4298</v>
      </c>
      <c r="O57" s="116">
        <f t="shared" si="2"/>
        <v>0.9939967674901871</v>
      </c>
    </row>
    <row r="58" spans="1:15" ht="15" customHeight="1">
      <c r="A58" s="1" t="s">
        <v>53</v>
      </c>
      <c r="B58" s="2">
        <v>2562</v>
      </c>
      <c r="C58" s="2">
        <v>2549</v>
      </c>
      <c r="D58" s="3">
        <v>2549</v>
      </c>
      <c r="E58" s="3">
        <v>2546</v>
      </c>
      <c r="F58" s="3">
        <v>2546</v>
      </c>
      <c r="G58" s="3">
        <v>2540</v>
      </c>
      <c r="H58" s="22">
        <v>2533</v>
      </c>
      <c r="I58" s="18">
        <v>2528</v>
      </c>
      <c r="J58" s="3">
        <v>2530</v>
      </c>
      <c r="K58" s="3">
        <v>2527</v>
      </c>
      <c r="L58" s="25">
        <v>2520</v>
      </c>
      <c r="M58" s="25">
        <v>2517</v>
      </c>
      <c r="O58" s="116">
        <f t="shared" si="2"/>
        <v>0.9886807181889149</v>
      </c>
    </row>
    <row r="59" spans="1:15" ht="15" customHeight="1">
      <c r="A59" s="1" t="s">
        <v>54</v>
      </c>
      <c r="B59" s="2">
        <v>5908</v>
      </c>
      <c r="C59" s="2">
        <v>5908</v>
      </c>
      <c r="D59" s="3">
        <v>5909</v>
      </c>
      <c r="E59" s="3">
        <v>5914</v>
      </c>
      <c r="F59" s="3">
        <v>5909</v>
      </c>
      <c r="G59" s="3">
        <v>5914</v>
      </c>
      <c r="H59" s="22">
        <v>5917</v>
      </c>
      <c r="I59" s="18">
        <v>5913</v>
      </c>
      <c r="J59" s="3">
        <v>5924</v>
      </c>
      <c r="K59" s="3">
        <v>5931</v>
      </c>
      <c r="L59" s="25">
        <v>5918</v>
      </c>
      <c r="M59" s="25">
        <v>5909</v>
      </c>
      <c r="O59" s="116">
        <f t="shared" si="2"/>
        <v>1.0015233581584293</v>
      </c>
    </row>
    <row r="60" spans="1:15" ht="15" customHeight="1">
      <c r="A60" s="32" t="s">
        <v>55</v>
      </c>
      <c r="B60" s="28">
        <f aca="true" t="shared" si="10" ref="B60:K60">SUM(B61:B67)</f>
        <v>32838</v>
      </c>
      <c r="C60" s="28">
        <f t="shared" si="10"/>
        <v>32768</v>
      </c>
      <c r="D60" s="28">
        <f t="shared" si="10"/>
        <v>32747</v>
      </c>
      <c r="E60" s="28">
        <f t="shared" si="10"/>
        <v>32742</v>
      </c>
      <c r="F60" s="28">
        <f t="shared" si="10"/>
        <v>32749</v>
      </c>
      <c r="G60" s="29">
        <f t="shared" si="10"/>
        <v>32719</v>
      </c>
      <c r="H60" s="30">
        <f t="shared" si="10"/>
        <v>32695</v>
      </c>
      <c r="I60" s="31">
        <f t="shared" si="10"/>
        <v>32661</v>
      </c>
      <c r="J60" s="28">
        <f t="shared" si="10"/>
        <v>32627</v>
      </c>
      <c r="K60" s="28">
        <f t="shared" si="10"/>
        <v>32599</v>
      </c>
      <c r="L60" s="28">
        <f>SUM(L61:L67)</f>
        <v>32588</v>
      </c>
      <c r="M60" s="28">
        <f>SUM(M61:M67)</f>
        <v>32581</v>
      </c>
      <c r="O60" s="116">
        <f t="shared" si="2"/>
        <v>0.9956452889944576</v>
      </c>
    </row>
    <row r="61" spans="1:15" ht="15" customHeight="1">
      <c r="A61" s="1" t="s">
        <v>56</v>
      </c>
      <c r="B61" s="2">
        <v>4054</v>
      </c>
      <c r="C61" s="2">
        <v>4046</v>
      </c>
      <c r="D61" s="3">
        <v>4043</v>
      </c>
      <c r="E61" s="3">
        <v>4038</v>
      </c>
      <c r="F61" s="3">
        <v>4037</v>
      </c>
      <c r="G61" s="3">
        <v>4036</v>
      </c>
      <c r="H61" s="22">
        <v>4033</v>
      </c>
      <c r="I61" s="18">
        <v>4037</v>
      </c>
      <c r="J61" s="3">
        <v>4031</v>
      </c>
      <c r="K61" s="3">
        <v>4031</v>
      </c>
      <c r="L61" s="25">
        <v>4038</v>
      </c>
      <c r="M61" s="25">
        <v>4030</v>
      </c>
      <c r="O61" s="116">
        <f t="shared" si="2"/>
        <v>0.9948199309324124</v>
      </c>
    </row>
    <row r="62" spans="1:15" ht="15" customHeight="1">
      <c r="A62" s="1" t="s">
        <v>57</v>
      </c>
      <c r="B62" s="2">
        <v>3268</v>
      </c>
      <c r="C62" s="2">
        <v>3247</v>
      </c>
      <c r="D62" s="3">
        <v>3241</v>
      </c>
      <c r="E62" s="3">
        <v>3245</v>
      </c>
      <c r="F62" s="3">
        <v>3255</v>
      </c>
      <c r="G62" s="3">
        <v>3246</v>
      </c>
      <c r="H62" s="22">
        <v>3240</v>
      </c>
      <c r="I62" s="18">
        <v>3236</v>
      </c>
      <c r="J62" s="3">
        <v>3233</v>
      </c>
      <c r="K62" s="3">
        <v>3228</v>
      </c>
      <c r="L62" s="25">
        <v>3230</v>
      </c>
      <c r="M62" s="25">
        <v>3226</v>
      </c>
      <c r="O62" s="116">
        <f t="shared" si="2"/>
        <v>0.9914320685434517</v>
      </c>
    </row>
    <row r="63" spans="1:15" ht="15" customHeight="1">
      <c r="A63" s="1" t="s">
        <v>58</v>
      </c>
      <c r="B63" s="2">
        <v>9830</v>
      </c>
      <c r="C63" s="2">
        <v>9822</v>
      </c>
      <c r="D63" s="3">
        <v>9807</v>
      </c>
      <c r="E63" s="3">
        <v>9810</v>
      </c>
      <c r="F63" s="3">
        <v>9816</v>
      </c>
      <c r="G63" s="3">
        <v>9810</v>
      </c>
      <c r="H63" s="22">
        <v>9794</v>
      </c>
      <c r="I63" s="18">
        <v>9786</v>
      </c>
      <c r="J63" s="3">
        <v>9777</v>
      </c>
      <c r="K63" s="3">
        <v>9762</v>
      </c>
      <c r="L63" s="25">
        <v>9753</v>
      </c>
      <c r="M63" s="25">
        <v>9750</v>
      </c>
      <c r="O63" s="116">
        <f t="shared" si="2"/>
        <v>0.9963377416073245</v>
      </c>
    </row>
    <row r="64" spans="1:15" ht="15" customHeight="1">
      <c r="A64" s="1" t="s">
        <v>59</v>
      </c>
      <c r="B64" s="2">
        <v>6741</v>
      </c>
      <c r="C64" s="2">
        <v>6733</v>
      </c>
      <c r="D64" s="3">
        <v>6737</v>
      </c>
      <c r="E64" s="3">
        <v>6735</v>
      </c>
      <c r="F64" s="3">
        <v>6730</v>
      </c>
      <c r="G64" s="3">
        <v>6732</v>
      </c>
      <c r="H64" s="22">
        <v>6722</v>
      </c>
      <c r="I64" s="18">
        <v>6699</v>
      </c>
      <c r="J64" s="3">
        <v>6687</v>
      </c>
      <c r="K64" s="3">
        <v>6685</v>
      </c>
      <c r="L64" s="25">
        <v>6678</v>
      </c>
      <c r="M64" s="25">
        <v>6685</v>
      </c>
      <c r="O64" s="116">
        <f t="shared" si="2"/>
        <v>0.9971814270879692</v>
      </c>
    </row>
    <row r="65" spans="1:15" ht="15" customHeight="1">
      <c r="A65" s="1" t="s">
        <v>60</v>
      </c>
      <c r="B65" s="2">
        <v>3413</v>
      </c>
      <c r="C65" s="2">
        <v>3403</v>
      </c>
      <c r="D65" s="3">
        <v>3399</v>
      </c>
      <c r="E65" s="3">
        <v>3395</v>
      </c>
      <c r="F65" s="3">
        <v>3393</v>
      </c>
      <c r="G65" s="3">
        <v>3387</v>
      </c>
      <c r="H65" s="22">
        <v>3399</v>
      </c>
      <c r="I65" s="18">
        <v>3400</v>
      </c>
      <c r="J65" s="3">
        <v>3392</v>
      </c>
      <c r="K65" s="3">
        <v>3388</v>
      </c>
      <c r="L65" s="25">
        <v>3382</v>
      </c>
      <c r="M65" s="25">
        <v>3373</v>
      </c>
      <c r="O65" s="116">
        <f t="shared" si="2"/>
        <v>0.9958980369176678</v>
      </c>
    </row>
    <row r="66" spans="1:15" ht="15" customHeight="1">
      <c r="A66" s="1" t="s">
        <v>61</v>
      </c>
      <c r="B66" s="2">
        <v>3681</v>
      </c>
      <c r="C66" s="2">
        <v>3666</v>
      </c>
      <c r="D66" s="3">
        <v>3663</v>
      </c>
      <c r="E66" s="3">
        <v>3667</v>
      </c>
      <c r="F66" s="3">
        <v>3664</v>
      </c>
      <c r="G66" s="3">
        <v>3651</v>
      </c>
      <c r="H66" s="22">
        <v>3654</v>
      </c>
      <c r="I66" s="18">
        <v>3651</v>
      </c>
      <c r="J66" s="3">
        <v>3653</v>
      </c>
      <c r="K66" s="3">
        <v>3655</v>
      </c>
      <c r="L66" s="25">
        <v>3654</v>
      </c>
      <c r="M66" s="25">
        <v>3661</v>
      </c>
      <c r="O66" s="116">
        <f t="shared" si="2"/>
        <v>0.9926650366748166</v>
      </c>
    </row>
    <row r="67" spans="1:15" ht="15" customHeight="1" thickBot="1">
      <c r="A67" s="7" t="s">
        <v>62</v>
      </c>
      <c r="B67" s="8">
        <v>1851</v>
      </c>
      <c r="C67" s="8">
        <v>1851</v>
      </c>
      <c r="D67" s="9">
        <v>1857</v>
      </c>
      <c r="E67" s="9">
        <v>1852</v>
      </c>
      <c r="F67" s="10">
        <v>1854</v>
      </c>
      <c r="G67" s="9">
        <v>1857</v>
      </c>
      <c r="H67" s="23">
        <v>1853</v>
      </c>
      <c r="I67" s="19">
        <v>1852</v>
      </c>
      <c r="J67" s="10">
        <v>1854</v>
      </c>
      <c r="K67" s="11">
        <v>1850</v>
      </c>
      <c r="L67" s="26">
        <v>1853</v>
      </c>
      <c r="M67" s="26">
        <v>1856</v>
      </c>
      <c r="O67" s="116">
        <f t="shared" si="2"/>
        <v>1.001080497028633</v>
      </c>
    </row>
    <row r="68" spans="1:13" ht="15" customHeight="1" thickBot="1" thickTop="1">
      <c r="A68" s="14" t="s">
        <v>79</v>
      </c>
      <c r="B68" s="12">
        <f>B5-B70</f>
        <v>-2230</v>
      </c>
      <c r="C68" s="12">
        <f>C5-B5</f>
        <v>721</v>
      </c>
      <c r="D68" s="12">
        <f>D5-C5</f>
        <v>-225</v>
      </c>
      <c r="E68" s="12">
        <f>E5-D5</f>
        <v>-49</v>
      </c>
      <c r="F68" s="12">
        <f aca="true" t="shared" si="11" ref="F68:M68">F5-E5</f>
        <v>-31</v>
      </c>
      <c r="G68" s="16">
        <f t="shared" si="11"/>
        <v>-150</v>
      </c>
      <c r="H68" s="24">
        <f t="shared" si="11"/>
        <v>-144</v>
      </c>
      <c r="I68" s="20">
        <f t="shared" si="11"/>
        <v>-16</v>
      </c>
      <c r="J68" s="12">
        <f t="shared" si="11"/>
        <v>-160</v>
      </c>
      <c r="K68" s="12">
        <f t="shared" si="11"/>
        <v>-208</v>
      </c>
      <c r="L68" s="12">
        <f t="shared" si="11"/>
        <v>-426</v>
      </c>
      <c r="M68" s="12">
        <f t="shared" si="11"/>
        <v>-412</v>
      </c>
    </row>
    <row r="70" ht="14.25">
      <c r="B70" s="13">
        <v>808781</v>
      </c>
    </row>
  </sheetData>
  <mergeCells count="1">
    <mergeCell ref="A1:M1"/>
  </mergeCells>
  <printOptions horizontalCentered="1" vertic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>
      <selection activeCell="A1" sqref="A1:IV1"/>
    </sheetView>
  </sheetViews>
  <sheetFormatPr defaultColWidth="9.00390625" defaultRowHeight="13.5"/>
  <cols>
    <col min="1" max="1" width="11.00390625" style="0" customWidth="1"/>
  </cols>
  <sheetData>
    <row r="1" spans="1:13" ht="18.75">
      <c r="A1" s="418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3" spans="1:12" ht="14.25" thickBot="1">
      <c r="A3" s="5" t="s">
        <v>77</v>
      </c>
      <c r="L3" t="s">
        <v>73</v>
      </c>
    </row>
    <row r="4" spans="1:15" ht="15" customHeight="1">
      <c r="A4" s="4"/>
      <c r="B4" s="4" t="s">
        <v>74</v>
      </c>
      <c r="C4" s="4" t="s">
        <v>64</v>
      </c>
      <c r="D4" s="4" t="s">
        <v>65</v>
      </c>
      <c r="E4" s="4" t="s">
        <v>66</v>
      </c>
      <c r="F4" s="4" t="s">
        <v>67</v>
      </c>
      <c r="G4" s="15" t="s">
        <v>68</v>
      </c>
      <c r="H4" s="21" t="s">
        <v>69</v>
      </c>
      <c r="I4" s="17" t="s">
        <v>70</v>
      </c>
      <c r="J4" s="4" t="s">
        <v>71</v>
      </c>
      <c r="K4" s="4" t="s">
        <v>75</v>
      </c>
      <c r="L4" s="4" t="s">
        <v>76</v>
      </c>
      <c r="M4" s="4" t="s">
        <v>63</v>
      </c>
      <c r="O4" s="118">
        <v>16</v>
      </c>
    </row>
    <row r="5" spans="1:15" ht="15" customHeight="1">
      <c r="A5" s="33" t="s">
        <v>0</v>
      </c>
      <c r="B5" s="28">
        <f aca="true" t="shared" si="0" ref="B5:K5">SUM(B6:B7)</f>
        <v>803057</v>
      </c>
      <c r="C5" s="28">
        <f t="shared" si="0"/>
        <v>803838</v>
      </c>
      <c r="D5" s="28">
        <f t="shared" si="0"/>
        <v>803683</v>
      </c>
      <c r="E5" s="28">
        <f t="shared" si="0"/>
        <v>803568</v>
      </c>
      <c r="F5" s="28">
        <f t="shared" si="0"/>
        <v>803380</v>
      </c>
      <c r="G5" s="29">
        <f t="shared" si="0"/>
        <v>803223</v>
      </c>
      <c r="H5" s="30">
        <f t="shared" si="0"/>
        <v>802954</v>
      </c>
      <c r="I5" s="31">
        <f t="shared" si="0"/>
        <v>802777</v>
      </c>
      <c r="J5" s="28">
        <f t="shared" si="0"/>
        <v>802508</v>
      </c>
      <c r="K5" s="28">
        <f t="shared" si="0"/>
        <v>802099</v>
      </c>
      <c r="L5" s="28">
        <f>SUM(L6:L7)</f>
        <v>801628</v>
      </c>
      <c r="M5" s="28">
        <f>SUM(M6:M7)</f>
        <v>801151</v>
      </c>
      <c r="O5" s="116">
        <f>H5/B5</f>
        <v>0.9998717401130929</v>
      </c>
    </row>
    <row r="6" spans="1:15" ht="15" customHeight="1">
      <c r="A6" s="32" t="s">
        <v>1</v>
      </c>
      <c r="B6" s="28">
        <f aca="true" t="shared" si="1" ref="B6:K6">SUM(B8:B16)</f>
        <v>554733</v>
      </c>
      <c r="C6" s="28">
        <f t="shared" si="1"/>
        <v>555635</v>
      </c>
      <c r="D6" s="28">
        <f t="shared" si="1"/>
        <v>555635</v>
      </c>
      <c r="E6" s="28">
        <f t="shared" si="1"/>
        <v>555646</v>
      </c>
      <c r="F6" s="28">
        <f t="shared" si="1"/>
        <v>555552</v>
      </c>
      <c r="G6" s="29">
        <f t="shared" si="1"/>
        <v>555547</v>
      </c>
      <c r="H6" s="30">
        <f t="shared" si="1"/>
        <v>555397</v>
      </c>
      <c r="I6" s="31">
        <f t="shared" si="1"/>
        <v>555308</v>
      </c>
      <c r="J6" s="28">
        <f t="shared" si="1"/>
        <v>555252</v>
      </c>
      <c r="K6" s="28">
        <f t="shared" si="1"/>
        <v>554972</v>
      </c>
      <c r="L6" s="28">
        <f>SUM(L8:L16)</f>
        <v>557585</v>
      </c>
      <c r="M6" s="28">
        <f>SUM(M8:M16)</f>
        <v>557304</v>
      </c>
      <c r="O6" s="116">
        <f aca="true" t="shared" si="2" ref="O6:O69">H6/B6</f>
        <v>1.0011969722370941</v>
      </c>
    </row>
    <row r="7" spans="1:15" ht="15" customHeight="1">
      <c r="A7" s="32" t="s">
        <v>2</v>
      </c>
      <c r="B7" s="28">
        <f aca="true" t="shared" si="3" ref="B7:I7">SUM(B17,B25,B34,B37,B43,B50,B62)</f>
        <v>248324</v>
      </c>
      <c r="C7" s="28">
        <f t="shared" si="3"/>
        <v>248203</v>
      </c>
      <c r="D7" s="28">
        <f t="shared" si="3"/>
        <v>248048</v>
      </c>
      <c r="E7" s="28">
        <f t="shared" si="3"/>
        <v>247922</v>
      </c>
      <c r="F7" s="28">
        <f t="shared" si="3"/>
        <v>247828</v>
      </c>
      <c r="G7" s="29">
        <f t="shared" si="3"/>
        <v>247676</v>
      </c>
      <c r="H7" s="30">
        <f t="shared" si="3"/>
        <v>247557</v>
      </c>
      <c r="I7" s="31">
        <f t="shared" si="3"/>
        <v>247469</v>
      </c>
      <c r="J7" s="28">
        <f>SUM(J17,J25,J34,J37,J43,J50,J62)</f>
        <v>247256</v>
      </c>
      <c r="K7" s="28">
        <f>SUM(K17,K25,K34,K37,K43,K50,K62)</f>
        <v>247127</v>
      </c>
      <c r="L7" s="28">
        <f>SUM(L17,L25,L34,L37,L43,L50,L62)</f>
        <v>244043</v>
      </c>
      <c r="M7" s="28">
        <f>SUM(M17,M25,M34,M37,M43,M50,M62)</f>
        <v>243847</v>
      </c>
      <c r="O7" s="116">
        <f t="shared" si="2"/>
        <v>0.9969112933103526</v>
      </c>
    </row>
    <row r="8" spans="1:15" ht="15" customHeight="1">
      <c r="A8" s="1" t="s">
        <v>3</v>
      </c>
      <c r="B8" s="2">
        <v>332191</v>
      </c>
      <c r="C8" s="2">
        <v>332729</v>
      </c>
      <c r="D8" s="3">
        <v>332810</v>
      </c>
      <c r="E8" s="3">
        <v>332880</v>
      </c>
      <c r="F8" s="3">
        <v>332836</v>
      </c>
      <c r="G8" s="3">
        <v>332900</v>
      </c>
      <c r="H8" s="22">
        <v>332864</v>
      </c>
      <c r="I8" s="18">
        <v>332895</v>
      </c>
      <c r="J8" s="3">
        <v>332916</v>
      </c>
      <c r="K8" s="3">
        <v>332823</v>
      </c>
      <c r="L8" s="6">
        <v>335668</v>
      </c>
      <c r="M8" s="6">
        <v>335586</v>
      </c>
      <c r="O8" s="116">
        <f t="shared" si="2"/>
        <v>1.00202594290634</v>
      </c>
    </row>
    <row r="9" spans="1:15" ht="15" customHeight="1">
      <c r="A9" s="1" t="s">
        <v>4</v>
      </c>
      <c r="B9" s="2">
        <v>18089</v>
      </c>
      <c r="C9" s="2">
        <v>18055</v>
      </c>
      <c r="D9" s="3">
        <v>18004</v>
      </c>
      <c r="E9" s="3">
        <v>17985</v>
      </c>
      <c r="F9" s="3">
        <v>17988</v>
      </c>
      <c r="G9" s="3">
        <v>17962</v>
      </c>
      <c r="H9" s="22">
        <v>17911</v>
      </c>
      <c r="I9" s="18">
        <v>17881</v>
      </c>
      <c r="J9" s="3">
        <v>17835</v>
      </c>
      <c r="K9" s="3">
        <v>17816</v>
      </c>
      <c r="L9" s="25">
        <v>17803</v>
      </c>
      <c r="M9" s="25">
        <v>17772</v>
      </c>
      <c r="O9" s="116">
        <f t="shared" si="2"/>
        <v>0.9901597656034054</v>
      </c>
    </row>
    <row r="10" spans="1:15" ht="15" customHeight="1">
      <c r="A10" s="1" t="s">
        <v>5</v>
      </c>
      <c r="B10" s="2">
        <v>20605</v>
      </c>
      <c r="C10" s="2">
        <v>20569</v>
      </c>
      <c r="D10" s="3">
        <v>20548</v>
      </c>
      <c r="E10" s="3">
        <v>20536</v>
      </c>
      <c r="F10" s="3">
        <v>20530</v>
      </c>
      <c r="G10" s="3">
        <v>20515</v>
      </c>
      <c r="H10" s="22">
        <v>20497</v>
      </c>
      <c r="I10" s="18">
        <v>20488</v>
      </c>
      <c r="J10" s="3">
        <v>20477</v>
      </c>
      <c r="K10" s="3">
        <v>20460</v>
      </c>
      <c r="L10" s="25">
        <v>20446</v>
      </c>
      <c r="M10" s="25">
        <v>20435</v>
      </c>
      <c r="O10" s="116">
        <f t="shared" si="2"/>
        <v>0.9947585537490901</v>
      </c>
    </row>
    <row r="11" spans="1:15" ht="15" customHeight="1">
      <c r="A11" s="1" t="s">
        <v>6</v>
      </c>
      <c r="B11" s="2">
        <v>50356</v>
      </c>
      <c r="C11" s="2">
        <v>50559</v>
      </c>
      <c r="D11" s="3">
        <v>50575</v>
      </c>
      <c r="E11" s="3">
        <v>50578</v>
      </c>
      <c r="F11" s="3">
        <v>50584</v>
      </c>
      <c r="G11" s="3">
        <v>50589</v>
      </c>
      <c r="H11" s="22">
        <v>50558</v>
      </c>
      <c r="I11" s="18">
        <v>50540</v>
      </c>
      <c r="J11" s="3">
        <v>50561</v>
      </c>
      <c r="K11" s="3">
        <v>50505</v>
      </c>
      <c r="L11" s="25">
        <v>50427</v>
      </c>
      <c r="M11" s="25">
        <v>50432</v>
      </c>
      <c r="O11" s="116">
        <f t="shared" si="2"/>
        <v>1.0040114385574708</v>
      </c>
    </row>
    <row r="12" spans="1:15" ht="15" customHeight="1">
      <c r="A12" s="1" t="s">
        <v>7</v>
      </c>
      <c r="B12" s="2">
        <v>29839</v>
      </c>
      <c r="C12" s="2">
        <v>29821</v>
      </c>
      <c r="D12" s="3">
        <v>29793</v>
      </c>
      <c r="E12" s="3">
        <v>29803</v>
      </c>
      <c r="F12" s="3">
        <v>29800</v>
      </c>
      <c r="G12" s="3">
        <v>29805</v>
      </c>
      <c r="H12" s="22">
        <v>29781</v>
      </c>
      <c r="I12" s="18">
        <v>29753</v>
      </c>
      <c r="J12" s="3">
        <v>29747</v>
      </c>
      <c r="K12" s="3">
        <v>29759</v>
      </c>
      <c r="L12" s="25">
        <v>29761</v>
      </c>
      <c r="M12" s="25">
        <v>29768</v>
      </c>
      <c r="O12" s="116">
        <f t="shared" si="2"/>
        <v>0.998056235128523</v>
      </c>
    </row>
    <row r="13" spans="1:15" ht="15" customHeight="1">
      <c r="A13" s="1" t="s">
        <v>8</v>
      </c>
      <c r="B13" s="2">
        <v>26565</v>
      </c>
      <c r="C13" s="2">
        <v>26730</v>
      </c>
      <c r="D13" s="3">
        <v>26698</v>
      </c>
      <c r="E13" s="3">
        <v>26690</v>
      </c>
      <c r="F13" s="3">
        <v>26656</v>
      </c>
      <c r="G13" s="3">
        <v>26631</v>
      </c>
      <c r="H13" s="22">
        <v>26629</v>
      </c>
      <c r="I13" s="18">
        <v>26616</v>
      </c>
      <c r="J13" s="3">
        <v>26585</v>
      </c>
      <c r="K13" s="3">
        <v>26512</v>
      </c>
      <c r="L13" s="25">
        <v>26409</v>
      </c>
      <c r="M13" s="25">
        <v>26361</v>
      </c>
      <c r="O13" s="116">
        <f t="shared" si="2"/>
        <v>1.0024091850178807</v>
      </c>
    </row>
    <row r="14" spans="1:15" ht="15" customHeight="1">
      <c r="A14" s="1" t="s">
        <v>9</v>
      </c>
      <c r="B14" s="2">
        <v>34167</v>
      </c>
      <c r="C14" s="2">
        <v>34283</v>
      </c>
      <c r="D14" s="3">
        <v>34284</v>
      </c>
      <c r="E14" s="3">
        <v>34290</v>
      </c>
      <c r="F14" s="3">
        <v>34299</v>
      </c>
      <c r="G14" s="3">
        <v>34295</v>
      </c>
      <c r="H14" s="22">
        <v>34285</v>
      </c>
      <c r="I14" s="18">
        <v>34308</v>
      </c>
      <c r="J14" s="3">
        <v>34333</v>
      </c>
      <c r="K14" s="3">
        <v>34315</v>
      </c>
      <c r="L14" s="25">
        <v>34340</v>
      </c>
      <c r="M14" s="25">
        <v>34318</v>
      </c>
      <c r="O14" s="116">
        <f t="shared" si="2"/>
        <v>1.0034536248426844</v>
      </c>
    </row>
    <row r="15" spans="1:15" ht="15" customHeight="1">
      <c r="A15" s="1" t="s">
        <v>10</v>
      </c>
      <c r="B15" s="2">
        <v>25276</v>
      </c>
      <c r="C15" s="2">
        <v>25268</v>
      </c>
      <c r="D15" s="3">
        <v>25305</v>
      </c>
      <c r="E15" s="3">
        <v>25273</v>
      </c>
      <c r="F15" s="3">
        <v>25263</v>
      </c>
      <c r="G15" s="3">
        <v>25251</v>
      </c>
      <c r="H15" s="22">
        <v>25280</v>
      </c>
      <c r="I15" s="18">
        <v>25274</v>
      </c>
      <c r="J15" s="3">
        <v>25266</v>
      </c>
      <c r="K15" s="3">
        <v>25242</v>
      </c>
      <c r="L15" s="25">
        <v>25225</v>
      </c>
      <c r="M15" s="25">
        <v>25164</v>
      </c>
      <c r="O15" s="116">
        <f t="shared" si="2"/>
        <v>1.0001582528881152</v>
      </c>
    </row>
    <row r="16" spans="1:15" ht="15" customHeight="1">
      <c r="A16" s="1" t="s">
        <v>11</v>
      </c>
      <c r="B16" s="2">
        <v>17645</v>
      </c>
      <c r="C16" s="2">
        <v>17621</v>
      </c>
      <c r="D16" s="3">
        <v>17618</v>
      </c>
      <c r="E16" s="3">
        <v>17611</v>
      </c>
      <c r="F16" s="3">
        <v>17596</v>
      </c>
      <c r="G16" s="3">
        <v>17599</v>
      </c>
      <c r="H16" s="22">
        <v>17592</v>
      </c>
      <c r="I16" s="18">
        <v>17553</v>
      </c>
      <c r="J16" s="3">
        <v>17532</v>
      </c>
      <c r="K16" s="3">
        <v>17540</v>
      </c>
      <c r="L16" s="25">
        <v>17506</v>
      </c>
      <c r="M16" s="25">
        <v>17468</v>
      </c>
      <c r="O16" s="116">
        <f t="shared" si="2"/>
        <v>0.9969963162368943</v>
      </c>
    </row>
    <row r="17" spans="1:15" ht="15" customHeight="1">
      <c r="A17" s="27" t="s">
        <v>12</v>
      </c>
      <c r="B17" s="28">
        <f>SUM(B18:B24)</f>
        <v>20812</v>
      </c>
      <c r="C17" s="28">
        <f>SUM(C18:C24)</f>
        <v>20815</v>
      </c>
      <c r="D17" s="28">
        <f aca="true" t="shared" si="4" ref="D17:K17">SUM(D18:D24)</f>
        <v>20796</v>
      </c>
      <c r="E17" s="28">
        <f t="shared" si="4"/>
        <v>20790</v>
      </c>
      <c r="F17" s="28">
        <f t="shared" si="4"/>
        <v>20745</v>
      </c>
      <c r="G17" s="29">
        <f t="shared" si="4"/>
        <v>20697</v>
      </c>
      <c r="H17" s="30">
        <f t="shared" si="4"/>
        <v>20683</v>
      </c>
      <c r="I17" s="31">
        <f t="shared" si="4"/>
        <v>20670</v>
      </c>
      <c r="J17" s="28">
        <f t="shared" si="4"/>
        <v>20633</v>
      </c>
      <c r="K17" s="28">
        <f t="shared" si="4"/>
        <v>20628</v>
      </c>
      <c r="L17" s="28">
        <f>SUM(L18:L24)</f>
        <v>20594</v>
      </c>
      <c r="M17" s="28">
        <f>SUM(M18:M24)</f>
        <v>20566</v>
      </c>
      <c r="O17" s="116">
        <f t="shared" si="2"/>
        <v>0.993801652892562</v>
      </c>
    </row>
    <row r="18" spans="1:15" ht="15" customHeight="1">
      <c r="A18" s="1" t="s">
        <v>13</v>
      </c>
      <c r="B18" s="2">
        <v>3501</v>
      </c>
      <c r="C18" s="2">
        <v>3504</v>
      </c>
      <c r="D18" s="3">
        <v>3501</v>
      </c>
      <c r="E18" s="3">
        <v>3497</v>
      </c>
      <c r="F18" s="3">
        <v>3491</v>
      </c>
      <c r="G18" s="3">
        <v>3476</v>
      </c>
      <c r="H18" s="22">
        <v>3471</v>
      </c>
      <c r="I18" s="18">
        <v>3464</v>
      </c>
      <c r="J18" s="3">
        <v>3461</v>
      </c>
      <c r="K18" s="3">
        <v>3459</v>
      </c>
      <c r="L18" s="25">
        <v>3454</v>
      </c>
      <c r="M18" s="25">
        <v>3450</v>
      </c>
      <c r="O18" s="116">
        <f t="shared" si="2"/>
        <v>0.9914310197086547</v>
      </c>
    </row>
    <row r="19" spans="1:15" ht="15" customHeight="1">
      <c r="A19" s="1" t="s">
        <v>14</v>
      </c>
      <c r="B19" s="2">
        <v>3854</v>
      </c>
      <c r="C19" s="2">
        <v>3857</v>
      </c>
      <c r="D19" s="3">
        <v>3857</v>
      </c>
      <c r="E19" s="3">
        <v>3857</v>
      </c>
      <c r="F19" s="3">
        <v>3847</v>
      </c>
      <c r="G19" s="3">
        <v>3841</v>
      </c>
      <c r="H19" s="22">
        <v>3836</v>
      </c>
      <c r="I19" s="18">
        <v>3834</v>
      </c>
      <c r="J19" s="3">
        <v>3834</v>
      </c>
      <c r="K19" s="3">
        <v>3833</v>
      </c>
      <c r="L19" s="25">
        <v>3824</v>
      </c>
      <c r="M19" s="25">
        <v>3825</v>
      </c>
      <c r="O19" s="116">
        <f t="shared" si="2"/>
        <v>0.9953295277633627</v>
      </c>
    </row>
    <row r="20" spans="1:15" ht="15" customHeight="1">
      <c r="A20" s="1" t="s">
        <v>15</v>
      </c>
      <c r="B20" s="2">
        <v>3219</v>
      </c>
      <c r="C20" s="2">
        <v>3237</v>
      </c>
      <c r="D20" s="3">
        <v>3241</v>
      </c>
      <c r="E20" s="3">
        <v>3246</v>
      </c>
      <c r="F20" s="3">
        <v>3232</v>
      </c>
      <c r="G20" s="3">
        <v>3236</v>
      </c>
      <c r="H20" s="22">
        <v>3245</v>
      </c>
      <c r="I20" s="18">
        <v>3244</v>
      </c>
      <c r="J20" s="3">
        <v>3229</v>
      </c>
      <c r="K20" s="3">
        <v>3221</v>
      </c>
      <c r="L20" s="25">
        <v>3213</v>
      </c>
      <c r="M20" s="25">
        <v>3202</v>
      </c>
      <c r="O20" s="116">
        <f t="shared" si="2"/>
        <v>1.0080770425598011</v>
      </c>
    </row>
    <row r="21" spans="1:15" ht="15" customHeight="1">
      <c r="A21" s="1" t="s">
        <v>16</v>
      </c>
      <c r="B21" s="2">
        <v>3369</v>
      </c>
      <c r="C21" s="2">
        <v>3354</v>
      </c>
      <c r="D21" s="3">
        <v>3342</v>
      </c>
      <c r="E21" s="3">
        <v>3330</v>
      </c>
      <c r="F21" s="3">
        <v>3331</v>
      </c>
      <c r="G21" s="3">
        <v>3325</v>
      </c>
      <c r="H21" s="22">
        <v>3319</v>
      </c>
      <c r="I21" s="18">
        <v>3314</v>
      </c>
      <c r="J21" s="3">
        <v>3306</v>
      </c>
      <c r="K21" s="3">
        <v>3306</v>
      </c>
      <c r="L21" s="25">
        <v>3297</v>
      </c>
      <c r="M21" s="25">
        <v>3289</v>
      </c>
      <c r="O21" s="116">
        <f t="shared" si="2"/>
        <v>0.9851588008311072</v>
      </c>
    </row>
    <row r="22" spans="1:15" ht="15" customHeight="1">
      <c r="A22" s="1" t="s">
        <v>17</v>
      </c>
      <c r="B22" s="2">
        <v>1517</v>
      </c>
      <c r="C22" s="2">
        <v>1516</v>
      </c>
      <c r="D22" s="3">
        <v>1518</v>
      </c>
      <c r="E22" s="3">
        <v>1520</v>
      </c>
      <c r="F22" s="3">
        <v>1515</v>
      </c>
      <c r="G22" s="3">
        <v>1513</v>
      </c>
      <c r="H22" s="22">
        <v>1514</v>
      </c>
      <c r="I22" s="18">
        <v>1512</v>
      </c>
      <c r="J22" s="3">
        <v>1511</v>
      </c>
      <c r="K22" s="3">
        <v>1513</v>
      </c>
      <c r="L22" s="25">
        <v>1514</v>
      </c>
      <c r="M22" s="25">
        <v>1516</v>
      </c>
      <c r="O22" s="116">
        <f t="shared" si="2"/>
        <v>0.998022412656559</v>
      </c>
    </row>
    <row r="23" spans="1:15" ht="15" customHeight="1">
      <c r="A23" s="1" t="s">
        <v>18</v>
      </c>
      <c r="B23" s="2">
        <v>1125</v>
      </c>
      <c r="C23" s="2">
        <v>1116</v>
      </c>
      <c r="D23" s="3">
        <v>1115</v>
      </c>
      <c r="E23" s="3">
        <v>1118</v>
      </c>
      <c r="F23" s="3">
        <v>1115</v>
      </c>
      <c r="G23" s="3">
        <v>1109</v>
      </c>
      <c r="H23" s="22">
        <v>1108</v>
      </c>
      <c r="I23" s="18">
        <v>1102</v>
      </c>
      <c r="J23" s="3">
        <v>1101</v>
      </c>
      <c r="K23" s="3">
        <v>1100</v>
      </c>
      <c r="L23" s="25">
        <v>1098</v>
      </c>
      <c r="M23" s="25">
        <v>1095</v>
      </c>
      <c r="O23" s="116">
        <f t="shared" si="2"/>
        <v>0.9848888888888889</v>
      </c>
    </row>
    <row r="24" spans="1:15" ht="15" customHeight="1">
      <c r="A24" s="1" t="s">
        <v>19</v>
      </c>
      <c r="B24" s="2">
        <v>4227</v>
      </c>
      <c r="C24" s="2">
        <v>4231</v>
      </c>
      <c r="D24" s="3">
        <v>4222</v>
      </c>
      <c r="E24" s="3">
        <v>4222</v>
      </c>
      <c r="F24" s="3">
        <v>4214</v>
      </c>
      <c r="G24" s="3">
        <v>4197</v>
      </c>
      <c r="H24" s="22">
        <v>4190</v>
      </c>
      <c r="I24" s="18">
        <v>4200</v>
      </c>
      <c r="J24" s="3">
        <v>4191</v>
      </c>
      <c r="K24" s="3">
        <v>4196</v>
      </c>
      <c r="L24" s="25">
        <v>4194</v>
      </c>
      <c r="M24" s="25">
        <v>4189</v>
      </c>
      <c r="O24" s="116">
        <f t="shared" si="2"/>
        <v>0.9912467471019636</v>
      </c>
    </row>
    <row r="25" spans="1:15" ht="15" customHeight="1">
      <c r="A25" s="32" t="s">
        <v>20</v>
      </c>
      <c r="B25" s="28">
        <f aca="true" t="shared" si="5" ref="B25:K25">SUM(B26:B33)</f>
        <v>63748</v>
      </c>
      <c r="C25" s="28">
        <f t="shared" si="5"/>
        <v>63815</v>
      </c>
      <c r="D25" s="28">
        <f t="shared" si="5"/>
        <v>63820</v>
      </c>
      <c r="E25" s="28">
        <f t="shared" si="5"/>
        <v>63832</v>
      </c>
      <c r="F25" s="28">
        <f t="shared" si="5"/>
        <v>63822</v>
      </c>
      <c r="G25" s="29">
        <f t="shared" si="5"/>
        <v>63808</v>
      </c>
      <c r="H25" s="30">
        <f t="shared" si="5"/>
        <v>63796</v>
      </c>
      <c r="I25" s="31">
        <f t="shared" si="5"/>
        <v>63810</v>
      </c>
      <c r="J25" s="28">
        <f t="shared" si="5"/>
        <v>63775</v>
      </c>
      <c r="K25" s="28">
        <f t="shared" si="5"/>
        <v>63761</v>
      </c>
      <c r="L25" s="28">
        <f>SUM(L26:L33)</f>
        <v>63704</v>
      </c>
      <c r="M25" s="28">
        <f>SUM(M26:M33)</f>
        <v>63707</v>
      </c>
      <c r="O25" s="116">
        <f t="shared" si="2"/>
        <v>1.0007529647988957</v>
      </c>
    </row>
    <row r="26" spans="1:15" ht="15" customHeight="1">
      <c r="A26" s="1" t="s">
        <v>21</v>
      </c>
      <c r="B26" s="2">
        <v>3341</v>
      </c>
      <c r="C26" s="2">
        <v>3354</v>
      </c>
      <c r="D26" s="3">
        <v>3342</v>
      </c>
      <c r="E26" s="3">
        <v>3347</v>
      </c>
      <c r="F26" s="3">
        <v>3340</v>
      </c>
      <c r="G26" s="3">
        <v>3357</v>
      </c>
      <c r="H26" s="22">
        <v>3352</v>
      </c>
      <c r="I26" s="18">
        <v>3352</v>
      </c>
      <c r="J26" s="3">
        <v>3342</v>
      </c>
      <c r="K26" s="3">
        <v>3344</v>
      </c>
      <c r="L26" s="25">
        <v>3333</v>
      </c>
      <c r="M26" s="25">
        <v>3325</v>
      </c>
      <c r="O26" s="116">
        <f t="shared" si="2"/>
        <v>1.003292427416941</v>
      </c>
    </row>
    <row r="27" spans="1:15" ht="15" customHeight="1">
      <c r="A27" s="1" t="s">
        <v>22</v>
      </c>
      <c r="B27" s="2">
        <v>6351</v>
      </c>
      <c r="C27" s="2">
        <v>6367</v>
      </c>
      <c r="D27" s="3">
        <v>6380</v>
      </c>
      <c r="E27" s="3">
        <v>6383</v>
      </c>
      <c r="F27" s="3">
        <v>6370</v>
      </c>
      <c r="G27" s="3">
        <v>6373</v>
      </c>
      <c r="H27" s="22">
        <v>6384</v>
      </c>
      <c r="I27" s="18">
        <v>6374</v>
      </c>
      <c r="J27" s="3">
        <v>6375</v>
      </c>
      <c r="K27" s="3">
        <v>6371</v>
      </c>
      <c r="L27" s="25">
        <v>6367</v>
      </c>
      <c r="M27" s="25">
        <v>6381</v>
      </c>
      <c r="O27" s="116">
        <f t="shared" si="2"/>
        <v>1.005196032120926</v>
      </c>
    </row>
    <row r="28" spans="1:15" ht="15" customHeight="1">
      <c r="A28" s="1" t="s">
        <v>23</v>
      </c>
      <c r="B28" s="2">
        <v>22013</v>
      </c>
      <c r="C28" s="2">
        <v>22028</v>
      </c>
      <c r="D28" s="3">
        <v>22042</v>
      </c>
      <c r="E28" s="3">
        <v>22024</v>
      </c>
      <c r="F28" s="3">
        <v>22021</v>
      </c>
      <c r="G28" s="3">
        <v>21996</v>
      </c>
      <c r="H28" s="22">
        <v>21993</v>
      </c>
      <c r="I28" s="18">
        <v>21977</v>
      </c>
      <c r="J28" s="3">
        <v>21966</v>
      </c>
      <c r="K28" s="3">
        <v>21970</v>
      </c>
      <c r="L28" s="25">
        <v>21977</v>
      </c>
      <c r="M28" s="25">
        <v>21973</v>
      </c>
      <c r="O28" s="116">
        <f t="shared" si="2"/>
        <v>0.9990914459637487</v>
      </c>
    </row>
    <row r="29" spans="1:15" ht="15" customHeight="1">
      <c r="A29" s="1" t="s">
        <v>24</v>
      </c>
      <c r="B29" s="2">
        <v>17440</v>
      </c>
      <c r="C29" s="2">
        <v>17467</v>
      </c>
      <c r="D29" s="3">
        <v>17475</v>
      </c>
      <c r="E29" s="3">
        <v>17504</v>
      </c>
      <c r="F29" s="3">
        <v>17496</v>
      </c>
      <c r="G29" s="3">
        <v>17487</v>
      </c>
      <c r="H29" s="22">
        <v>17478</v>
      </c>
      <c r="I29" s="18">
        <v>17532</v>
      </c>
      <c r="J29" s="3">
        <v>17549</v>
      </c>
      <c r="K29" s="3">
        <v>17559</v>
      </c>
      <c r="L29" s="25">
        <v>17560</v>
      </c>
      <c r="M29" s="25">
        <v>17565</v>
      </c>
      <c r="O29" s="116">
        <f t="shared" si="2"/>
        <v>1.0021788990825689</v>
      </c>
    </row>
    <row r="30" spans="1:15" ht="15" customHeight="1">
      <c r="A30" s="1" t="s">
        <v>25</v>
      </c>
      <c r="B30" s="2">
        <v>4222</v>
      </c>
      <c r="C30" s="2">
        <v>4222</v>
      </c>
      <c r="D30" s="3">
        <v>4216</v>
      </c>
      <c r="E30" s="3">
        <v>4216</v>
      </c>
      <c r="F30" s="3">
        <v>4229</v>
      </c>
      <c r="G30" s="3">
        <v>4244</v>
      </c>
      <c r="H30" s="22">
        <v>4246</v>
      </c>
      <c r="I30" s="18">
        <v>4237</v>
      </c>
      <c r="J30" s="3">
        <v>4227</v>
      </c>
      <c r="K30" s="3">
        <v>4222</v>
      </c>
      <c r="L30" s="25">
        <v>4194</v>
      </c>
      <c r="M30" s="25">
        <v>4197</v>
      </c>
      <c r="O30" s="116">
        <f t="shared" si="2"/>
        <v>1.0056845097110374</v>
      </c>
    </row>
    <row r="31" spans="1:15" ht="15" customHeight="1">
      <c r="A31" s="1" t="s">
        <v>26</v>
      </c>
      <c r="B31" s="2">
        <v>5476</v>
      </c>
      <c r="C31" s="2">
        <v>5474</v>
      </c>
      <c r="D31" s="3">
        <v>5468</v>
      </c>
      <c r="E31" s="3">
        <v>5465</v>
      </c>
      <c r="F31" s="3">
        <v>5465</v>
      </c>
      <c r="G31" s="3">
        <v>5466</v>
      </c>
      <c r="H31" s="22">
        <v>5462</v>
      </c>
      <c r="I31" s="18">
        <v>5458</v>
      </c>
      <c r="J31" s="3">
        <v>5452</v>
      </c>
      <c r="K31" s="3">
        <v>5441</v>
      </c>
      <c r="L31" s="25">
        <v>5431</v>
      </c>
      <c r="M31" s="25">
        <v>5435</v>
      </c>
      <c r="O31" s="116">
        <f t="shared" si="2"/>
        <v>0.9974433893352812</v>
      </c>
    </row>
    <row r="32" spans="1:15" ht="15" customHeight="1">
      <c r="A32" s="1" t="s">
        <v>27</v>
      </c>
      <c r="B32" s="2">
        <v>2029</v>
      </c>
      <c r="C32" s="2">
        <v>2029</v>
      </c>
      <c r="D32" s="3">
        <v>2026</v>
      </c>
      <c r="E32" s="3">
        <v>2025</v>
      </c>
      <c r="F32" s="3">
        <v>2029</v>
      </c>
      <c r="G32" s="3">
        <v>2022</v>
      </c>
      <c r="H32" s="22">
        <v>2023</v>
      </c>
      <c r="I32" s="18">
        <v>2025</v>
      </c>
      <c r="J32" s="3">
        <v>2021</v>
      </c>
      <c r="K32" s="3">
        <v>2020</v>
      </c>
      <c r="L32" s="25">
        <v>2014</v>
      </c>
      <c r="M32" s="25">
        <v>2010</v>
      </c>
      <c r="O32" s="116">
        <f t="shared" si="2"/>
        <v>0.9970428782651553</v>
      </c>
    </row>
    <row r="33" spans="1:15" ht="15" customHeight="1">
      <c r="A33" s="1" t="s">
        <v>28</v>
      </c>
      <c r="B33" s="2">
        <v>2876</v>
      </c>
      <c r="C33" s="2">
        <v>2874</v>
      </c>
      <c r="D33" s="3">
        <v>2871</v>
      </c>
      <c r="E33" s="3">
        <v>2868</v>
      </c>
      <c r="F33" s="3">
        <v>2872</v>
      </c>
      <c r="G33" s="3">
        <v>2863</v>
      </c>
      <c r="H33" s="22">
        <v>2858</v>
      </c>
      <c r="I33" s="18">
        <v>2855</v>
      </c>
      <c r="J33" s="3">
        <v>2843</v>
      </c>
      <c r="K33" s="3">
        <v>2834</v>
      </c>
      <c r="L33" s="25">
        <v>2828</v>
      </c>
      <c r="M33" s="25">
        <v>2821</v>
      </c>
      <c r="O33" s="116">
        <f t="shared" si="2"/>
        <v>0.9937413073713491</v>
      </c>
    </row>
    <row r="34" spans="1:15" ht="15" customHeight="1">
      <c r="A34" s="32" t="s">
        <v>29</v>
      </c>
      <c r="B34" s="28">
        <f aca="true" t="shared" si="6" ref="B34:K34">SUM(B35:B36)</f>
        <v>10198</v>
      </c>
      <c r="C34" s="28">
        <f t="shared" si="6"/>
        <v>10184</v>
      </c>
      <c r="D34" s="28">
        <f t="shared" si="6"/>
        <v>10172</v>
      </c>
      <c r="E34" s="28">
        <f t="shared" si="6"/>
        <v>10150</v>
      </c>
      <c r="F34" s="28">
        <f t="shared" si="6"/>
        <v>10152</v>
      </c>
      <c r="G34" s="29">
        <f t="shared" si="6"/>
        <v>10144</v>
      </c>
      <c r="H34" s="30">
        <f t="shared" si="6"/>
        <v>10134</v>
      </c>
      <c r="I34" s="31">
        <f t="shared" si="6"/>
        <v>10129</v>
      </c>
      <c r="J34" s="28">
        <f t="shared" si="6"/>
        <v>10104</v>
      </c>
      <c r="K34" s="28">
        <f t="shared" si="6"/>
        <v>10095</v>
      </c>
      <c r="L34" s="28">
        <f>SUM(L35:L36)</f>
        <v>10051</v>
      </c>
      <c r="M34" s="28">
        <f>SUM(M35:M36)</f>
        <v>10022</v>
      </c>
      <c r="O34" s="116">
        <f t="shared" si="2"/>
        <v>0.9937242596587567</v>
      </c>
    </row>
    <row r="35" spans="1:15" ht="15" customHeight="1">
      <c r="A35" s="1" t="s">
        <v>30</v>
      </c>
      <c r="B35" s="2">
        <v>4414</v>
      </c>
      <c r="C35" s="2">
        <v>4418</v>
      </c>
      <c r="D35" s="3">
        <v>4413</v>
      </c>
      <c r="E35" s="3">
        <v>4400</v>
      </c>
      <c r="F35" s="3">
        <v>4403</v>
      </c>
      <c r="G35" s="3">
        <v>4398</v>
      </c>
      <c r="H35" s="22">
        <v>4394</v>
      </c>
      <c r="I35" s="18">
        <v>4392</v>
      </c>
      <c r="J35" s="3">
        <v>4380</v>
      </c>
      <c r="K35" s="3">
        <v>4374</v>
      </c>
      <c r="L35" s="53">
        <v>4350</v>
      </c>
      <c r="M35" s="25">
        <v>4343</v>
      </c>
      <c r="O35" s="116">
        <f t="shared" si="2"/>
        <v>0.9954689623923878</v>
      </c>
    </row>
    <row r="36" spans="1:15" ht="15" customHeight="1">
      <c r="A36" s="1" t="s">
        <v>31</v>
      </c>
      <c r="B36" s="2">
        <v>5784</v>
      </c>
      <c r="C36" s="2">
        <v>5766</v>
      </c>
      <c r="D36" s="3">
        <v>5759</v>
      </c>
      <c r="E36" s="3">
        <v>5750</v>
      </c>
      <c r="F36" s="3">
        <v>5749</v>
      </c>
      <c r="G36" s="3">
        <v>5746</v>
      </c>
      <c r="H36" s="22">
        <v>5740</v>
      </c>
      <c r="I36" s="18">
        <v>5737</v>
      </c>
      <c r="J36" s="3">
        <v>5724</v>
      </c>
      <c r="K36" s="3">
        <v>5721</v>
      </c>
      <c r="L36" s="25">
        <v>5701</v>
      </c>
      <c r="M36" s="25">
        <v>5679</v>
      </c>
      <c r="O36" s="116">
        <f t="shared" si="2"/>
        <v>0.9923928077455049</v>
      </c>
    </row>
    <row r="37" spans="1:15" ht="15" customHeight="1">
      <c r="A37" s="32" t="s">
        <v>32</v>
      </c>
      <c r="B37" s="28">
        <f aca="true" t="shared" si="7" ref="B37:H37">SUM(B38:B42)</f>
        <v>8834</v>
      </c>
      <c r="C37" s="28">
        <f t="shared" si="7"/>
        <v>8831</v>
      </c>
      <c r="D37" s="28">
        <f t="shared" si="7"/>
        <v>8817</v>
      </c>
      <c r="E37" s="28">
        <f t="shared" si="7"/>
        <v>8801</v>
      </c>
      <c r="F37" s="28">
        <f t="shared" si="7"/>
        <v>8808</v>
      </c>
      <c r="G37" s="29">
        <f t="shared" si="7"/>
        <v>8788</v>
      </c>
      <c r="H37" s="30">
        <f t="shared" si="7"/>
        <v>8785</v>
      </c>
      <c r="I37" s="31">
        <f>SUM(I38:I41)</f>
        <v>8041</v>
      </c>
      <c r="J37" s="31">
        <f>SUM(J38:J41)</f>
        <v>8023</v>
      </c>
      <c r="K37" s="31">
        <f>SUM(K38:K41)</f>
        <v>8015</v>
      </c>
      <c r="L37" s="28">
        <f>SUM(L40:L41)</f>
        <v>5216</v>
      </c>
      <c r="M37" s="28">
        <f>SUM(M40:M41)</f>
        <v>5208</v>
      </c>
      <c r="O37" s="116">
        <f t="shared" si="2"/>
        <v>0.9944532488114105</v>
      </c>
    </row>
    <row r="38" spans="1:15" ht="15" customHeight="1">
      <c r="A38" s="1" t="s">
        <v>33</v>
      </c>
      <c r="B38" s="2">
        <v>1585</v>
      </c>
      <c r="C38" s="2">
        <v>1587</v>
      </c>
      <c r="D38" s="3">
        <v>1588</v>
      </c>
      <c r="E38" s="3">
        <v>1577</v>
      </c>
      <c r="F38" s="3">
        <v>1574</v>
      </c>
      <c r="G38" s="3">
        <v>1573</v>
      </c>
      <c r="H38" s="22">
        <v>1571</v>
      </c>
      <c r="I38" s="18">
        <v>1571</v>
      </c>
      <c r="J38" s="3">
        <v>1566</v>
      </c>
      <c r="K38" s="3">
        <v>1569</v>
      </c>
      <c r="L38" s="43" t="s">
        <v>86</v>
      </c>
      <c r="M38" s="38" t="s">
        <v>84</v>
      </c>
      <c r="O38" s="116">
        <f t="shared" si="2"/>
        <v>0.9911671924290221</v>
      </c>
    </row>
    <row r="39" spans="1:15" ht="15" customHeight="1">
      <c r="A39" s="1" t="s">
        <v>34</v>
      </c>
      <c r="B39" s="2">
        <v>1245</v>
      </c>
      <c r="C39" s="2">
        <v>1261</v>
      </c>
      <c r="D39" s="3">
        <v>1258</v>
      </c>
      <c r="E39" s="3">
        <v>1255</v>
      </c>
      <c r="F39" s="3">
        <v>1254</v>
      </c>
      <c r="G39" s="3">
        <v>1249</v>
      </c>
      <c r="H39" s="22">
        <v>1246</v>
      </c>
      <c r="I39" s="18">
        <v>1238</v>
      </c>
      <c r="J39" s="3">
        <v>1234</v>
      </c>
      <c r="K39" s="3">
        <v>1227</v>
      </c>
      <c r="L39" s="43" t="s">
        <v>86</v>
      </c>
      <c r="M39" s="38" t="s">
        <v>85</v>
      </c>
      <c r="O39" s="116">
        <f t="shared" si="2"/>
        <v>1.0008032128514057</v>
      </c>
    </row>
    <row r="40" spans="1:15" ht="15" customHeight="1">
      <c r="A40" s="1" t="s">
        <v>35</v>
      </c>
      <c r="B40" s="2">
        <v>4754</v>
      </c>
      <c r="C40" s="2">
        <v>4737</v>
      </c>
      <c r="D40" s="3">
        <v>4728</v>
      </c>
      <c r="E40" s="3">
        <v>4732</v>
      </c>
      <c r="F40" s="3">
        <v>4744</v>
      </c>
      <c r="G40" s="3">
        <v>4733</v>
      </c>
      <c r="H40" s="22">
        <v>4739</v>
      </c>
      <c r="I40" s="18">
        <v>4732</v>
      </c>
      <c r="J40" s="3">
        <v>4726</v>
      </c>
      <c r="K40" s="3">
        <v>4727</v>
      </c>
      <c r="L40" s="25">
        <v>4723</v>
      </c>
      <c r="M40" s="25">
        <v>4715</v>
      </c>
      <c r="O40" s="116">
        <f t="shared" si="2"/>
        <v>0.996844762305427</v>
      </c>
    </row>
    <row r="41" spans="1:15" ht="15" customHeight="1">
      <c r="A41" s="1" t="s">
        <v>36</v>
      </c>
      <c r="B41" s="2">
        <v>510</v>
      </c>
      <c r="C41" s="2">
        <v>508</v>
      </c>
      <c r="D41" s="3">
        <v>507</v>
      </c>
      <c r="E41" s="3">
        <v>505</v>
      </c>
      <c r="F41" s="3">
        <v>504</v>
      </c>
      <c r="G41" s="3">
        <v>506</v>
      </c>
      <c r="H41" s="22">
        <v>502</v>
      </c>
      <c r="I41" s="18">
        <v>500</v>
      </c>
      <c r="J41" s="3">
        <v>497</v>
      </c>
      <c r="K41" s="3">
        <v>492</v>
      </c>
      <c r="L41" s="25">
        <v>493</v>
      </c>
      <c r="M41" s="25">
        <v>493</v>
      </c>
      <c r="O41" s="116">
        <f t="shared" si="2"/>
        <v>0.984313725490196</v>
      </c>
    </row>
    <row r="42" spans="1:15" ht="15" customHeight="1">
      <c r="A42" s="1" t="s">
        <v>37</v>
      </c>
      <c r="B42" s="2">
        <v>740</v>
      </c>
      <c r="C42" s="2">
        <v>738</v>
      </c>
      <c r="D42" s="3">
        <v>736</v>
      </c>
      <c r="E42" s="3">
        <v>732</v>
      </c>
      <c r="F42" s="3">
        <v>732</v>
      </c>
      <c r="G42" s="3">
        <v>727</v>
      </c>
      <c r="H42" s="22">
        <v>727</v>
      </c>
      <c r="I42" s="35" t="s">
        <v>82</v>
      </c>
      <c r="J42" s="37" t="s">
        <v>83</v>
      </c>
      <c r="K42" s="37" t="s">
        <v>84</v>
      </c>
      <c r="L42" s="38" t="s">
        <v>84</v>
      </c>
      <c r="M42" s="38" t="s">
        <v>84</v>
      </c>
      <c r="O42" s="116">
        <f t="shared" si="2"/>
        <v>0.9824324324324324</v>
      </c>
    </row>
    <row r="43" spans="1:15" ht="15" customHeight="1">
      <c r="A43" s="32" t="s">
        <v>38</v>
      </c>
      <c r="B43" s="28">
        <f aca="true" t="shared" si="8" ref="B43:H43">SUM(B44:B48)</f>
        <v>47935</v>
      </c>
      <c r="C43" s="28">
        <f t="shared" si="8"/>
        <v>47870</v>
      </c>
      <c r="D43" s="28">
        <f t="shared" si="8"/>
        <v>47836</v>
      </c>
      <c r="E43" s="28">
        <f t="shared" si="8"/>
        <v>47823</v>
      </c>
      <c r="F43" s="28">
        <f t="shared" si="8"/>
        <v>47824</v>
      </c>
      <c r="G43" s="29">
        <f t="shared" si="8"/>
        <v>47856</v>
      </c>
      <c r="H43" s="30">
        <f t="shared" si="8"/>
        <v>47808</v>
      </c>
      <c r="I43" s="31">
        <f>SUM(I45,I46,I47,I49)</f>
        <v>48506</v>
      </c>
      <c r="J43" s="31">
        <f>SUM(J45,J46,J47,J49)</f>
        <v>48484</v>
      </c>
      <c r="K43" s="31">
        <f>SUM(K45,K46,K47,K49)</f>
        <v>48430</v>
      </c>
      <c r="L43" s="31">
        <f>SUM(L45,L46,L47,L49)</f>
        <v>48369</v>
      </c>
      <c r="M43" s="31">
        <f>SUM(M45,M46,M47,M49)</f>
        <v>48318</v>
      </c>
      <c r="O43" s="116">
        <f t="shared" si="2"/>
        <v>0.9973505789089392</v>
      </c>
    </row>
    <row r="44" spans="1:15" ht="15" customHeight="1">
      <c r="A44" s="1" t="s">
        <v>39</v>
      </c>
      <c r="B44" s="2">
        <v>23994</v>
      </c>
      <c r="C44" s="2">
        <v>23987</v>
      </c>
      <c r="D44" s="3">
        <v>23985</v>
      </c>
      <c r="E44" s="3">
        <v>23952</v>
      </c>
      <c r="F44" s="3">
        <v>23953</v>
      </c>
      <c r="G44" s="3">
        <v>23975</v>
      </c>
      <c r="H44" s="22">
        <v>23922</v>
      </c>
      <c r="I44" s="35" t="s">
        <v>82</v>
      </c>
      <c r="J44" s="37" t="s">
        <v>83</v>
      </c>
      <c r="K44" s="37" t="s">
        <v>83</v>
      </c>
      <c r="L44" s="37" t="s">
        <v>83</v>
      </c>
      <c r="M44" s="38" t="s">
        <v>83</v>
      </c>
      <c r="O44" s="116">
        <f t="shared" si="2"/>
        <v>0.9969992498124531</v>
      </c>
    </row>
    <row r="45" spans="1:15" ht="15" customHeight="1">
      <c r="A45" s="1" t="s">
        <v>40</v>
      </c>
      <c r="B45" s="2">
        <v>2286</v>
      </c>
      <c r="C45" s="2">
        <v>2275</v>
      </c>
      <c r="D45" s="3">
        <v>2270</v>
      </c>
      <c r="E45" s="3">
        <v>2271</v>
      </c>
      <c r="F45" s="3">
        <v>2270</v>
      </c>
      <c r="G45" s="3">
        <v>2266</v>
      </c>
      <c r="H45" s="22">
        <v>2267</v>
      </c>
      <c r="I45" s="18">
        <v>2261</v>
      </c>
      <c r="J45" s="3">
        <v>2264</v>
      </c>
      <c r="K45" s="3">
        <v>2261</v>
      </c>
      <c r="L45" s="25">
        <v>2254</v>
      </c>
      <c r="M45" s="25">
        <v>2255</v>
      </c>
      <c r="O45" s="116">
        <f t="shared" si="2"/>
        <v>0.9916885389326334</v>
      </c>
    </row>
    <row r="46" spans="1:15" ht="15" customHeight="1">
      <c r="A46" s="1" t="s">
        <v>41</v>
      </c>
      <c r="B46" s="2">
        <v>15629</v>
      </c>
      <c r="C46" s="2">
        <v>15584</v>
      </c>
      <c r="D46" s="3">
        <v>15569</v>
      </c>
      <c r="E46" s="3">
        <v>15600</v>
      </c>
      <c r="F46" s="3">
        <v>15610</v>
      </c>
      <c r="G46" s="3">
        <v>15626</v>
      </c>
      <c r="H46" s="22">
        <v>15631</v>
      </c>
      <c r="I46" s="18">
        <v>15648</v>
      </c>
      <c r="J46" s="3">
        <v>15654</v>
      </c>
      <c r="K46" s="3">
        <v>15639</v>
      </c>
      <c r="L46" s="25">
        <v>15620</v>
      </c>
      <c r="M46" s="25">
        <v>15613</v>
      </c>
      <c r="O46" s="116">
        <f t="shared" si="2"/>
        <v>1.0001279672403864</v>
      </c>
    </row>
    <row r="47" spans="1:15" ht="15" customHeight="1">
      <c r="A47" s="1" t="s">
        <v>42</v>
      </c>
      <c r="B47" s="2">
        <v>2895</v>
      </c>
      <c r="C47" s="2">
        <v>2892</v>
      </c>
      <c r="D47" s="3">
        <v>2892</v>
      </c>
      <c r="E47" s="3">
        <v>2885</v>
      </c>
      <c r="F47" s="3">
        <v>2882</v>
      </c>
      <c r="G47" s="3">
        <v>2881</v>
      </c>
      <c r="H47" s="22">
        <v>2881</v>
      </c>
      <c r="I47" s="18">
        <v>2878</v>
      </c>
      <c r="J47" s="3">
        <v>2873</v>
      </c>
      <c r="K47" s="3">
        <v>2872</v>
      </c>
      <c r="L47" s="25">
        <v>2867</v>
      </c>
      <c r="M47" s="25">
        <v>2854</v>
      </c>
      <c r="O47" s="116">
        <f t="shared" si="2"/>
        <v>0.9951640759930915</v>
      </c>
    </row>
    <row r="48" spans="1:15" ht="15" customHeight="1">
      <c r="A48" s="1" t="s">
        <v>43</v>
      </c>
      <c r="B48" s="2">
        <v>3131</v>
      </c>
      <c r="C48" s="2">
        <v>3132</v>
      </c>
      <c r="D48" s="3">
        <v>3120</v>
      </c>
      <c r="E48" s="3">
        <v>3115</v>
      </c>
      <c r="F48" s="3">
        <v>3109</v>
      </c>
      <c r="G48" s="3">
        <v>3108</v>
      </c>
      <c r="H48" s="34">
        <v>3107</v>
      </c>
      <c r="I48" s="36" t="s">
        <v>82</v>
      </c>
      <c r="J48" s="45" t="s">
        <v>84</v>
      </c>
      <c r="K48" s="46" t="s">
        <v>85</v>
      </c>
      <c r="L48" s="38" t="s">
        <v>85</v>
      </c>
      <c r="M48" s="38" t="s">
        <v>84</v>
      </c>
      <c r="O48" s="116">
        <f t="shared" si="2"/>
        <v>0.9923347173427021</v>
      </c>
    </row>
    <row r="49" spans="1:15" ht="15" customHeight="1">
      <c r="A49" s="1" t="s">
        <v>81</v>
      </c>
      <c r="B49" s="39" t="s">
        <v>84</v>
      </c>
      <c r="C49" s="39" t="s">
        <v>84</v>
      </c>
      <c r="D49" s="37" t="s">
        <v>84</v>
      </c>
      <c r="E49" s="37" t="s">
        <v>84</v>
      </c>
      <c r="F49" s="37" t="s">
        <v>84</v>
      </c>
      <c r="G49" s="37" t="s">
        <v>84</v>
      </c>
      <c r="H49" s="40" t="s">
        <v>84</v>
      </c>
      <c r="I49" s="48">
        <v>27719</v>
      </c>
      <c r="J49" s="49">
        <v>27693</v>
      </c>
      <c r="K49" s="49">
        <v>27658</v>
      </c>
      <c r="L49" s="49">
        <v>27628</v>
      </c>
      <c r="M49" s="25">
        <v>27596</v>
      </c>
      <c r="O49" s="116" t="e">
        <f t="shared" si="2"/>
        <v>#VALUE!</v>
      </c>
    </row>
    <row r="50" spans="1:15" ht="15" customHeight="1">
      <c r="A50" s="32" t="s">
        <v>44</v>
      </c>
      <c r="B50" s="28">
        <f aca="true" t="shared" si="9" ref="B50:K50">SUM(B51:B60)</f>
        <v>64370</v>
      </c>
      <c r="C50" s="28">
        <f t="shared" si="9"/>
        <v>64324</v>
      </c>
      <c r="D50" s="28">
        <f t="shared" si="9"/>
        <v>64276</v>
      </c>
      <c r="E50" s="28">
        <f t="shared" si="9"/>
        <v>64248</v>
      </c>
      <c r="F50" s="28">
        <f t="shared" si="9"/>
        <v>64200</v>
      </c>
      <c r="G50" s="29">
        <f t="shared" si="9"/>
        <v>64137</v>
      </c>
      <c r="H50" s="30">
        <f t="shared" si="9"/>
        <v>64138</v>
      </c>
      <c r="I50" s="31">
        <f t="shared" si="9"/>
        <v>64116</v>
      </c>
      <c r="J50" s="28">
        <f t="shared" si="9"/>
        <v>64056</v>
      </c>
      <c r="K50" s="28">
        <f t="shared" si="9"/>
        <v>64036</v>
      </c>
      <c r="L50" s="28">
        <f>SUM(L51:L60)</f>
        <v>63993</v>
      </c>
      <c r="M50" s="28">
        <f>SUM(M51:M56,M59:M61)</f>
        <v>63944</v>
      </c>
      <c r="O50" s="116">
        <f t="shared" si="2"/>
        <v>0.9963958365698307</v>
      </c>
    </row>
    <row r="51" spans="1:15" ht="15" customHeight="1">
      <c r="A51" s="1" t="s">
        <v>45</v>
      </c>
      <c r="B51" s="2">
        <v>6789</v>
      </c>
      <c r="C51" s="2">
        <v>6778</v>
      </c>
      <c r="D51" s="3">
        <v>6777</v>
      </c>
      <c r="E51" s="3">
        <v>6774</v>
      </c>
      <c r="F51" s="3">
        <v>6770</v>
      </c>
      <c r="G51" s="3">
        <v>6752</v>
      </c>
      <c r="H51" s="22">
        <v>6753</v>
      </c>
      <c r="I51" s="18">
        <v>6752</v>
      </c>
      <c r="J51" s="3">
        <v>6753</v>
      </c>
      <c r="K51" s="3">
        <v>6752</v>
      </c>
      <c r="L51" s="25">
        <v>6748</v>
      </c>
      <c r="M51" s="25">
        <v>6743</v>
      </c>
      <c r="O51" s="116">
        <f t="shared" si="2"/>
        <v>0.9946973044631021</v>
      </c>
    </row>
    <row r="52" spans="1:15" ht="15" customHeight="1">
      <c r="A52" s="1" t="s">
        <v>46</v>
      </c>
      <c r="B52" s="2">
        <v>14501</v>
      </c>
      <c r="C52" s="2">
        <v>14552</v>
      </c>
      <c r="D52" s="3">
        <v>14542</v>
      </c>
      <c r="E52" s="3">
        <v>14542</v>
      </c>
      <c r="F52" s="3">
        <v>14531</v>
      </c>
      <c r="G52" s="3">
        <v>14530</v>
      </c>
      <c r="H52" s="22">
        <v>14524</v>
      </c>
      <c r="I52" s="18">
        <v>14519</v>
      </c>
      <c r="J52" s="3">
        <v>14498</v>
      </c>
      <c r="K52" s="3">
        <v>14486</v>
      </c>
      <c r="L52" s="25">
        <v>14472</v>
      </c>
      <c r="M52" s="25">
        <v>14473</v>
      </c>
      <c r="O52" s="116">
        <f t="shared" si="2"/>
        <v>1.0015860975105164</v>
      </c>
    </row>
    <row r="53" spans="1:15" ht="15" customHeight="1">
      <c r="A53" s="1" t="s">
        <v>47</v>
      </c>
      <c r="B53" s="2">
        <v>7114</v>
      </c>
      <c r="C53" s="2">
        <v>7098</v>
      </c>
      <c r="D53" s="3">
        <v>7078</v>
      </c>
      <c r="E53" s="3">
        <v>7081</v>
      </c>
      <c r="F53" s="3">
        <v>7076</v>
      </c>
      <c r="G53" s="3">
        <v>7062</v>
      </c>
      <c r="H53" s="22">
        <v>7056</v>
      </c>
      <c r="I53" s="18">
        <v>7051</v>
      </c>
      <c r="J53" s="3">
        <v>7049</v>
      </c>
      <c r="K53" s="3">
        <v>7051</v>
      </c>
      <c r="L53" s="25">
        <v>7043</v>
      </c>
      <c r="M53" s="25">
        <v>7025</v>
      </c>
      <c r="O53" s="116">
        <f t="shared" si="2"/>
        <v>0.9918470621310093</v>
      </c>
    </row>
    <row r="54" spans="1:15" ht="15" customHeight="1">
      <c r="A54" s="1" t="s">
        <v>48</v>
      </c>
      <c r="B54" s="2">
        <v>14333</v>
      </c>
      <c r="C54" s="2">
        <v>14326</v>
      </c>
      <c r="D54" s="3">
        <v>14322</v>
      </c>
      <c r="E54" s="3">
        <v>14319</v>
      </c>
      <c r="F54" s="3">
        <v>14303</v>
      </c>
      <c r="G54" s="3">
        <v>14305</v>
      </c>
      <c r="H54" s="22">
        <v>14304</v>
      </c>
      <c r="I54" s="18">
        <v>14295</v>
      </c>
      <c r="J54" s="3">
        <v>14282</v>
      </c>
      <c r="K54" s="3">
        <v>14272</v>
      </c>
      <c r="L54" s="25">
        <v>14249</v>
      </c>
      <c r="M54" s="25">
        <v>14243</v>
      </c>
      <c r="O54" s="116">
        <f t="shared" si="2"/>
        <v>0.9979766971324915</v>
      </c>
    </row>
    <row r="55" spans="1:15" ht="15" customHeight="1">
      <c r="A55" s="1" t="s">
        <v>49</v>
      </c>
      <c r="B55" s="2">
        <v>4674</v>
      </c>
      <c r="C55" s="2">
        <v>4657</v>
      </c>
      <c r="D55" s="3">
        <v>4652</v>
      </c>
      <c r="E55" s="3">
        <v>4650</v>
      </c>
      <c r="F55" s="3">
        <v>4647</v>
      </c>
      <c r="G55" s="3">
        <v>4636</v>
      </c>
      <c r="H55" s="22">
        <v>4631</v>
      </c>
      <c r="I55" s="18">
        <v>4631</v>
      </c>
      <c r="J55" s="3">
        <v>4625</v>
      </c>
      <c r="K55" s="3">
        <v>4625</v>
      </c>
      <c r="L55" s="25">
        <v>4622</v>
      </c>
      <c r="M55" s="25">
        <v>4609</v>
      </c>
      <c r="O55" s="116">
        <f t="shared" si="2"/>
        <v>0.9908001711596063</v>
      </c>
    </row>
    <row r="56" spans="1:15" ht="15" customHeight="1">
      <c r="A56" s="1" t="s">
        <v>50</v>
      </c>
      <c r="B56" s="2">
        <v>1575</v>
      </c>
      <c r="C56" s="2">
        <v>1571</v>
      </c>
      <c r="D56" s="3">
        <v>1569</v>
      </c>
      <c r="E56" s="3">
        <v>1567</v>
      </c>
      <c r="F56" s="3">
        <v>1568</v>
      </c>
      <c r="G56" s="3">
        <v>1562</v>
      </c>
      <c r="H56" s="22">
        <v>1560</v>
      </c>
      <c r="I56" s="18">
        <v>1559</v>
      </c>
      <c r="J56" s="3">
        <v>1551</v>
      </c>
      <c r="K56" s="3">
        <v>1547</v>
      </c>
      <c r="L56" s="25">
        <v>1544</v>
      </c>
      <c r="M56" s="25">
        <v>1540</v>
      </c>
      <c r="O56" s="116">
        <f t="shared" si="2"/>
        <v>0.9904761904761905</v>
      </c>
    </row>
    <row r="57" spans="1:15" ht="15" customHeight="1">
      <c r="A57" s="1" t="s">
        <v>51</v>
      </c>
      <c r="B57" s="2">
        <v>2716</v>
      </c>
      <c r="C57" s="2">
        <v>2702</v>
      </c>
      <c r="D57" s="3">
        <v>2702</v>
      </c>
      <c r="E57" s="3">
        <v>2695</v>
      </c>
      <c r="F57" s="3">
        <v>2692</v>
      </c>
      <c r="G57" s="3">
        <v>2691</v>
      </c>
      <c r="H57" s="22">
        <v>2698</v>
      </c>
      <c r="I57" s="18">
        <v>2697</v>
      </c>
      <c r="J57" s="3">
        <v>2694</v>
      </c>
      <c r="K57" s="3">
        <v>2694</v>
      </c>
      <c r="L57" s="25">
        <v>2698</v>
      </c>
      <c r="M57" s="43" t="s">
        <v>88</v>
      </c>
      <c r="O57" s="116">
        <f t="shared" si="2"/>
        <v>0.9933726067746687</v>
      </c>
    </row>
    <row r="58" spans="1:15" ht="15" customHeight="1">
      <c r="A58" s="1" t="s">
        <v>52</v>
      </c>
      <c r="B58" s="2">
        <v>4298</v>
      </c>
      <c r="C58" s="2">
        <v>4293</v>
      </c>
      <c r="D58" s="3">
        <v>4296</v>
      </c>
      <c r="E58" s="3">
        <v>4280</v>
      </c>
      <c r="F58" s="3">
        <v>4276</v>
      </c>
      <c r="G58" s="3">
        <v>4274</v>
      </c>
      <c r="H58" s="22">
        <v>4278</v>
      </c>
      <c r="I58" s="18">
        <v>4276</v>
      </c>
      <c r="J58" s="3">
        <v>4275</v>
      </c>
      <c r="K58" s="3">
        <v>4268</v>
      </c>
      <c r="L58" s="25">
        <v>4279</v>
      </c>
      <c r="M58" s="43" t="s">
        <v>88</v>
      </c>
      <c r="O58" s="116">
        <f t="shared" si="2"/>
        <v>0.9953466728711028</v>
      </c>
    </row>
    <row r="59" spans="1:15" ht="15" customHeight="1">
      <c r="A59" s="1" t="s">
        <v>53</v>
      </c>
      <c r="B59" s="2">
        <v>2490</v>
      </c>
      <c r="C59" s="2">
        <v>2479</v>
      </c>
      <c r="D59" s="3">
        <v>2478</v>
      </c>
      <c r="E59" s="3">
        <v>2474</v>
      </c>
      <c r="F59" s="3">
        <v>2476</v>
      </c>
      <c r="G59" s="3">
        <v>2473</v>
      </c>
      <c r="H59" s="22">
        <v>2477</v>
      </c>
      <c r="I59" s="18">
        <v>2473</v>
      </c>
      <c r="J59" s="3">
        <v>2471</v>
      </c>
      <c r="K59" s="3">
        <v>2465</v>
      </c>
      <c r="L59" s="25">
        <v>2465</v>
      </c>
      <c r="M59" s="25">
        <v>2462</v>
      </c>
      <c r="O59" s="116">
        <f t="shared" si="2"/>
        <v>0.9947791164658635</v>
      </c>
    </row>
    <row r="60" spans="1:15" ht="15" customHeight="1">
      <c r="A60" s="1" t="s">
        <v>54</v>
      </c>
      <c r="B60" s="2">
        <v>5880</v>
      </c>
      <c r="C60" s="2">
        <v>5868</v>
      </c>
      <c r="D60" s="3">
        <v>5860</v>
      </c>
      <c r="E60" s="3">
        <v>5866</v>
      </c>
      <c r="F60" s="3">
        <v>5861</v>
      </c>
      <c r="G60" s="3">
        <v>5852</v>
      </c>
      <c r="H60" s="34">
        <v>5857</v>
      </c>
      <c r="I60" s="44">
        <v>5863</v>
      </c>
      <c r="J60" s="3">
        <v>5858</v>
      </c>
      <c r="K60" s="3">
        <v>5876</v>
      </c>
      <c r="L60" s="25">
        <v>5873</v>
      </c>
      <c r="M60" s="25">
        <v>5875</v>
      </c>
      <c r="O60" s="116">
        <f t="shared" si="2"/>
        <v>0.9960884353741497</v>
      </c>
    </row>
    <row r="61" spans="1:15" ht="15" customHeight="1">
      <c r="A61" s="1" t="s">
        <v>87</v>
      </c>
      <c r="B61" s="39" t="s">
        <v>84</v>
      </c>
      <c r="C61" s="39" t="s">
        <v>84</v>
      </c>
      <c r="D61" s="39" t="s">
        <v>84</v>
      </c>
      <c r="E61" s="39" t="s">
        <v>84</v>
      </c>
      <c r="F61" s="39" t="s">
        <v>84</v>
      </c>
      <c r="G61" s="39" t="s">
        <v>84</v>
      </c>
      <c r="H61" s="40" t="s">
        <v>85</v>
      </c>
      <c r="I61" s="47" t="s">
        <v>83</v>
      </c>
      <c r="J61" s="38" t="s">
        <v>83</v>
      </c>
      <c r="K61" s="38" t="s">
        <v>83</v>
      </c>
      <c r="L61" s="38" t="s">
        <v>83</v>
      </c>
      <c r="M61" s="25">
        <v>6974</v>
      </c>
      <c r="O61" s="116" t="e">
        <f t="shared" si="2"/>
        <v>#VALUE!</v>
      </c>
    </row>
    <row r="62" spans="1:15" ht="15" customHeight="1">
      <c r="A62" s="32" t="s">
        <v>55</v>
      </c>
      <c r="B62" s="28">
        <f aca="true" t="shared" si="10" ref="B62:K62">SUM(B63:B69)</f>
        <v>32427</v>
      </c>
      <c r="C62" s="28">
        <f t="shared" si="10"/>
        <v>32364</v>
      </c>
      <c r="D62" s="28">
        <f t="shared" si="10"/>
        <v>32331</v>
      </c>
      <c r="E62" s="28">
        <f t="shared" si="10"/>
        <v>32278</v>
      </c>
      <c r="F62" s="28">
        <f t="shared" si="10"/>
        <v>32277</v>
      </c>
      <c r="G62" s="29">
        <f t="shared" si="10"/>
        <v>32246</v>
      </c>
      <c r="H62" s="30">
        <f t="shared" si="10"/>
        <v>32213</v>
      </c>
      <c r="I62" s="31">
        <f t="shared" si="10"/>
        <v>32197</v>
      </c>
      <c r="J62" s="28">
        <f t="shared" si="10"/>
        <v>32181</v>
      </c>
      <c r="K62" s="28">
        <f t="shared" si="10"/>
        <v>32162</v>
      </c>
      <c r="L62" s="28">
        <f>SUM(L63:L69)</f>
        <v>32116</v>
      </c>
      <c r="M62" s="28">
        <f>SUM(M63:M69)</f>
        <v>32082</v>
      </c>
      <c r="O62" s="116">
        <f t="shared" si="2"/>
        <v>0.9934005612606779</v>
      </c>
    </row>
    <row r="63" spans="1:15" ht="15" customHeight="1">
      <c r="A63" s="1" t="s">
        <v>56</v>
      </c>
      <c r="B63" s="2">
        <v>4007</v>
      </c>
      <c r="C63" s="2">
        <v>3995</v>
      </c>
      <c r="D63" s="3">
        <v>3992</v>
      </c>
      <c r="E63" s="3">
        <v>3987</v>
      </c>
      <c r="F63" s="3">
        <v>3988</v>
      </c>
      <c r="G63" s="3">
        <v>3985</v>
      </c>
      <c r="H63" s="22">
        <v>3984</v>
      </c>
      <c r="I63" s="18">
        <v>3984</v>
      </c>
      <c r="J63" s="3">
        <v>3974</v>
      </c>
      <c r="K63" s="3">
        <v>3972</v>
      </c>
      <c r="L63" s="25">
        <v>3979</v>
      </c>
      <c r="M63" s="25">
        <v>3967</v>
      </c>
      <c r="O63" s="116">
        <f t="shared" si="2"/>
        <v>0.9942600449213875</v>
      </c>
    </row>
    <row r="64" spans="1:15" ht="15" customHeight="1">
      <c r="A64" s="1" t="s">
        <v>57</v>
      </c>
      <c r="B64" s="2">
        <v>3207</v>
      </c>
      <c r="C64" s="2">
        <v>3204</v>
      </c>
      <c r="D64" s="3">
        <v>3207</v>
      </c>
      <c r="E64" s="3">
        <v>3199</v>
      </c>
      <c r="F64" s="3">
        <v>3190</v>
      </c>
      <c r="G64" s="3">
        <v>3188</v>
      </c>
      <c r="H64" s="22">
        <v>3186</v>
      </c>
      <c r="I64" s="18">
        <v>3180</v>
      </c>
      <c r="J64" s="3">
        <v>3177</v>
      </c>
      <c r="K64" s="3">
        <v>3183</v>
      </c>
      <c r="L64" s="25">
        <v>3180</v>
      </c>
      <c r="M64" s="25">
        <v>3181</v>
      </c>
      <c r="O64" s="116">
        <f t="shared" si="2"/>
        <v>0.9934518241347053</v>
      </c>
    </row>
    <row r="65" spans="1:15" ht="15" customHeight="1">
      <c r="A65" s="1" t="s">
        <v>58</v>
      </c>
      <c r="B65" s="2">
        <v>9711</v>
      </c>
      <c r="C65" s="2">
        <v>9676</v>
      </c>
      <c r="D65" s="3">
        <v>9666</v>
      </c>
      <c r="E65" s="3">
        <v>9637</v>
      </c>
      <c r="F65" s="3">
        <v>9639</v>
      </c>
      <c r="G65" s="3">
        <v>9633</v>
      </c>
      <c r="H65" s="22">
        <v>9617</v>
      </c>
      <c r="I65" s="18">
        <v>9610</v>
      </c>
      <c r="J65" s="3">
        <v>9612</v>
      </c>
      <c r="K65" s="3">
        <v>9602</v>
      </c>
      <c r="L65" s="25">
        <v>9586</v>
      </c>
      <c r="M65" s="25">
        <v>9582</v>
      </c>
      <c r="O65" s="116">
        <f t="shared" si="2"/>
        <v>0.9903202553804964</v>
      </c>
    </row>
    <row r="66" spans="1:15" ht="15" customHeight="1">
      <c r="A66" s="1" t="s">
        <v>59</v>
      </c>
      <c r="B66" s="2">
        <v>6644</v>
      </c>
      <c r="C66" s="2">
        <v>6632</v>
      </c>
      <c r="D66" s="3">
        <v>6620</v>
      </c>
      <c r="E66" s="3">
        <v>6607</v>
      </c>
      <c r="F66" s="3">
        <v>6611</v>
      </c>
      <c r="G66" s="3">
        <v>6603</v>
      </c>
      <c r="H66" s="22">
        <v>6595</v>
      </c>
      <c r="I66" s="18">
        <v>6592</v>
      </c>
      <c r="J66" s="3">
        <v>6599</v>
      </c>
      <c r="K66" s="3">
        <v>6587</v>
      </c>
      <c r="L66" s="25">
        <v>6572</v>
      </c>
      <c r="M66" s="25">
        <v>6555</v>
      </c>
      <c r="O66" s="116">
        <f t="shared" si="2"/>
        <v>0.99262492474413</v>
      </c>
    </row>
    <row r="67" spans="1:15" ht="15" customHeight="1">
      <c r="A67" s="1" t="s">
        <v>60</v>
      </c>
      <c r="B67" s="2">
        <v>3360</v>
      </c>
      <c r="C67" s="2">
        <v>3364</v>
      </c>
      <c r="D67" s="3">
        <v>3357</v>
      </c>
      <c r="E67" s="3">
        <v>3357</v>
      </c>
      <c r="F67" s="3">
        <v>3358</v>
      </c>
      <c r="G67" s="3">
        <v>3356</v>
      </c>
      <c r="H67" s="22">
        <v>3350</v>
      </c>
      <c r="I67" s="18">
        <v>3348</v>
      </c>
      <c r="J67" s="3">
        <v>3341</v>
      </c>
      <c r="K67" s="3">
        <v>3336</v>
      </c>
      <c r="L67" s="25">
        <v>3323</v>
      </c>
      <c r="M67" s="25">
        <v>3323</v>
      </c>
      <c r="O67" s="116">
        <f t="shared" si="2"/>
        <v>0.9970238095238095</v>
      </c>
    </row>
    <row r="68" spans="1:15" ht="15" customHeight="1">
      <c r="A68" s="1" t="s">
        <v>61</v>
      </c>
      <c r="B68" s="2">
        <v>3634</v>
      </c>
      <c r="C68" s="2">
        <v>3633</v>
      </c>
      <c r="D68" s="3">
        <v>3629</v>
      </c>
      <c r="E68" s="3">
        <v>3626</v>
      </c>
      <c r="F68" s="3">
        <v>3624</v>
      </c>
      <c r="G68" s="3">
        <v>3617</v>
      </c>
      <c r="H68" s="22">
        <v>3618</v>
      </c>
      <c r="I68" s="18">
        <v>3624</v>
      </c>
      <c r="J68" s="3">
        <v>3621</v>
      </c>
      <c r="K68" s="3">
        <v>3619</v>
      </c>
      <c r="L68" s="25">
        <v>3615</v>
      </c>
      <c r="M68" s="25">
        <v>3613</v>
      </c>
      <c r="O68" s="116">
        <f t="shared" si="2"/>
        <v>0.9955971381397909</v>
      </c>
    </row>
    <row r="69" spans="1:15" ht="15" customHeight="1" thickBot="1">
      <c r="A69" s="7" t="s">
        <v>62</v>
      </c>
      <c r="B69" s="8">
        <v>1864</v>
      </c>
      <c r="C69" s="8">
        <v>1860</v>
      </c>
      <c r="D69" s="9">
        <v>1860</v>
      </c>
      <c r="E69" s="9">
        <v>1865</v>
      </c>
      <c r="F69" s="10">
        <v>1867</v>
      </c>
      <c r="G69" s="9">
        <v>1864</v>
      </c>
      <c r="H69" s="23">
        <v>1863</v>
      </c>
      <c r="I69" s="19">
        <v>1859</v>
      </c>
      <c r="J69" s="10">
        <v>1857</v>
      </c>
      <c r="K69" s="11">
        <v>1863</v>
      </c>
      <c r="L69" s="26">
        <v>1861</v>
      </c>
      <c r="M69" s="26">
        <v>1861</v>
      </c>
      <c r="O69" s="116">
        <f t="shared" si="2"/>
        <v>0.9994635193133047</v>
      </c>
    </row>
    <row r="70" spans="1:13" ht="15" customHeight="1" thickBot="1" thickTop="1">
      <c r="A70" s="14" t="s">
        <v>79</v>
      </c>
      <c r="B70" s="12">
        <f>B5-B83</f>
        <v>-2394</v>
      </c>
      <c r="C70" s="12">
        <f aca="true" t="shared" si="11" ref="C70:M70">C5-B5</f>
        <v>781</v>
      </c>
      <c r="D70" s="12">
        <f t="shared" si="11"/>
        <v>-155</v>
      </c>
      <c r="E70" s="12">
        <f t="shared" si="11"/>
        <v>-115</v>
      </c>
      <c r="F70" s="12">
        <f t="shared" si="11"/>
        <v>-188</v>
      </c>
      <c r="G70" s="16">
        <f t="shared" si="11"/>
        <v>-157</v>
      </c>
      <c r="H70" s="41">
        <f t="shared" si="11"/>
        <v>-269</v>
      </c>
      <c r="I70" s="50">
        <f t="shared" si="11"/>
        <v>-177</v>
      </c>
      <c r="J70" s="51">
        <f t="shared" si="11"/>
        <v>-269</v>
      </c>
      <c r="K70" s="51">
        <f t="shared" si="11"/>
        <v>-409</v>
      </c>
      <c r="L70" s="51">
        <f t="shared" si="11"/>
        <v>-471</v>
      </c>
      <c r="M70" s="51">
        <f t="shared" si="11"/>
        <v>-477</v>
      </c>
    </row>
    <row r="71" ht="13.5">
      <c r="A71" s="42" t="s">
        <v>89</v>
      </c>
    </row>
    <row r="72" spans="1:2" ht="14.25">
      <c r="A72" s="52" t="s">
        <v>90</v>
      </c>
      <c r="B72" s="13"/>
    </row>
    <row r="73" ht="13.5">
      <c r="A73" s="42" t="s">
        <v>91</v>
      </c>
    </row>
    <row r="83" ht="13.5">
      <c r="B83">
        <v>805451</v>
      </c>
    </row>
  </sheetData>
  <mergeCells count="1">
    <mergeCell ref="A1:M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2007-02-06T05:18:08Z</cp:lastPrinted>
  <dcterms:created xsi:type="dcterms:W3CDTF">2004-01-08T02:20:08Z</dcterms:created>
  <dcterms:modified xsi:type="dcterms:W3CDTF">2007-02-07T00:27:50Z</dcterms:modified>
  <cp:category/>
  <cp:version/>
  <cp:contentType/>
  <cp:contentStatus/>
</cp:coreProperties>
</file>