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別表７" sheetId="7" r:id="rId7"/>
    <sheet name="別表８" sheetId="8" r:id="rId8"/>
  </sheets>
  <externalReferences>
    <externalReference r:id="rId11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'別表３'!$A$1:$O$11</definedName>
    <definedName name="_xlnm.Print_Area" localSheetId="4">'別表５'!$A$1:$O$11</definedName>
    <definedName name="_xlnm.Print_Area" localSheetId="6">'別表７'!$A$1:$J$64</definedName>
    <definedName name="_xlnm.Print_Area" localSheetId="7">'別表８'!$A$1:$K$31</definedName>
    <definedName name="Rangai0">#REF!</definedName>
    <definedName name="RangaiEng">'[1]欄外'!#REF!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<sst xmlns="http://schemas.openxmlformats.org/spreadsheetml/2006/main" count="438" uniqueCount="261">
  <si>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</si>
  <si>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</si>
  <si>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</si>
  <si>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</si>
  <si>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</si>
  <si>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</si>
  <si>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</si>
  <si>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</si>
  <si>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</si>
  <si>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</si>
  <si>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</si>
  <si>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</si>
  <si>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</si>
  <si>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</si>
  <si>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</si>
  <si>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</si>
  <si>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</si>
  <si>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</si>
  <si>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</si>
  <si>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</si>
  <si>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</si>
  <si>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</si>
  <si>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</si>
  <si>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</si>
  <si>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</si>
  <si>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</si>
  <si>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春野町</t>
  </si>
  <si>
    <t>中土佐町</t>
  </si>
  <si>
    <t>佐川町</t>
  </si>
  <si>
    <t>越知町</t>
  </si>
  <si>
    <t>窪川町</t>
  </si>
  <si>
    <t>檮原町</t>
  </si>
  <si>
    <t>大野見村</t>
  </si>
  <si>
    <t>日高村</t>
  </si>
  <si>
    <t>佐賀町</t>
  </si>
  <si>
    <t>大正町</t>
  </si>
  <si>
    <t>大方町</t>
  </si>
  <si>
    <t>大月町</t>
  </si>
  <si>
    <t>十和村</t>
  </si>
  <si>
    <t>三原村</t>
  </si>
  <si>
    <t>平成７年</t>
  </si>
  <si>
    <t>昼間人口</t>
  </si>
  <si>
    <t>昼夜間人口比率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</si>
  <si>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</si>
  <si>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</si>
  <si>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</si>
  <si>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</si>
  <si>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</si>
  <si>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</si>
  <si>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</si>
  <si>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昼間人口の増加率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</si>
  <si>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</si>
  <si>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</si>
  <si>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</si>
  <si>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</si>
  <si>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</si>
  <si>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</si>
  <si>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</si>
  <si>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</si>
  <si>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</si>
  <si>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</si>
  <si>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</si>
  <si>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</si>
  <si>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</si>
  <si>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</si>
  <si>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</si>
  <si>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</si>
  <si>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</si>
  <si>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</si>
  <si>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</si>
  <si>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</si>
  <si>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</si>
  <si>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</si>
  <si>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</si>
  <si>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</si>
  <si>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</si>
  <si>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</si>
  <si>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</si>
  <si>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</si>
  <si>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</si>
  <si>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</si>
  <si>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</si>
  <si>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</si>
  <si>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</si>
  <si>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</si>
  <si>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</si>
  <si>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</si>
  <si>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</si>
  <si>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</si>
  <si>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</si>
  <si>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</si>
  <si>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</si>
  <si>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</si>
  <si>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</si>
  <si>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</si>
  <si>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</si>
  <si>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</si>
  <si>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</si>
  <si>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人口差（昼間人口―常住人口）</t>
  </si>
  <si>
    <t>（単位：人、％）</t>
  </si>
  <si>
    <t>（単位：人）</t>
  </si>
  <si>
    <t>四万十市</t>
  </si>
  <si>
    <t>いの町</t>
  </si>
  <si>
    <t>仁淀川町</t>
  </si>
  <si>
    <t>津野町</t>
  </si>
  <si>
    <t>高知市</t>
  </si>
  <si>
    <t>昼間人口、常住人口及び昼夜間人口比率の推移（平成７年～平成１７年）</t>
  </si>
  <si>
    <t>H7～H12</t>
  </si>
  <si>
    <t>平成17年10月1日現在の市町村境域による</t>
  </si>
  <si>
    <t>H12～H17</t>
  </si>
  <si>
    <t>常住人口(夜間人口）</t>
  </si>
  <si>
    <t>県　　　計</t>
  </si>
  <si>
    <t>市　　　部</t>
  </si>
  <si>
    <t>郡　　　部</t>
  </si>
  <si>
    <t>常住人口（夜間人口）</t>
  </si>
  <si>
    <t>昼間人口、常住人口、昼夜間人口差及び昼夜間人口比率の推移－都道府県（平成７年～平成１７年）</t>
  </si>
  <si>
    <t>全　　　国</t>
  </si>
  <si>
    <t>平成12年</t>
  </si>
  <si>
    <t>平成17年</t>
  </si>
  <si>
    <t>人口差（昼間人口－常住人口）</t>
  </si>
  <si>
    <t>　  　　　　　(単位：人、％）</t>
  </si>
  <si>
    <t>Ｈ７</t>
  </si>
  <si>
    <t>Ｈ12</t>
  </si>
  <si>
    <t>Ｈ17</t>
  </si>
  <si>
    <t>常住地又は従業地による産業（大分類）別15歳以上就業者数</t>
  </si>
  <si>
    <t>　　　　　平成17年国勢調査結果</t>
  </si>
  <si>
    <t>常住地による15歳以上就業者数</t>
  </si>
  <si>
    <t>従業地による15歳以上就業者数</t>
  </si>
  <si>
    <t>総　　数</t>
  </si>
  <si>
    <t>自宅で従業</t>
  </si>
  <si>
    <t>自宅外の自市町村で従業</t>
  </si>
  <si>
    <t>県内他市町村で従業</t>
  </si>
  <si>
    <t>他県で従業</t>
  </si>
  <si>
    <t>県内他市町村に常住</t>
  </si>
  <si>
    <t>他県に常住</t>
  </si>
  <si>
    <t xml:space="preserve"> 総　　　　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</si>
  <si>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</si>
  <si>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</si>
  <si>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</si>
  <si>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</si>
  <si>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</si>
  <si>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</si>
  <si>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</si>
  <si>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</si>
  <si>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</si>
  <si>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J</t>
  </si>
  <si>
    <t>小売・卸売業</t>
  </si>
  <si>
    <t>金融・保険業</t>
  </si>
  <si>
    <t>不動産業</t>
  </si>
  <si>
    <t>飲食店，宿泊業</t>
  </si>
  <si>
    <t>医療，福祉</t>
  </si>
  <si>
    <t>教育，学習支援業</t>
  </si>
  <si>
    <t>複合サービス業</t>
  </si>
  <si>
    <t>サービス業</t>
  </si>
  <si>
    <t>（他に分類されないもの）</t>
  </si>
  <si>
    <t>分類不能の産業</t>
  </si>
  <si>
    <t>うち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</si>
  <si>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</si>
  <si>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</si>
  <si>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</si>
  <si>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</si>
  <si>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</si>
  <si>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</si>
  <si>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</si>
  <si>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</si>
  <si>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</si>
  <si>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</si>
  <si>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</si>
  <si>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</si>
  <si>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</si>
  <si>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</si>
  <si>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</si>
  <si>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</si>
  <si>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</si>
  <si>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r>
      <t>公務</t>
    </r>
    <r>
      <rPr>
        <sz val="8"/>
        <rFont val="ＭＳ 明朝"/>
        <family val="1"/>
      </rPr>
      <t>（他に分類されないもの）</t>
    </r>
  </si>
  <si>
    <t>S</t>
  </si>
  <si>
    <t>市町村別就業者・通学者集計</t>
  </si>
  <si>
    <t>平成17年国勢調査</t>
  </si>
  <si>
    <t>常住地に</t>
  </si>
  <si>
    <t>他市町村に</t>
  </si>
  <si>
    <t>他市町村から</t>
  </si>
  <si>
    <t>従業地・通学</t>
  </si>
  <si>
    <t>人 口 差　　　　　　</t>
  </si>
  <si>
    <t>人口差の要因</t>
  </si>
  <si>
    <t>よる人口</t>
  </si>
  <si>
    <t>就業</t>
  </si>
  <si>
    <t>通学</t>
  </si>
  <si>
    <t>地による人口</t>
  </si>
  <si>
    <t>（昼間人口－</t>
  </si>
  <si>
    <t>就業に　　　　　よるもの</t>
  </si>
  <si>
    <t>通学に　　　　　　よるもの</t>
  </si>
  <si>
    <t>(夜間人口）</t>
  </si>
  <si>
    <t>（昼間人口）</t>
  </si>
  <si>
    <t>夜間人口）</t>
  </si>
  <si>
    <t>仁淀川町</t>
  </si>
  <si>
    <t>（注）通学には１５歳未満も含む。</t>
  </si>
  <si>
    <t>平成１７年１０月１日現在の市町村境域による。</t>
  </si>
  <si>
    <t>①</t>
  </si>
  <si>
    <t>②</t>
  </si>
  <si>
    <t>③</t>
  </si>
  <si>
    <t>④</t>
  </si>
  <si>
    <t>⑤</t>
  </si>
  <si>
    <t>⑥=①-(②+③)　　+(④+⑤)</t>
  </si>
  <si>
    <t>⑥－①</t>
  </si>
  <si>
    <t>④－②</t>
  </si>
  <si>
    <t>⑤－③</t>
  </si>
  <si>
    <t>　　　　　　　　　　　　　　　　　　　　　　常住地による従業地・通学地別15歳以上就業者・通学者の推移
　　　　　　　　　　　　　　　　　　　　　　－全国（平成2年～平成17年）</t>
  </si>
  <si>
    <t>就業者・通学者数（千人）</t>
  </si>
  <si>
    <t>割　　　合（％）</t>
  </si>
  <si>
    <t>増　減　率（％）</t>
  </si>
  <si>
    <t>平成17年</t>
  </si>
  <si>
    <t>平成12年</t>
  </si>
  <si>
    <t>平成７年</t>
  </si>
  <si>
    <t>平成2年</t>
  </si>
  <si>
    <t>平成12年
～17年</t>
  </si>
  <si>
    <t>平成7年
～12年</t>
  </si>
  <si>
    <t>平成2年
～７年</t>
  </si>
  <si>
    <t>就業者・通学者</t>
  </si>
  <si>
    <t>自宅</t>
  </si>
  <si>
    <t>通勤・通学者</t>
  </si>
  <si>
    <t>自市区町村</t>
  </si>
  <si>
    <t>他市区町村</t>
  </si>
  <si>
    <t>県内</t>
  </si>
  <si>
    <t>他県</t>
  </si>
  <si>
    <t>※15歳以上の通学者を含む。（平成17年は6929千人）</t>
  </si>
  <si>
    <t>　　　　　　　　　　　　　　　　　　　　　　常住地による従業地・通学地別15歳以上就業者・通学者の推移
　　　　　　　　　　　　　　　　　　　　　　－高知県（平成2年～平成17年）</t>
  </si>
  <si>
    <t>就業者・通学者数（人）</t>
  </si>
  <si>
    <t>就業者・通学者</t>
  </si>
  <si>
    <t>※15歳以上の通学者を含む。（平成17年は39478千人）</t>
  </si>
  <si>
    <t>　　　　　　　　　　　　　　　　　　　　　　　　　　常住地による従業地、年齢、男女別15歳以上就業者の割合
　　　　　　　　　　　　　　　　　　　　　　　　　　－全国（平成17年）</t>
  </si>
  <si>
    <t>男女･年齢</t>
  </si>
  <si>
    <t>就業者</t>
  </si>
  <si>
    <t>自市区町村</t>
  </si>
  <si>
    <t>他市区町村</t>
  </si>
  <si>
    <t>県内</t>
  </si>
  <si>
    <t xml:space="preserve">総数    </t>
  </si>
  <si>
    <t xml:space="preserve">男    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</si>
  <si>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</si>
  <si>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</si>
  <si>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</si>
  <si>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</si>
  <si>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</si>
  <si>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</si>
  <si>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</si>
  <si>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</si>
  <si>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</si>
  <si>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</si>
  <si>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</si>
  <si>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 xml:space="preserve">女    </t>
  </si>
  <si>
    <t>　　　　　　　　　　　　　　　　　　　　　　　　　　常住地による従業地、年齢、男女別15歳以上就業者の割合
　　　　　　　　　　　　　　　　　　　　　　　　　　－高知県（平成17年）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</si>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</sst>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\ ###,###,##0;&quot;-&quot;###,###,##0"/>
    <numFmt numFmtId="180" formatCode="#,##0_);[Red]\(#,##0\)"/>
    <numFmt numFmtId="181" formatCode="0_);[Red]\(0\)"/>
    <numFmt numFmtId="182" formatCode="0.00_ "/>
    <numFmt numFmtId="183" formatCode="&quot;\&quot;#,##0;\-&quot;\&quot;#,##0"/>
    <numFmt numFmtId="184" formatCode="&quot;\&quot;#,##0;[Red]\-&quot;\&quot;#,##0"/>
    <numFmt numFmtId="185" formatCode="0_ 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 ###,##0;&quot;-&quot;###,##0"/>
    <numFmt numFmtId="189" formatCode="##,###,##0;&quot;-&quot;#,###,##0"/>
    <numFmt numFmtId="190" formatCode="###,###,##0;&quot;-&quot;##,###,##0"/>
    <numFmt numFmtId="191" formatCode="#,##0.0_ "/>
    <numFmt numFmtId="192" formatCode="#,##0.0;&quot;△ &quot;#,##0.0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.5"/>
      <name val="ＭＳ 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9.5"/>
      <color indexed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8.5"/>
      <name val="ＭＳ 明朝"/>
      <family val="1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/>
    </xf>
    <xf numFmtId="182" fontId="6" fillId="0" borderId="6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82" fontId="6" fillId="0" borderId="2" xfId="0" applyNumberFormat="1" applyFont="1" applyFill="1" applyBorder="1" applyAlignment="1">
      <alignment vertical="center"/>
    </xf>
    <xf numFmtId="182" fontId="6" fillId="0" borderId="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177" fontId="7" fillId="2" borderId="1" xfId="0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182" fontId="7" fillId="2" borderId="1" xfId="0" applyNumberFormat="1" applyFont="1" applyFill="1" applyBorder="1" applyAlignment="1">
      <alignment vertical="center"/>
    </xf>
    <xf numFmtId="182" fontId="7" fillId="2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80" fontId="11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8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180" fontId="13" fillId="0" borderId="1" xfId="0" applyNumberFormat="1" applyFont="1" applyBorder="1" applyAlignment="1">
      <alignment vertical="center"/>
    </xf>
    <xf numFmtId="180" fontId="14" fillId="0" borderId="1" xfId="21" applyNumberFormat="1" applyFont="1" applyFill="1" applyBorder="1" applyAlignment="1">
      <alignment vertical="center"/>
      <protection/>
    </xf>
    <xf numFmtId="177" fontId="14" fillId="0" borderId="1" xfId="21" applyNumberFormat="1" applyFont="1" applyFill="1" applyBorder="1" applyAlignment="1">
      <alignment vertical="center"/>
      <protection/>
    </xf>
    <xf numFmtId="180" fontId="13" fillId="0" borderId="2" xfId="0" applyNumberFormat="1" applyFont="1" applyBorder="1" applyAlignment="1">
      <alignment vertical="center"/>
    </xf>
    <xf numFmtId="180" fontId="14" fillId="0" borderId="2" xfId="21" applyNumberFormat="1" applyFont="1" applyFill="1" applyBorder="1" applyAlignment="1">
      <alignment vertical="center"/>
      <protection/>
    </xf>
    <xf numFmtId="177" fontId="14" fillId="0" borderId="2" xfId="21" applyNumberFormat="1" applyFont="1" applyFill="1" applyBorder="1" applyAlignment="1">
      <alignment vertical="center"/>
      <protection/>
    </xf>
    <xf numFmtId="178" fontId="13" fillId="0" borderId="1" xfId="0" applyNumberFormat="1" applyFont="1" applyBorder="1" applyAlignment="1">
      <alignment vertical="center"/>
    </xf>
    <xf numFmtId="182" fontId="13" fillId="0" borderId="1" xfId="0" applyNumberFormat="1" applyFont="1" applyBorder="1" applyAlignment="1">
      <alignment vertical="center"/>
    </xf>
    <xf numFmtId="182" fontId="13" fillId="0" borderId="6" xfId="0" applyNumberFormat="1" applyFont="1" applyBorder="1" applyAlignment="1">
      <alignment vertical="center"/>
    </xf>
    <xf numFmtId="178" fontId="13" fillId="0" borderId="2" xfId="0" applyNumberFormat="1" applyFont="1" applyBorder="1" applyAlignment="1">
      <alignment vertical="center"/>
    </xf>
    <xf numFmtId="182" fontId="13" fillId="0" borderId="2" xfId="0" applyNumberFormat="1" applyFont="1" applyBorder="1" applyAlignment="1">
      <alignment vertical="center"/>
    </xf>
    <xf numFmtId="182" fontId="13" fillId="0" borderId="7" xfId="0" applyNumberFormat="1" applyFont="1" applyBorder="1" applyAlignment="1">
      <alignment vertical="center"/>
    </xf>
    <xf numFmtId="177" fontId="15" fillId="0" borderId="1" xfId="21" applyNumberFormat="1" applyFont="1" applyFill="1" applyBorder="1" applyAlignment="1">
      <alignment vertical="center"/>
      <protection/>
    </xf>
    <xf numFmtId="0" fontId="7" fillId="0" borderId="3" xfId="0" applyFont="1" applyBorder="1" applyAlignment="1">
      <alignment horizontal="distributed" vertical="center"/>
    </xf>
    <xf numFmtId="180" fontId="16" fillId="0" borderId="1" xfId="0" applyNumberFormat="1" applyFont="1" applyBorder="1" applyAlignment="1">
      <alignment vertical="center"/>
    </xf>
    <xf numFmtId="180" fontId="17" fillId="0" borderId="1" xfId="21" applyNumberFormat="1" applyFont="1" applyFill="1" applyBorder="1" applyAlignment="1">
      <alignment vertical="center"/>
      <protection/>
    </xf>
    <xf numFmtId="177" fontId="17" fillId="0" borderId="1" xfId="21" applyNumberFormat="1" applyFont="1" applyFill="1" applyBorder="1" applyAlignment="1">
      <alignment vertical="center"/>
      <protection/>
    </xf>
    <xf numFmtId="178" fontId="16" fillId="0" borderId="1" xfId="0" applyNumberFormat="1" applyFont="1" applyBorder="1" applyAlignment="1">
      <alignment vertical="center"/>
    </xf>
    <xf numFmtId="182" fontId="16" fillId="0" borderId="1" xfId="0" applyNumberFormat="1" applyFont="1" applyBorder="1" applyAlignment="1">
      <alignment vertical="center"/>
    </xf>
    <xf numFmtId="182" fontId="16" fillId="0" borderId="6" xfId="0" applyNumberFormat="1" applyFont="1" applyBorder="1" applyAlignment="1">
      <alignment vertical="center"/>
    </xf>
    <xf numFmtId="177" fontId="7" fillId="3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2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7" fontId="8" fillId="0" borderId="16" xfId="0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0" fillId="0" borderId="20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vertical="center"/>
    </xf>
    <xf numFmtId="177" fontId="7" fillId="2" borderId="6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7" fontId="6" fillId="0" borderId="6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16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0" fillId="0" borderId="13" xfId="17" applyBorder="1" applyAlignment="1">
      <alignment vertical="center"/>
    </xf>
    <xf numFmtId="191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6" xfId="17" applyBorder="1" applyAlignment="1">
      <alignment vertical="center"/>
    </xf>
    <xf numFmtId="191" fontId="0" fillId="0" borderId="16" xfId="0" applyNumberFormat="1" applyBorder="1" applyAlignment="1">
      <alignment vertical="center"/>
    </xf>
    <xf numFmtId="38" fontId="0" fillId="0" borderId="18" xfId="17" applyBorder="1" applyAlignment="1">
      <alignment vertical="center"/>
    </xf>
    <xf numFmtId="191" fontId="0" fillId="0" borderId="18" xfId="0" applyNumberFormat="1" applyBorder="1" applyAlignment="1">
      <alignment vertical="center"/>
    </xf>
    <xf numFmtId="38" fontId="0" fillId="0" borderId="0" xfId="17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24467;&#26989;&#22320;&#12539;&#36890;&#23398;&#22320;&#38598;&#35336;&#12381;&#12398;&#65297;\&#37117;&#36947;&#24220;&#30476;&#32232;\&#25522;&#36617;\&#24179;&#25104;17&#24180;&#22269;&#21218;&#35519;&#26619;&#24467;&#26989;&#22320;&#12539;&#36890;&#23398;&#22320;&#38598;&#35336;&#12381;&#12398;&#65297;&#37117;&#36947;&#24220;&#30476;&#32232;&#25522;&#36617;&#20998;&#65288;&#27096;&#24335;&#65289;a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0"/>
      <sheetName val="欄外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10" width="11.75390625" style="0" customWidth="1"/>
    <col min="11" max="14" width="9.125" style="0" bestFit="1" customWidth="1"/>
    <col min="15" max="15" width="9.50390625" style="0" bestFit="1" customWidth="1"/>
  </cols>
  <sheetData>
    <row r="1" spans="1:15" ht="17.25">
      <c r="A1" s="2" t="s">
        <v>115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4:15" ht="14.25" thickBot="1">
      <c r="N3" s="103" t="s">
        <v>99</v>
      </c>
      <c r="O3" s="103"/>
    </row>
    <row r="4" spans="1:15" ht="29.25" customHeight="1">
      <c r="A4" s="106"/>
      <c r="B4" s="104" t="s">
        <v>41</v>
      </c>
      <c r="C4" s="104"/>
      <c r="D4" s="104"/>
      <c r="E4" s="104" t="s">
        <v>114</v>
      </c>
      <c r="F4" s="104"/>
      <c r="G4" s="104"/>
      <c r="H4" s="108" t="s">
        <v>98</v>
      </c>
      <c r="I4" s="109"/>
      <c r="J4" s="110"/>
      <c r="K4" s="104" t="s">
        <v>42</v>
      </c>
      <c r="L4" s="104"/>
      <c r="M4" s="104"/>
      <c r="N4" s="104" t="s">
        <v>50</v>
      </c>
      <c r="O4" s="105"/>
    </row>
    <row r="5" spans="1:15" ht="29.25" customHeight="1">
      <c r="A5" s="107"/>
      <c r="B5" s="8" t="s">
        <v>40</v>
      </c>
      <c r="C5" s="8" t="s">
        <v>117</v>
      </c>
      <c r="D5" s="8" t="s">
        <v>118</v>
      </c>
      <c r="E5" s="8" t="s">
        <v>40</v>
      </c>
      <c r="F5" s="8" t="s">
        <v>117</v>
      </c>
      <c r="G5" s="8" t="s">
        <v>118</v>
      </c>
      <c r="H5" s="8" t="s">
        <v>40</v>
      </c>
      <c r="I5" s="8" t="s">
        <v>117</v>
      </c>
      <c r="J5" s="8" t="s">
        <v>118</v>
      </c>
      <c r="K5" s="8" t="s">
        <v>40</v>
      </c>
      <c r="L5" s="8" t="s">
        <v>117</v>
      </c>
      <c r="M5" s="8" t="s">
        <v>118</v>
      </c>
      <c r="N5" s="8" t="s">
        <v>107</v>
      </c>
      <c r="O5" s="9" t="s">
        <v>109</v>
      </c>
    </row>
    <row r="6" spans="1:15" ht="27" customHeight="1">
      <c r="A6" s="28" t="s">
        <v>116</v>
      </c>
      <c r="B6" s="22">
        <f aca="true" t="shared" si="0" ref="B6:G6">SUM(B7:B53)</f>
        <v>125439273</v>
      </c>
      <c r="C6" s="22">
        <f t="shared" si="0"/>
        <v>126697282</v>
      </c>
      <c r="D6" s="22">
        <f t="shared" si="0"/>
        <v>127285653</v>
      </c>
      <c r="E6" s="22">
        <f t="shared" si="0"/>
        <v>125439273</v>
      </c>
      <c r="F6" s="22">
        <f t="shared" si="0"/>
        <v>126697282</v>
      </c>
      <c r="G6" s="22">
        <f t="shared" si="0"/>
        <v>127285653</v>
      </c>
      <c r="H6" s="42">
        <f>B6-E6</f>
        <v>0</v>
      </c>
      <c r="I6" s="42">
        <f>C6-F6</f>
        <v>0</v>
      </c>
      <c r="J6" s="42">
        <f>D6-G6</f>
        <v>0</v>
      </c>
      <c r="K6" s="23">
        <f>B6/E6*100</f>
        <v>100</v>
      </c>
      <c r="L6" s="23">
        <f>C6/F6*100</f>
        <v>100</v>
      </c>
      <c r="M6" s="23">
        <f>D6/G6*100</f>
        <v>100</v>
      </c>
      <c r="N6" s="24">
        <f>(C6-B6)/B6*100</f>
        <v>1.0028828850116185</v>
      </c>
      <c r="O6" s="25">
        <f>(D6-C6)/C6*100</f>
        <v>0.4643911777049803</v>
      </c>
    </row>
    <row r="7" spans="1:15" ht="27" customHeight="1">
      <c r="A7" s="26" t="s">
        <v>51</v>
      </c>
      <c r="B7" s="30">
        <v>5685004</v>
      </c>
      <c r="C7" s="31">
        <v>5654510</v>
      </c>
      <c r="D7" s="31">
        <v>5619202</v>
      </c>
      <c r="E7" s="30">
        <v>5686468</v>
      </c>
      <c r="F7" s="31">
        <v>5656806</v>
      </c>
      <c r="G7" s="31">
        <v>5620813</v>
      </c>
      <c r="H7" s="32">
        <f aca="true" t="shared" si="1" ref="H7:H53">B7-E7</f>
        <v>-1464</v>
      </c>
      <c r="I7" s="32">
        <f aca="true" t="shared" si="2" ref="I7:I53">C7-F7</f>
        <v>-2296</v>
      </c>
      <c r="J7" s="32">
        <f aca="true" t="shared" si="3" ref="J7:J53">D7-G7</f>
        <v>-1611</v>
      </c>
      <c r="K7" s="36">
        <f>B7/E7*100</f>
        <v>99.97425466915492</v>
      </c>
      <c r="L7" s="36">
        <f>C7/F7*100</f>
        <v>99.95941172456682</v>
      </c>
      <c r="M7" s="36">
        <f aca="true" t="shared" si="4" ref="M7:M53">D7/G7*100</f>
        <v>99.97133866577664</v>
      </c>
      <c r="N7" s="37">
        <f aca="true" t="shared" si="5" ref="N7:N53">(C7-B7)/B7*100</f>
        <v>-0.53639364193939</v>
      </c>
      <c r="O7" s="38">
        <f aca="true" t="shared" si="6" ref="O7:O53">D7/C7*100-100</f>
        <v>-0.6244219216165448</v>
      </c>
    </row>
    <row r="8" spans="1:15" ht="27" customHeight="1">
      <c r="A8" s="26" t="s">
        <v>52</v>
      </c>
      <c r="B8" s="30">
        <v>1478551</v>
      </c>
      <c r="C8" s="31">
        <v>1475966</v>
      </c>
      <c r="D8" s="31">
        <v>1435322</v>
      </c>
      <c r="E8" s="30">
        <v>1480470</v>
      </c>
      <c r="F8" s="31">
        <v>1474901</v>
      </c>
      <c r="G8" s="31">
        <v>1436377</v>
      </c>
      <c r="H8" s="32">
        <f t="shared" si="1"/>
        <v>-1919</v>
      </c>
      <c r="I8" s="32">
        <f t="shared" si="2"/>
        <v>1065</v>
      </c>
      <c r="J8" s="32">
        <f t="shared" si="3"/>
        <v>-1055</v>
      </c>
      <c r="K8" s="36">
        <f aca="true" t="shared" si="7" ref="K8:K53">B8/E8*100</f>
        <v>99.8703790012631</v>
      </c>
      <c r="L8" s="36">
        <f aca="true" t="shared" si="8" ref="L8:L53">C8/F8*100</f>
        <v>100.07220823634941</v>
      </c>
      <c r="M8" s="36">
        <f t="shared" si="4"/>
        <v>99.92655131626307</v>
      </c>
      <c r="N8" s="37">
        <f t="shared" si="5"/>
        <v>-0.1748333334460563</v>
      </c>
      <c r="O8" s="38">
        <f t="shared" si="6"/>
        <v>-2.7537219692052446</v>
      </c>
    </row>
    <row r="9" spans="1:15" ht="27" customHeight="1">
      <c r="A9" s="26" t="s">
        <v>53</v>
      </c>
      <c r="B9" s="30">
        <v>1411897</v>
      </c>
      <c r="C9" s="31">
        <v>1410725</v>
      </c>
      <c r="D9" s="31">
        <v>1377316</v>
      </c>
      <c r="E9" s="30">
        <v>1419441</v>
      </c>
      <c r="F9" s="31">
        <v>1415635</v>
      </c>
      <c r="G9" s="31">
        <v>1380788</v>
      </c>
      <c r="H9" s="32">
        <f t="shared" si="1"/>
        <v>-7544</v>
      </c>
      <c r="I9" s="32">
        <f t="shared" si="2"/>
        <v>-4910</v>
      </c>
      <c r="J9" s="32">
        <f t="shared" si="3"/>
        <v>-3472</v>
      </c>
      <c r="K9" s="36">
        <f t="shared" si="7"/>
        <v>99.46852317215016</v>
      </c>
      <c r="L9" s="36">
        <f t="shared" si="8"/>
        <v>99.65315918298148</v>
      </c>
      <c r="M9" s="36">
        <f t="shared" si="4"/>
        <v>99.74854937905022</v>
      </c>
      <c r="N9" s="37">
        <f t="shared" si="5"/>
        <v>-0.0830088880421164</v>
      </c>
      <c r="O9" s="38">
        <f t="shared" si="6"/>
        <v>-2.368214924949939</v>
      </c>
    </row>
    <row r="10" spans="1:15" ht="27" customHeight="1">
      <c r="A10" s="26" t="s">
        <v>54</v>
      </c>
      <c r="B10" s="30">
        <v>2330138</v>
      </c>
      <c r="C10" s="31">
        <v>2365783</v>
      </c>
      <c r="D10" s="31">
        <v>2356573</v>
      </c>
      <c r="E10" s="30">
        <v>2327385</v>
      </c>
      <c r="F10" s="31">
        <v>2364498</v>
      </c>
      <c r="G10" s="31">
        <v>2354428</v>
      </c>
      <c r="H10" s="32">
        <f t="shared" si="1"/>
        <v>2753</v>
      </c>
      <c r="I10" s="32">
        <f t="shared" si="2"/>
        <v>1285</v>
      </c>
      <c r="J10" s="32">
        <f t="shared" si="3"/>
        <v>2145</v>
      </c>
      <c r="K10" s="36">
        <f t="shared" si="7"/>
        <v>100.11828726231371</v>
      </c>
      <c r="L10" s="36">
        <f t="shared" si="8"/>
        <v>100.05434557356361</v>
      </c>
      <c r="M10" s="36">
        <f t="shared" si="4"/>
        <v>100.09110493079423</v>
      </c>
      <c r="N10" s="37">
        <f t="shared" si="5"/>
        <v>1.5297377236884684</v>
      </c>
      <c r="O10" s="38">
        <f t="shared" si="6"/>
        <v>-0.3893002866281421</v>
      </c>
    </row>
    <row r="11" spans="1:15" ht="27" customHeight="1">
      <c r="A11" s="26" t="s">
        <v>55</v>
      </c>
      <c r="B11" s="30">
        <v>1211022</v>
      </c>
      <c r="C11" s="31">
        <v>1187462</v>
      </c>
      <c r="D11" s="31">
        <v>1144053</v>
      </c>
      <c r="E11" s="30">
        <v>1213509</v>
      </c>
      <c r="F11" s="31">
        <v>1189111</v>
      </c>
      <c r="G11" s="31">
        <v>1144988</v>
      </c>
      <c r="H11" s="32">
        <f t="shared" si="1"/>
        <v>-2487</v>
      </c>
      <c r="I11" s="32">
        <f t="shared" si="2"/>
        <v>-1649</v>
      </c>
      <c r="J11" s="32">
        <f t="shared" si="3"/>
        <v>-935</v>
      </c>
      <c r="K11" s="36">
        <f t="shared" si="7"/>
        <v>99.79505714419918</v>
      </c>
      <c r="L11" s="36">
        <f t="shared" si="8"/>
        <v>99.86132497302607</v>
      </c>
      <c r="M11" s="36">
        <f t="shared" si="4"/>
        <v>99.91833975552582</v>
      </c>
      <c r="N11" s="37">
        <f t="shared" si="5"/>
        <v>-1.945464244249898</v>
      </c>
      <c r="O11" s="38">
        <f t="shared" si="6"/>
        <v>-3.6556117164170274</v>
      </c>
    </row>
    <row r="12" spans="1:15" ht="27" customHeight="1">
      <c r="A12" s="26" t="s">
        <v>56</v>
      </c>
      <c r="B12" s="30">
        <v>1254708</v>
      </c>
      <c r="C12" s="31">
        <v>1243130</v>
      </c>
      <c r="D12" s="31">
        <v>1214739</v>
      </c>
      <c r="E12" s="30">
        <v>1256664</v>
      </c>
      <c r="F12" s="31">
        <v>1243872</v>
      </c>
      <c r="G12" s="31">
        <v>1215596</v>
      </c>
      <c r="H12" s="32">
        <f t="shared" si="1"/>
        <v>-1956</v>
      </c>
      <c r="I12" s="32">
        <f t="shared" si="2"/>
        <v>-742</v>
      </c>
      <c r="J12" s="32">
        <f t="shared" si="3"/>
        <v>-857</v>
      </c>
      <c r="K12" s="36">
        <f t="shared" si="7"/>
        <v>99.8443498023338</v>
      </c>
      <c r="L12" s="36">
        <f t="shared" si="8"/>
        <v>99.94034755987754</v>
      </c>
      <c r="M12" s="36">
        <f t="shared" si="4"/>
        <v>99.92949960348668</v>
      </c>
      <c r="N12" s="37">
        <f t="shared" si="5"/>
        <v>-0.9227644997879986</v>
      </c>
      <c r="O12" s="38">
        <f t="shared" si="6"/>
        <v>-2.283831940344129</v>
      </c>
    </row>
    <row r="13" spans="1:15" ht="27" customHeight="1">
      <c r="A13" s="26" t="s">
        <v>57</v>
      </c>
      <c r="B13" s="30">
        <v>2128950</v>
      </c>
      <c r="C13" s="31">
        <v>2122225</v>
      </c>
      <c r="D13" s="31">
        <v>2082022</v>
      </c>
      <c r="E13" s="30">
        <v>2133291</v>
      </c>
      <c r="F13" s="31">
        <v>2126335</v>
      </c>
      <c r="G13" s="31">
        <v>2089888</v>
      </c>
      <c r="H13" s="32">
        <f t="shared" si="1"/>
        <v>-4341</v>
      </c>
      <c r="I13" s="32">
        <f t="shared" si="2"/>
        <v>-4110</v>
      </c>
      <c r="J13" s="32">
        <f t="shared" si="3"/>
        <v>-7866</v>
      </c>
      <c r="K13" s="36">
        <f t="shared" si="7"/>
        <v>99.7965115870268</v>
      </c>
      <c r="L13" s="36">
        <f t="shared" si="8"/>
        <v>99.80670966710325</v>
      </c>
      <c r="M13" s="36">
        <f t="shared" si="4"/>
        <v>99.62361619378646</v>
      </c>
      <c r="N13" s="37">
        <f t="shared" si="5"/>
        <v>-0.31588341670776676</v>
      </c>
      <c r="O13" s="38">
        <f t="shared" si="6"/>
        <v>-1.8943797193982732</v>
      </c>
    </row>
    <row r="14" spans="1:15" ht="27" customHeight="1">
      <c r="A14" s="26" t="s">
        <v>58</v>
      </c>
      <c r="B14" s="30">
        <v>2852943</v>
      </c>
      <c r="C14" s="31">
        <v>2891727</v>
      </c>
      <c r="D14" s="31">
        <v>2885594</v>
      </c>
      <c r="E14" s="30">
        <v>2954018</v>
      </c>
      <c r="F14" s="31">
        <v>2984554</v>
      </c>
      <c r="G14" s="31">
        <v>2973344</v>
      </c>
      <c r="H14" s="32">
        <f t="shared" si="1"/>
        <v>-101075</v>
      </c>
      <c r="I14" s="32">
        <f t="shared" si="2"/>
        <v>-92827</v>
      </c>
      <c r="J14" s="32">
        <f t="shared" si="3"/>
        <v>-87750</v>
      </c>
      <c r="K14" s="36">
        <f t="shared" si="7"/>
        <v>96.57838916350543</v>
      </c>
      <c r="L14" s="36">
        <f t="shared" si="8"/>
        <v>96.88975304182803</v>
      </c>
      <c r="M14" s="36">
        <f t="shared" si="4"/>
        <v>97.04877740348914</v>
      </c>
      <c r="N14" s="37">
        <f t="shared" si="5"/>
        <v>1.3594383063384021</v>
      </c>
      <c r="O14" s="38">
        <f t="shared" si="6"/>
        <v>-0.21208779390309473</v>
      </c>
    </row>
    <row r="15" spans="1:15" ht="27" customHeight="1">
      <c r="A15" s="26" t="s">
        <v>59</v>
      </c>
      <c r="B15" s="30">
        <v>1976217</v>
      </c>
      <c r="C15" s="31">
        <v>1992566</v>
      </c>
      <c r="D15" s="31">
        <v>1997809</v>
      </c>
      <c r="E15" s="30">
        <v>1982835</v>
      </c>
      <c r="F15" s="31">
        <v>2003722</v>
      </c>
      <c r="G15" s="31">
        <v>2012654</v>
      </c>
      <c r="H15" s="32">
        <f t="shared" si="1"/>
        <v>-6618</v>
      </c>
      <c r="I15" s="32">
        <f t="shared" si="2"/>
        <v>-11156</v>
      </c>
      <c r="J15" s="32">
        <f t="shared" si="3"/>
        <v>-14845</v>
      </c>
      <c r="K15" s="36">
        <f t="shared" si="7"/>
        <v>99.66623546588596</v>
      </c>
      <c r="L15" s="36">
        <f t="shared" si="8"/>
        <v>99.44323613754801</v>
      </c>
      <c r="M15" s="36">
        <f t="shared" si="4"/>
        <v>99.26241668960488</v>
      </c>
      <c r="N15" s="37">
        <f t="shared" si="5"/>
        <v>0.8272876915844768</v>
      </c>
      <c r="O15" s="38">
        <f t="shared" si="6"/>
        <v>0.26312804695052705</v>
      </c>
    </row>
    <row r="16" spans="1:15" ht="27" customHeight="1">
      <c r="A16" s="26" t="s">
        <v>60</v>
      </c>
      <c r="B16" s="30">
        <v>1995521</v>
      </c>
      <c r="C16" s="31">
        <v>2017585</v>
      </c>
      <c r="D16" s="31">
        <v>2020684</v>
      </c>
      <c r="E16" s="30">
        <v>2003424</v>
      </c>
      <c r="F16" s="31">
        <v>2020453</v>
      </c>
      <c r="G16" s="31">
        <v>2023163</v>
      </c>
      <c r="H16" s="32">
        <f t="shared" si="1"/>
        <v>-7903</v>
      </c>
      <c r="I16" s="32">
        <f t="shared" si="2"/>
        <v>-2868</v>
      </c>
      <c r="J16" s="32">
        <f t="shared" si="3"/>
        <v>-2479</v>
      </c>
      <c r="K16" s="36">
        <f t="shared" si="7"/>
        <v>99.60552534061686</v>
      </c>
      <c r="L16" s="36">
        <f t="shared" si="8"/>
        <v>99.85805163495513</v>
      </c>
      <c r="M16" s="36">
        <f t="shared" si="4"/>
        <v>99.87746909171432</v>
      </c>
      <c r="N16" s="37">
        <f t="shared" si="5"/>
        <v>1.1056761617642712</v>
      </c>
      <c r="O16" s="38">
        <f t="shared" si="6"/>
        <v>0.1535994766019826</v>
      </c>
    </row>
    <row r="17" spans="1:15" ht="27" customHeight="1">
      <c r="A17" s="26" t="s">
        <v>61</v>
      </c>
      <c r="B17" s="30">
        <v>5726034</v>
      </c>
      <c r="C17" s="31">
        <v>5985497</v>
      </c>
      <c r="D17" s="31">
        <v>6158964</v>
      </c>
      <c r="E17" s="30">
        <v>6748512</v>
      </c>
      <c r="F17" s="31">
        <v>6925232</v>
      </c>
      <c r="G17" s="31">
        <v>7035620</v>
      </c>
      <c r="H17" s="32">
        <f t="shared" si="1"/>
        <v>-1022478</v>
      </c>
      <c r="I17" s="32">
        <f t="shared" si="2"/>
        <v>-939735</v>
      </c>
      <c r="J17" s="32">
        <f t="shared" si="3"/>
        <v>-876656</v>
      </c>
      <c r="K17" s="36">
        <f t="shared" si="7"/>
        <v>84.84883778824131</v>
      </c>
      <c r="L17" s="36">
        <f t="shared" si="8"/>
        <v>86.43027410489641</v>
      </c>
      <c r="M17" s="36">
        <f t="shared" si="4"/>
        <v>87.5397477407819</v>
      </c>
      <c r="N17" s="37">
        <f t="shared" si="5"/>
        <v>4.531286401722379</v>
      </c>
      <c r="O17" s="38">
        <f t="shared" si="6"/>
        <v>2.898121910344287</v>
      </c>
    </row>
    <row r="18" spans="1:15" ht="27" customHeight="1">
      <c r="A18" s="26" t="s">
        <v>62</v>
      </c>
      <c r="B18" s="30">
        <v>4998292</v>
      </c>
      <c r="C18" s="31">
        <v>5181963</v>
      </c>
      <c r="D18" s="31">
        <v>5340259</v>
      </c>
      <c r="E18" s="30">
        <v>5792246</v>
      </c>
      <c r="F18" s="31">
        <v>5915476</v>
      </c>
      <c r="G18" s="31">
        <v>6034291</v>
      </c>
      <c r="H18" s="32">
        <f t="shared" si="1"/>
        <v>-793954</v>
      </c>
      <c r="I18" s="32">
        <f t="shared" si="2"/>
        <v>-733513</v>
      </c>
      <c r="J18" s="32">
        <f t="shared" si="3"/>
        <v>-694032</v>
      </c>
      <c r="K18" s="36">
        <f t="shared" si="7"/>
        <v>86.29281283978617</v>
      </c>
      <c r="L18" s="36">
        <f t="shared" si="8"/>
        <v>87.60010183457764</v>
      </c>
      <c r="M18" s="36">
        <f t="shared" si="4"/>
        <v>88.49853280194807</v>
      </c>
      <c r="N18" s="37">
        <f t="shared" si="5"/>
        <v>3.674675269071915</v>
      </c>
      <c r="O18" s="38">
        <f t="shared" si="6"/>
        <v>3.0547497155035614</v>
      </c>
    </row>
    <row r="19" spans="1:15" ht="27" customHeight="1">
      <c r="A19" s="26" t="s">
        <v>63</v>
      </c>
      <c r="B19" s="30">
        <v>14571809</v>
      </c>
      <c r="C19" s="31">
        <v>14666899</v>
      </c>
      <c r="D19" s="31">
        <v>14977580</v>
      </c>
      <c r="E19" s="30">
        <v>11734920</v>
      </c>
      <c r="F19" s="31">
        <v>12017253</v>
      </c>
      <c r="G19" s="31">
        <v>12415786</v>
      </c>
      <c r="H19" s="32">
        <f t="shared" si="1"/>
        <v>2836889</v>
      </c>
      <c r="I19" s="32">
        <f t="shared" si="2"/>
        <v>2649646</v>
      </c>
      <c r="J19" s="32">
        <f t="shared" si="3"/>
        <v>2561794</v>
      </c>
      <c r="K19" s="36">
        <f t="shared" si="7"/>
        <v>124.17476216284389</v>
      </c>
      <c r="L19" s="36">
        <f t="shared" si="8"/>
        <v>122.04868283958072</v>
      </c>
      <c r="M19" s="36">
        <f t="shared" si="4"/>
        <v>120.63336143197057</v>
      </c>
      <c r="N19" s="37">
        <f t="shared" si="5"/>
        <v>0.6525613944020265</v>
      </c>
      <c r="O19" s="38">
        <f t="shared" si="6"/>
        <v>2.118245990512378</v>
      </c>
    </row>
    <row r="20" spans="1:15" ht="27" customHeight="1">
      <c r="A20" s="26" t="s">
        <v>64</v>
      </c>
      <c r="B20" s="30">
        <v>7367037</v>
      </c>
      <c r="C20" s="31">
        <v>7633783</v>
      </c>
      <c r="D20" s="31">
        <v>7905219</v>
      </c>
      <c r="E20" s="30">
        <v>8238858</v>
      </c>
      <c r="F20" s="31">
        <v>8475229</v>
      </c>
      <c r="G20" s="31">
        <v>8753034</v>
      </c>
      <c r="H20" s="32">
        <f t="shared" si="1"/>
        <v>-871821</v>
      </c>
      <c r="I20" s="32">
        <f t="shared" si="2"/>
        <v>-841446</v>
      </c>
      <c r="J20" s="32">
        <f t="shared" si="3"/>
        <v>-847815</v>
      </c>
      <c r="K20" s="36">
        <f t="shared" si="7"/>
        <v>89.41818150039727</v>
      </c>
      <c r="L20" s="36">
        <f t="shared" si="8"/>
        <v>90.07170189737646</v>
      </c>
      <c r="M20" s="36">
        <f t="shared" si="4"/>
        <v>90.31404425025654</v>
      </c>
      <c r="N20" s="37">
        <f t="shared" si="5"/>
        <v>3.620804402095442</v>
      </c>
      <c r="O20" s="38">
        <f t="shared" si="6"/>
        <v>3.5557206695553134</v>
      </c>
    </row>
    <row r="21" spans="1:15" ht="27" customHeight="1">
      <c r="A21" s="26" t="s">
        <v>65</v>
      </c>
      <c r="B21" s="30">
        <v>2488182</v>
      </c>
      <c r="C21" s="31">
        <v>2473860</v>
      </c>
      <c r="D21" s="31">
        <v>2428268</v>
      </c>
      <c r="E21" s="30">
        <v>2487744</v>
      </c>
      <c r="F21" s="31">
        <v>2472965</v>
      </c>
      <c r="G21" s="31">
        <v>2425910</v>
      </c>
      <c r="H21" s="32">
        <f t="shared" si="1"/>
        <v>438</v>
      </c>
      <c r="I21" s="32">
        <f t="shared" si="2"/>
        <v>895</v>
      </c>
      <c r="J21" s="32">
        <f t="shared" si="3"/>
        <v>2358</v>
      </c>
      <c r="K21" s="36">
        <f t="shared" si="7"/>
        <v>100.01760631318979</v>
      </c>
      <c r="L21" s="36">
        <f t="shared" si="8"/>
        <v>100.03619137351316</v>
      </c>
      <c r="M21" s="36">
        <f t="shared" si="4"/>
        <v>100.09720063811105</v>
      </c>
      <c r="N21" s="37">
        <f t="shared" si="5"/>
        <v>-0.5756009809571807</v>
      </c>
      <c r="O21" s="38">
        <f t="shared" si="6"/>
        <v>-1.842949883986961</v>
      </c>
    </row>
    <row r="22" spans="1:15" ht="27" customHeight="1">
      <c r="A22" s="26" t="s">
        <v>66</v>
      </c>
      <c r="B22" s="30">
        <v>1120338</v>
      </c>
      <c r="C22" s="31">
        <v>1117188</v>
      </c>
      <c r="D22" s="31">
        <v>1107974</v>
      </c>
      <c r="E22" s="30">
        <v>1123004</v>
      </c>
      <c r="F22" s="31">
        <v>1120453</v>
      </c>
      <c r="G22" s="31">
        <v>1110786</v>
      </c>
      <c r="H22" s="32">
        <f t="shared" si="1"/>
        <v>-2666</v>
      </c>
      <c r="I22" s="32">
        <f t="shared" si="2"/>
        <v>-3265</v>
      </c>
      <c r="J22" s="32">
        <f t="shared" si="3"/>
        <v>-2812</v>
      </c>
      <c r="K22" s="36">
        <f t="shared" si="7"/>
        <v>99.7626010236829</v>
      </c>
      <c r="L22" s="36">
        <f t="shared" si="8"/>
        <v>99.70860000374849</v>
      </c>
      <c r="M22" s="36">
        <f t="shared" si="4"/>
        <v>99.74684592711827</v>
      </c>
      <c r="N22" s="37">
        <f t="shared" si="5"/>
        <v>-0.28116514837486545</v>
      </c>
      <c r="O22" s="38">
        <f t="shared" si="6"/>
        <v>-0.8247492812310924</v>
      </c>
    </row>
    <row r="23" spans="1:15" ht="27" customHeight="1">
      <c r="A23" s="26" t="s">
        <v>67</v>
      </c>
      <c r="B23" s="30">
        <v>1185187</v>
      </c>
      <c r="C23" s="31">
        <v>1180018</v>
      </c>
      <c r="D23" s="31">
        <v>1177115</v>
      </c>
      <c r="E23" s="30">
        <v>1179984</v>
      </c>
      <c r="F23" s="31">
        <v>1176372</v>
      </c>
      <c r="G23" s="31">
        <v>1173171</v>
      </c>
      <c r="H23" s="32">
        <f t="shared" si="1"/>
        <v>5203</v>
      </c>
      <c r="I23" s="32">
        <f t="shared" si="2"/>
        <v>3646</v>
      </c>
      <c r="J23" s="32">
        <f t="shared" si="3"/>
        <v>3944</v>
      </c>
      <c r="K23" s="36">
        <f t="shared" si="7"/>
        <v>100.44093818221265</v>
      </c>
      <c r="L23" s="36">
        <f t="shared" si="8"/>
        <v>100.3099359726345</v>
      </c>
      <c r="M23" s="36">
        <f t="shared" si="4"/>
        <v>100.33618287530122</v>
      </c>
      <c r="N23" s="37">
        <f t="shared" si="5"/>
        <v>-0.4361337071702609</v>
      </c>
      <c r="O23" s="38">
        <f t="shared" si="6"/>
        <v>-0.24601319640886743</v>
      </c>
    </row>
    <row r="24" spans="1:15" ht="27" customHeight="1">
      <c r="A24" s="26" t="s">
        <v>68</v>
      </c>
      <c r="B24" s="30">
        <v>828177</v>
      </c>
      <c r="C24" s="31">
        <v>830765</v>
      </c>
      <c r="D24" s="31">
        <v>821456</v>
      </c>
      <c r="E24" s="30">
        <v>826913</v>
      </c>
      <c r="F24" s="31">
        <v>828649</v>
      </c>
      <c r="G24" s="31">
        <v>820104</v>
      </c>
      <c r="H24" s="32">
        <f t="shared" si="1"/>
        <v>1264</v>
      </c>
      <c r="I24" s="32">
        <f t="shared" si="2"/>
        <v>2116</v>
      </c>
      <c r="J24" s="32">
        <f t="shared" si="3"/>
        <v>1352</v>
      </c>
      <c r="K24" s="36">
        <f t="shared" si="7"/>
        <v>100.15285767668425</v>
      </c>
      <c r="L24" s="36">
        <f t="shared" si="8"/>
        <v>100.25535540379582</v>
      </c>
      <c r="M24" s="36">
        <f t="shared" si="4"/>
        <v>100.16485714007004</v>
      </c>
      <c r="N24" s="37">
        <f t="shared" si="5"/>
        <v>0.31249358530845456</v>
      </c>
      <c r="O24" s="38">
        <f t="shared" si="6"/>
        <v>-1.1205334841982904</v>
      </c>
    </row>
    <row r="25" spans="1:15" ht="27" customHeight="1">
      <c r="A25" s="26" t="s">
        <v>69</v>
      </c>
      <c r="B25" s="30">
        <v>874808</v>
      </c>
      <c r="C25" s="31">
        <v>880662</v>
      </c>
      <c r="D25" s="31">
        <v>875550</v>
      </c>
      <c r="E25" s="30">
        <v>881917</v>
      </c>
      <c r="F25" s="31">
        <v>887941</v>
      </c>
      <c r="G25" s="31">
        <v>883702</v>
      </c>
      <c r="H25" s="32">
        <f t="shared" si="1"/>
        <v>-7109</v>
      </c>
      <c r="I25" s="32">
        <f t="shared" si="2"/>
        <v>-7279</v>
      </c>
      <c r="J25" s="32">
        <f t="shared" si="3"/>
        <v>-8152</v>
      </c>
      <c r="K25" s="36">
        <f t="shared" si="7"/>
        <v>99.19391507364071</v>
      </c>
      <c r="L25" s="36">
        <f t="shared" si="8"/>
        <v>99.18023832664558</v>
      </c>
      <c r="M25" s="36">
        <f t="shared" si="4"/>
        <v>99.07751708155011</v>
      </c>
      <c r="N25" s="37">
        <f t="shared" si="5"/>
        <v>0.6691754076323033</v>
      </c>
      <c r="O25" s="38">
        <f t="shared" si="6"/>
        <v>-0.5804724173405873</v>
      </c>
    </row>
    <row r="26" spans="1:15" ht="27" customHeight="1">
      <c r="A26" s="26" t="s">
        <v>70</v>
      </c>
      <c r="B26" s="30">
        <v>2197659</v>
      </c>
      <c r="C26" s="31">
        <v>2215088</v>
      </c>
      <c r="D26" s="31">
        <v>2192533</v>
      </c>
      <c r="E26" s="30">
        <v>2193657</v>
      </c>
      <c r="F26" s="31">
        <v>2214008</v>
      </c>
      <c r="G26" s="31">
        <v>2194669</v>
      </c>
      <c r="H26" s="32">
        <f t="shared" si="1"/>
        <v>4002</v>
      </c>
      <c r="I26" s="32">
        <f t="shared" si="2"/>
        <v>1080</v>
      </c>
      <c r="J26" s="32">
        <f t="shared" si="3"/>
        <v>-2136</v>
      </c>
      <c r="K26" s="36">
        <f t="shared" si="7"/>
        <v>100.1824350844275</v>
      </c>
      <c r="L26" s="36">
        <f t="shared" si="8"/>
        <v>100.04878031154358</v>
      </c>
      <c r="M26" s="36">
        <f t="shared" si="4"/>
        <v>99.90267325049928</v>
      </c>
      <c r="N26" s="37">
        <f t="shared" si="5"/>
        <v>0.7930711725522477</v>
      </c>
      <c r="O26" s="38">
        <f t="shared" si="6"/>
        <v>-1.018243970442711</v>
      </c>
    </row>
    <row r="27" spans="1:15" ht="27" customHeight="1">
      <c r="A27" s="26" t="s">
        <v>71</v>
      </c>
      <c r="B27" s="30">
        <v>2018057</v>
      </c>
      <c r="C27" s="31">
        <v>2025509</v>
      </c>
      <c r="D27" s="31">
        <v>2018595</v>
      </c>
      <c r="E27" s="30">
        <v>2100236</v>
      </c>
      <c r="F27" s="31">
        <v>2107001</v>
      </c>
      <c r="G27" s="31">
        <v>2105552</v>
      </c>
      <c r="H27" s="32">
        <f t="shared" si="1"/>
        <v>-82179</v>
      </c>
      <c r="I27" s="32">
        <f t="shared" si="2"/>
        <v>-81492</v>
      </c>
      <c r="J27" s="32">
        <f t="shared" si="3"/>
        <v>-86957</v>
      </c>
      <c r="K27" s="36">
        <f t="shared" si="7"/>
        <v>96.0871540150726</v>
      </c>
      <c r="L27" s="36">
        <f t="shared" si="8"/>
        <v>96.13232267094321</v>
      </c>
      <c r="M27" s="36">
        <f t="shared" si="4"/>
        <v>95.87010912102859</v>
      </c>
      <c r="N27" s="37">
        <f t="shared" si="5"/>
        <v>0.36926608118601206</v>
      </c>
      <c r="O27" s="38">
        <f t="shared" si="6"/>
        <v>-0.34134629863406474</v>
      </c>
    </row>
    <row r="28" spans="1:15" ht="27" customHeight="1">
      <c r="A28" s="26" t="s">
        <v>72</v>
      </c>
      <c r="B28" s="30">
        <v>3731303</v>
      </c>
      <c r="C28" s="31">
        <v>3763485</v>
      </c>
      <c r="D28" s="31">
        <v>3783248</v>
      </c>
      <c r="E28" s="30">
        <v>3737360</v>
      </c>
      <c r="F28" s="31">
        <v>3766816</v>
      </c>
      <c r="G28" s="31">
        <v>3787327</v>
      </c>
      <c r="H28" s="32">
        <f t="shared" si="1"/>
        <v>-6057</v>
      </c>
      <c r="I28" s="32">
        <f t="shared" si="2"/>
        <v>-3331</v>
      </c>
      <c r="J28" s="32">
        <f t="shared" si="3"/>
        <v>-4079</v>
      </c>
      <c r="K28" s="36">
        <f t="shared" si="7"/>
        <v>99.83793372862128</v>
      </c>
      <c r="L28" s="36">
        <f t="shared" si="8"/>
        <v>99.91156987758362</v>
      </c>
      <c r="M28" s="36">
        <f t="shared" si="4"/>
        <v>99.89229871093782</v>
      </c>
      <c r="N28" s="37">
        <f t="shared" si="5"/>
        <v>0.8624869114086955</v>
      </c>
      <c r="O28" s="38">
        <f t="shared" si="6"/>
        <v>0.5251249838912599</v>
      </c>
    </row>
    <row r="29" spans="1:15" ht="27" customHeight="1">
      <c r="A29" s="26" t="s">
        <v>73</v>
      </c>
      <c r="B29" s="30">
        <v>6979025</v>
      </c>
      <c r="C29" s="31">
        <v>7131208</v>
      </c>
      <c r="D29" s="31">
        <v>7341385</v>
      </c>
      <c r="E29" s="30">
        <v>6859113</v>
      </c>
      <c r="F29" s="31">
        <v>7016136</v>
      </c>
      <c r="G29" s="31">
        <v>7219132</v>
      </c>
      <c r="H29" s="32">
        <f t="shared" si="1"/>
        <v>119912</v>
      </c>
      <c r="I29" s="32">
        <f t="shared" si="2"/>
        <v>115072</v>
      </c>
      <c r="J29" s="32">
        <f t="shared" si="3"/>
        <v>122253</v>
      </c>
      <c r="K29" s="36">
        <f t="shared" si="7"/>
        <v>101.7482143828218</v>
      </c>
      <c r="L29" s="36">
        <f t="shared" si="8"/>
        <v>101.6401050378727</v>
      </c>
      <c r="M29" s="36">
        <f t="shared" si="4"/>
        <v>101.69345843793963</v>
      </c>
      <c r="N29" s="37">
        <f t="shared" si="5"/>
        <v>2.1805767997678758</v>
      </c>
      <c r="O29" s="38">
        <f t="shared" si="6"/>
        <v>2.9472846676187316</v>
      </c>
    </row>
    <row r="30" spans="1:15" ht="27" customHeight="1">
      <c r="A30" s="26" t="s">
        <v>74</v>
      </c>
      <c r="B30" s="30">
        <v>1788675</v>
      </c>
      <c r="C30" s="31">
        <v>1811295</v>
      </c>
      <c r="D30" s="31">
        <v>1824266</v>
      </c>
      <c r="E30" s="30">
        <v>1841202</v>
      </c>
      <c r="F30" s="31">
        <v>1856634</v>
      </c>
      <c r="G30" s="31">
        <v>1864643</v>
      </c>
      <c r="H30" s="32">
        <f t="shared" si="1"/>
        <v>-52527</v>
      </c>
      <c r="I30" s="32">
        <f t="shared" si="2"/>
        <v>-45339</v>
      </c>
      <c r="J30" s="32">
        <f t="shared" si="3"/>
        <v>-40377</v>
      </c>
      <c r="K30" s="36">
        <f t="shared" si="7"/>
        <v>97.14713540393721</v>
      </c>
      <c r="L30" s="36">
        <f t="shared" si="8"/>
        <v>97.55800012280288</v>
      </c>
      <c r="M30" s="36">
        <f t="shared" si="4"/>
        <v>97.83459890177369</v>
      </c>
      <c r="N30" s="37">
        <f t="shared" si="5"/>
        <v>1.2646232546438005</v>
      </c>
      <c r="O30" s="38">
        <f t="shared" si="6"/>
        <v>0.7161174739620151</v>
      </c>
    </row>
    <row r="31" spans="1:15" ht="27" customHeight="1">
      <c r="A31" s="26" t="s">
        <v>75</v>
      </c>
      <c r="B31" s="30">
        <v>1223336</v>
      </c>
      <c r="C31" s="31">
        <v>1290102</v>
      </c>
      <c r="D31" s="31">
        <v>1327275</v>
      </c>
      <c r="E31" s="30">
        <v>1286853</v>
      </c>
      <c r="F31" s="31">
        <v>1342253</v>
      </c>
      <c r="G31" s="31">
        <v>1379137</v>
      </c>
      <c r="H31" s="32">
        <f t="shared" si="1"/>
        <v>-63517</v>
      </c>
      <c r="I31" s="32">
        <f t="shared" si="2"/>
        <v>-52151</v>
      </c>
      <c r="J31" s="32">
        <f t="shared" si="3"/>
        <v>-51862</v>
      </c>
      <c r="K31" s="36">
        <f t="shared" si="7"/>
        <v>95.06416039749685</v>
      </c>
      <c r="L31" s="36">
        <f t="shared" si="8"/>
        <v>96.1146669070585</v>
      </c>
      <c r="M31" s="36">
        <f t="shared" si="4"/>
        <v>96.23953240323478</v>
      </c>
      <c r="N31" s="37">
        <f t="shared" si="5"/>
        <v>5.457699274769974</v>
      </c>
      <c r="O31" s="38">
        <f t="shared" si="6"/>
        <v>2.8814000753428815</v>
      </c>
    </row>
    <row r="32" spans="1:15" ht="27" customHeight="1">
      <c r="A32" s="26" t="s">
        <v>76</v>
      </c>
      <c r="B32" s="30">
        <v>2636822</v>
      </c>
      <c r="C32" s="31">
        <v>2642551</v>
      </c>
      <c r="D32" s="31">
        <v>2651073</v>
      </c>
      <c r="E32" s="30">
        <v>2619581</v>
      </c>
      <c r="F32" s="31">
        <v>2630037</v>
      </c>
      <c r="G32" s="31">
        <v>2630868</v>
      </c>
      <c r="H32" s="32">
        <f t="shared" si="1"/>
        <v>17241</v>
      </c>
      <c r="I32" s="32">
        <f t="shared" si="2"/>
        <v>12514</v>
      </c>
      <c r="J32" s="32">
        <f t="shared" si="3"/>
        <v>20205</v>
      </c>
      <c r="K32" s="36">
        <f t="shared" si="7"/>
        <v>100.65815869026382</v>
      </c>
      <c r="L32" s="36">
        <f t="shared" si="8"/>
        <v>100.47581079657814</v>
      </c>
      <c r="M32" s="36">
        <f t="shared" si="4"/>
        <v>100.7679974821998</v>
      </c>
      <c r="N32" s="37">
        <f t="shared" si="5"/>
        <v>0.21726912169270432</v>
      </c>
      <c r="O32" s="38">
        <f t="shared" si="6"/>
        <v>0.3224914107617991</v>
      </c>
    </row>
    <row r="33" spans="1:15" ht="27" customHeight="1">
      <c r="A33" s="26" t="s">
        <v>77</v>
      </c>
      <c r="B33" s="30">
        <v>9318312</v>
      </c>
      <c r="C33" s="31">
        <v>9308237</v>
      </c>
      <c r="D33" s="31">
        <v>9241468</v>
      </c>
      <c r="E33" s="30">
        <v>8781295</v>
      </c>
      <c r="F33" s="31">
        <v>8789354</v>
      </c>
      <c r="G33" s="31">
        <v>8759033</v>
      </c>
      <c r="H33" s="32">
        <f t="shared" si="1"/>
        <v>537017</v>
      </c>
      <c r="I33" s="32">
        <f t="shared" si="2"/>
        <v>518883</v>
      </c>
      <c r="J33" s="32">
        <f t="shared" si="3"/>
        <v>482435</v>
      </c>
      <c r="K33" s="36">
        <f t="shared" si="7"/>
        <v>106.11546474637284</v>
      </c>
      <c r="L33" s="36">
        <f t="shared" si="8"/>
        <v>105.90353966855812</v>
      </c>
      <c r="M33" s="36">
        <f t="shared" si="4"/>
        <v>105.50785686045481</v>
      </c>
      <c r="N33" s="37">
        <f t="shared" si="5"/>
        <v>-0.10812044069784313</v>
      </c>
      <c r="O33" s="38">
        <f t="shared" si="6"/>
        <v>-0.7173109150529768</v>
      </c>
    </row>
    <row r="34" spans="1:15" ht="27" customHeight="1">
      <c r="A34" s="26" t="s">
        <v>78</v>
      </c>
      <c r="B34" s="30">
        <v>5150277</v>
      </c>
      <c r="C34" s="31">
        <v>5276185</v>
      </c>
      <c r="D34" s="31">
        <v>5298677</v>
      </c>
      <c r="E34" s="30">
        <v>5399346</v>
      </c>
      <c r="F34" s="31">
        <v>5546545</v>
      </c>
      <c r="G34" s="31">
        <v>5569924</v>
      </c>
      <c r="H34" s="32">
        <f t="shared" si="1"/>
        <v>-249069</v>
      </c>
      <c r="I34" s="32">
        <f t="shared" si="2"/>
        <v>-270360</v>
      </c>
      <c r="J34" s="32">
        <f t="shared" si="3"/>
        <v>-271247</v>
      </c>
      <c r="K34" s="36">
        <f t="shared" si="7"/>
        <v>95.38705243190564</v>
      </c>
      <c r="L34" s="36">
        <f t="shared" si="8"/>
        <v>95.12561423372567</v>
      </c>
      <c r="M34" s="36">
        <f t="shared" si="4"/>
        <v>95.13014899305628</v>
      </c>
      <c r="N34" s="37">
        <f t="shared" si="5"/>
        <v>2.444684043207773</v>
      </c>
      <c r="O34" s="38">
        <f t="shared" si="6"/>
        <v>0.4262928612245247</v>
      </c>
    </row>
    <row r="35" spans="1:15" ht="27" customHeight="1">
      <c r="A35" s="26" t="s">
        <v>79</v>
      </c>
      <c r="B35" s="30">
        <v>1229756</v>
      </c>
      <c r="C35" s="31">
        <v>1262135</v>
      </c>
      <c r="D35" s="31">
        <v>1258665</v>
      </c>
      <c r="E35" s="30">
        <v>1429871</v>
      </c>
      <c r="F35" s="31">
        <v>1440689</v>
      </c>
      <c r="G35" s="31">
        <v>1419366</v>
      </c>
      <c r="H35" s="32">
        <f t="shared" si="1"/>
        <v>-200115</v>
      </c>
      <c r="I35" s="32">
        <f t="shared" si="2"/>
        <v>-178554</v>
      </c>
      <c r="J35" s="32">
        <f t="shared" si="3"/>
        <v>-160701</v>
      </c>
      <c r="K35" s="36">
        <f t="shared" si="7"/>
        <v>86.00468154120196</v>
      </c>
      <c r="L35" s="36">
        <f t="shared" si="8"/>
        <v>87.60634668550951</v>
      </c>
      <c r="M35" s="36">
        <f t="shared" si="4"/>
        <v>88.67797312321134</v>
      </c>
      <c r="N35" s="37">
        <f t="shared" si="5"/>
        <v>2.6329613354193837</v>
      </c>
      <c r="O35" s="38">
        <f t="shared" si="6"/>
        <v>-0.27493097014186674</v>
      </c>
    </row>
    <row r="36" spans="1:15" ht="27" customHeight="1">
      <c r="A36" s="26" t="s">
        <v>80</v>
      </c>
      <c r="B36" s="30">
        <v>1052203</v>
      </c>
      <c r="C36" s="31">
        <v>1045819</v>
      </c>
      <c r="D36" s="31">
        <v>1011556</v>
      </c>
      <c r="E36" s="30">
        <v>1080327</v>
      </c>
      <c r="F36" s="31">
        <v>1069624</v>
      </c>
      <c r="G36" s="31">
        <v>1034571</v>
      </c>
      <c r="H36" s="32">
        <f t="shared" si="1"/>
        <v>-28124</v>
      </c>
      <c r="I36" s="32">
        <f t="shared" si="2"/>
        <v>-23805</v>
      </c>
      <c r="J36" s="32">
        <f t="shared" si="3"/>
        <v>-23015</v>
      </c>
      <c r="K36" s="36">
        <f t="shared" si="7"/>
        <v>97.39671414303261</v>
      </c>
      <c r="L36" s="36">
        <f t="shared" si="8"/>
        <v>97.77445158298616</v>
      </c>
      <c r="M36" s="36">
        <f t="shared" si="4"/>
        <v>97.77540642449866</v>
      </c>
      <c r="N36" s="37">
        <f t="shared" si="5"/>
        <v>-0.6067270289098206</v>
      </c>
      <c r="O36" s="38">
        <f t="shared" si="6"/>
        <v>-3.276188327043201</v>
      </c>
    </row>
    <row r="37" spans="1:15" ht="27" customHeight="1">
      <c r="A37" s="26" t="s">
        <v>81</v>
      </c>
      <c r="B37" s="30">
        <v>616486</v>
      </c>
      <c r="C37" s="31">
        <v>613772</v>
      </c>
      <c r="D37" s="31">
        <v>607449</v>
      </c>
      <c r="E37" s="30">
        <v>614800</v>
      </c>
      <c r="F37" s="31">
        <v>612489</v>
      </c>
      <c r="G37" s="31">
        <v>606475</v>
      </c>
      <c r="H37" s="32">
        <f t="shared" si="1"/>
        <v>1686</v>
      </c>
      <c r="I37" s="32">
        <f t="shared" si="2"/>
        <v>1283</v>
      </c>
      <c r="J37" s="32">
        <f t="shared" si="3"/>
        <v>974</v>
      </c>
      <c r="K37" s="36">
        <f t="shared" si="7"/>
        <v>100.27423552374756</v>
      </c>
      <c r="L37" s="36">
        <f t="shared" si="8"/>
        <v>100.20947314972186</v>
      </c>
      <c r="M37" s="36">
        <f t="shared" si="4"/>
        <v>100.16060018962034</v>
      </c>
      <c r="N37" s="37">
        <f t="shared" si="5"/>
        <v>-0.4402370856759115</v>
      </c>
      <c r="O37" s="38">
        <f t="shared" si="6"/>
        <v>-1.0301871053094658</v>
      </c>
    </row>
    <row r="38" spans="1:15" ht="27" customHeight="1">
      <c r="A38" s="26" t="s">
        <v>82</v>
      </c>
      <c r="B38" s="30">
        <v>769110</v>
      </c>
      <c r="C38" s="31">
        <v>760421</v>
      </c>
      <c r="D38" s="31">
        <v>740729</v>
      </c>
      <c r="E38" s="30">
        <v>771362</v>
      </c>
      <c r="F38" s="31">
        <v>761116</v>
      </c>
      <c r="G38" s="31">
        <v>741116</v>
      </c>
      <c r="H38" s="32">
        <f t="shared" si="1"/>
        <v>-2252</v>
      </c>
      <c r="I38" s="32">
        <f t="shared" si="2"/>
        <v>-695</v>
      </c>
      <c r="J38" s="32">
        <f t="shared" si="3"/>
        <v>-387</v>
      </c>
      <c r="K38" s="36">
        <f t="shared" si="7"/>
        <v>99.7080488797737</v>
      </c>
      <c r="L38" s="36">
        <f t="shared" si="8"/>
        <v>99.90868671792474</v>
      </c>
      <c r="M38" s="36">
        <f t="shared" si="4"/>
        <v>99.94778145391545</v>
      </c>
      <c r="N38" s="37">
        <f t="shared" si="5"/>
        <v>-1.129747370337143</v>
      </c>
      <c r="O38" s="38">
        <f t="shared" si="6"/>
        <v>-2.589618119436466</v>
      </c>
    </row>
    <row r="39" spans="1:15" ht="27" customHeight="1">
      <c r="A39" s="26" t="s">
        <v>83</v>
      </c>
      <c r="B39" s="30">
        <v>1948086</v>
      </c>
      <c r="C39" s="31">
        <v>1948997</v>
      </c>
      <c r="D39" s="31">
        <v>1948832</v>
      </c>
      <c r="E39" s="30">
        <v>1949454</v>
      </c>
      <c r="F39" s="31">
        <v>1950126</v>
      </c>
      <c r="G39" s="31">
        <v>1950115</v>
      </c>
      <c r="H39" s="32">
        <f t="shared" si="1"/>
        <v>-1368</v>
      </c>
      <c r="I39" s="32">
        <f t="shared" si="2"/>
        <v>-1129</v>
      </c>
      <c r="J39" s="32">
        <f t="shared" si="3"/>
        <v>-1283</v>
      </c>
      <c r="K39" s="36">
        <f t="shared" si="7"/>
        <v>99.92982650526763</v>
      </c>
      <c r="L39" s="36">
        <f t="shared" si="8"/>
        <v>99.94210630492594</v>
      </c>
      <c r="M39" s="36">
        <f t="shared" si="4"/>
        <v>99.9342090081867</v>
      </c>
      <c r="N39" s="37">
        <f t="shared" si="5"/>
        <v>0.046763849234582044</v>
      </c>
      <c r="O39" s="38">
        <f t="shared" si="6"/>
        <v>-0.00846589296956779</v>
      </c>
    </row>
    <row r="40" spans="1:15" ht="27" customHeight="1">
      <c r="A40" s="26" t="s">
        <v>84</v>
      </c>
      <c r="B40" s="30">
        <v>2891222</v>
      </c>
      <c r="C40" s="31">
        <v>2885973</v>
      </c>
      <c r="D40" s="31">
        <v>2872032</v>
      </c>
      <c r="E40" s="30">
        <v>2879318</v>
      </c>
      <c r="F40" s="31">
        <v>2876368</v>
      </c>
      <c r="G40" s="31">
        <v>2862665</v>
      </c>
      <c r="H40" s="32">
        <f t="shared" si="1"/>
        <v>11904</v>
      </c>
      <c r="I40" s="32">
        <f t="shared" si="2"/>
        <v>9605</v>
      </c>
      <c r="J40" s="32">
        <f t="shared" si="3"/>
        <v>9367</v>
      </c>
      <c r="K40" s="36">
        <f t="shared" si="7"/>
        <v>100.4134312361469</v>
      </c>
      <c r="L40" s="36">
        <f t="shared" si="8"/>
        <v>100.33392806483732</v>
      </c>
      <c r="M40" s="36">
        <f t="shared" si="4"/>
        <v>100.32721257988622</v>
      </c>
      <c r="N40" s="37">
        <f t="shared" si="5"/>
        <v>-0.1815495316513225</v>
      </c>
      <c r="O40" s="38">
        <f t="shared" si="6"/>
        <v>-0.4830606523345864</v>
      </c>
    </row>
    <row r="41" spans="1:15" ht="27" customHeight="1">
      <c r="A41" s="26" t="s">
        <v>85</v>
      </c>
      <c r="B41" s="30">
        <v>1544758</v>
      </c>
      <c r="C41" s="31">
        <v>1518444</v>
      </c>
      <c r="D41" s="31">
        <v>1482350</v>
      </c>
      <c r="E41" s="30">
        <v>1555010</v>
      </c>
      <c r="F41" s="31">
        <v>1527545</v>
      </c>
      <c r="G41" s="31">
        <v>1490606</v>
      </c>
      <c r="H41" s="32">
        <f t="shared" si="1"/>
        <v>-10252</v>
      </c>
      <c r="I41" s="32">
        <f t="shared" si="2"/>
        <v>-9101</v>
      </c>
      <c r="J41" s="32">
        <f t="shared" si="3"/>
        <v>-8256</v>
      </c>
      <c r="K41" s="36">
        <f t="shared" si="7"/>
        <v>99.34071163529495</v>
      </c>
      <c r="L41" s="36">
        <f t="shared" si="8"/>
        <v>99.40420740469185</v>
      </c>
      <c r="M41" s="36">
        <f t="shared" si="4"/>
        <v>99.44613130498603</v>
      </c>
      <c r="N41" s="37">
        <f t="shared" si="5"/>
        <v>-1.7034383379144178</v>
      </c>
      <c r="O41" s="38">
        <f t="shared" si="6"/>
        <v>-2.377038600040578</v>
      </c>
    </row>
    <row r="42" spans="1:15" ht="27" customHeight="1">
      <c r="A42" s="26" t="s">
        <v>86</v>
      </c>
      <c r="B42" s="30">
        <v>829133</v>
      </c>
      <c r="C42" s="31">
        <v>821744</v>
      </c>
      <c r="D42" s="31">
        <v>807551</v>
      </c>
      <c r="E42" s="30">
        <v>831901</v>
      </c>
      <c r="F42" s="31">
        <v>823578</v>
      </c>
      <c r="G42" s="31">
        <v>809769</v>
      </c>
      <c r="H42" s="32">
        <f t="shared" si="1"/>
        <v>-2768</v>
      </c>
      <c r="I42" s="32">
        <f t="shared" si="2"/>
        <v>-1834</v>
      </c>
      <c r="J42" s="32">
        <f t="shared" si="3"/>
        <v>-2218</v>
      </c>
      <c r="K42" s="36">
        <f t="shared" si="7"/>
        <v>99.667268100411</v>
      </c>
      <c r="L42" s="36">
        <f t="shared" si="8"/>
        <v>99.77731313852483</v>
      </c>
      <c r="M42" s="36">
        <f t="shared" si="4"/>
        <v>99.72609472577983</v>
      </c>
      <c r="N42" s="37">
        <f t="shared" si="5"/>
        <v>-0.891171862656534</v>
      </c>
      <c r="O42" s="38">
        <f t="shared" si="6"/>
        <v>-1.7271802410483161</v>
      </c>
    </row>
    <row r="43" spans="1:15" ht="27" customHeight="1">
      <c r="A43" s="26" t="s">
        <v>87</v>
      </c>
      <c r="B43" s="30">
        <v>1029440</v>
      </c>
      <c r="C43" s="31">
        <v>1024783</v>
      </c>
      <c r="D43" s="31">
        <v>1012636</v>
      </c>
      <c r="E43" s="30">
        <v>1026928</v>
      </c>
      <c r="F43" s="31">
        <v>1022338</v>
      </c>
      <c r="G43" s="31">
        <v>1010759</v>
      </c>
      <c r="H43" s="32">
        <f t="shared" si="1"/>
        <v>2512</v>
      </c>
      <c r="I43" s="32">
        <f t="shared" si="2"/>
        <v>2445</v>
      </c>
      <c r="J43" s="32">
        <f t="shared" si="3"/>
        <v>1877</v>
      </c>
      <c r="K43" s="36">
        <f t="shared" si="7"/>
        <v>100.2446130595329</v>
      </c>
      <c r="L43" s="36">
        <f t="shared" si="8"/>
        <v>100.23915769540015</v>
      </c>
      <c r="M43" s="36">
        <f t="shared" si="4"/>
        <v>100.18570203183943</v>
      </c>
      <c r="N43" s="37">
        <f t="shared" si="5"/>
        <v>-0.452381877525645</v>
      </c>
      <c r="O43" s="38">
        <f t="shared" si="6"/>
        <v>-1.1853241125194245</v>
      </c>
    </row>
    <row r="44" spans="1:15" ht="27" customHeight="1">
      <c r="A44" s="26" t="s">
        <v>88</v>
      </c>
      <c r="B44" s="30">
        <v>1508524</v>
      </c>
      <c r="C44" s="31">
        <v>1493914</v>
      </c>
      <c r="D44" s="31">
        <v>1468813</v>
      </c>
      <c r="E44" s="30">
        <v>1506654</v>
      </c>
      <c r="F44" s="31">
        <v>1492607</v>
      </c>
      <c r="G44" s="31">
        <v>1467007</v>
      </c>
      <c r="H44" s="32">
        <f t="shared" si="1"/>
        <v>1870</v>
      </c>
      <c r="I44" s="32">
        <f t="shared" si="2"/>
        <v>1307</v>
      </c>
      <c r="J44" s="32">
        <f t="shared" si="3"/>
        <v>1806</v>
      </c>
      <c r="K44" s="36">
        <f t="shared" si="7"/>
        <v>100.12411608770162</v>
      </c>
      <c r="L44" s="36">
        <f t="shared" si="8"/>
        <v>100.08756491159427</v>
      </c>
      <c r="M44" s="36">
        <f t="shared" si="4"/>
        <v>100.12310779703164</v>
      </c>
      <c r="N44" s="37">
        <f t="shared" si="5"/>
        <v>-0.968496358029438</v>
      </c>
      <c r="O44" s="38">
        <f t="shared" si="6"/>
        <v>-1.6802172012579035</v>
      </c>
    </row>
    <row r="45" spans="1:15" ht="27" customHeight="1">
      <c r="A45" s="43" t="s">
        <v>89</v>
      </c>
      <c r="B45" s="44">
        <v>813858</v>
      </c>
      <c r="C45" s="45">
        <v>811573</v>
      </c>
      <c r="D45" s="45">
        <v>795109</v>
      </c>
      <c r="E45" s="44">
        <v>816008</v>
      </c>
      <c r="F45" s="45">
        <v>812519</v>
      </c>
      <c r="G45" s="45">
        <v>796163</v>
      </c>
      <c r="H45" s="46">
        <f t="shared" si="1"/>
        <v>-2150</v>
      </c>
      <c r="I45" s="46">
        <f t="shared" si="2"/>
        <v>-946</v>
      </c>
      <c r="J45" s="46">
        <f t="shared" si="3"/>
        <v>-1054</v>
      </c>
      <c r="K45" s="47">
        <f t="shared" si="7"/>
        <v>99.73652219095891</v>
      </c>
      <c r="L45" s="47">
        <f t="shared" si="8"/>
        <v>99.88357195339432</v>
      </c>
      <c r="M45" s="47">
        <f t="shared" si="4"/>
        <v>99.86761504867722</v>
      </c>
      <c r="N45" s="48">
        <f t="shared" si="5"/>
        <v>-0.2807615087644282</v>
      </c>
      <c r="O45" s="49">
        <f t="shared" si="6"/>
        <v>-2.0286529985595934</v>
      </c>
    </row>
    <row r="46" spans="1:15" ht="27" customHeight="1">
      <c r="A46" s="26" t="s">
        <v>90</v>
      </c>
      <c r="B46" s="30">
        <v>4940109</v>
      </c>
      <c r="C46" s="31">
        <v>5014075</v>
      </c>
      <c r="D46" s="31">
        <v>5030396</v>
      </c>
      <c r="E46" s="30">
        <v>4926214</v>
      </c>
      <c r="F46" s="31">
        <v>5006110</v>
      </c>
      <c r="G46" s="31">
        <v>5025603</v>
      </c>
      <c r="H46" s="32">
        <f t="shared" si="1"/>
        <v>13895</v>
      </c>
      <c r="I46" s="32">
        <f t="shared" si="2"/>
        <v>7965</v>
      </c>
      <c r="J46" s="32">
        <f t="shared" si="3"/>
        <v>4793</v>
      </c>
      <c r="K46" s="36">
        <f t="shared" si="7"/>
        <v>100.2820624520169</v>
      </c>
      <c r="L46" s="36">
        <f t="shared" si="8"/>
        <v>100.15910557298982</v>
      </c>
      <c r="M46" s="36">
        <f t="shared" si="4"/>
        <v>100.09537163998033</v>
      </c>
      <c r="N46" s="37">
        <f t="shared" si="5"/>
        <v>1.4972544128074907</v>
      </c>
      <c r="O46" s="38">
        <f t="shared" si="6"/>
        <v>0.3255037070646125</v>
      </c>
    </row>
    <row r="47" spans="1:15" ht="27" customHeight="1">
      <c r="A47" s="26" t="s">
        <v>91</v>
      </c>
      <c r="B47" s="30">
        <v>876969</v>
      </c>
      <c r="C47" s="31">
        <v>873168</v>
      </c>
      <c r="D47" s="31">
        <v>866003</v>
      </c>
      <c r="E47" s="30">
        <v>884307</v>
      </c>
      <c r="F47" s="31">
        <v>876511</v>
      </c>
      <c r="G47" s="31">
        <v>865941</v>
      </c>
      <c r="H47" s="32">
        <f t="shared" si="1"/>
        <v>-7338</v>
      </c>
      <c r="I47" s="32">
        <f t="shared" si="2"/>
        <v>-3343</v>
      </c>
      <c r="J47" s="32">
        <f t="shared" si="3"/>
        <v>62</v>
      </c>
      <c r="K47" s="36">
        <f t="shared" si="7"/>
        <v>99.17019768021738</v>
      </c>
      <c r="L47" s="36">
        <f t="shared" si="8"/>
        <v>99.61860147790502</v>
      </c>
      <c r="M47" s="36">
        <f t="shared" si="4"/>
        <v>100.00715984114392</v>
      </c>
      <c r="N47" s="37">
        <f t="shared" si="5"/>
        <v>-0.43342467065540513</v>
      </c>
      <c r="O47" s="38">
        <f t="shared" si="6"/>
        <v>-0.820575192860943</v>
      </c>
    </row>
    <row r="48" spans="1:15" ht="27" customHeight="1">
      <c r="A48" s="26" t="s">
        <v>92</v>
      </c>
      <c r="B48" s="30">
        <v>1541570</v>
      </c>
      <c r="C48" s="31">
        <v>1512910</v>
      </c>
      <c r="D48" s="31">
        <v>1474240</v>
      </c>
      <c r="E48" s="30">
        <v>1544381</v>
      </c>
      <c r="F48" s="31">
        <v>1515609</v>
      </c>
      <c r="G48" s="31">
        <v>1478031</v>
      </c>
      <c r="H48" s="32">
        <f t="shared" si="1"/>
        <v>-2811</v>
      </c>
      <c r="I48" s="32">
        <f t="shared" si="2"/>
        <v>-2699</v>
      </c>
      <c r="J48" s="32">
        <f t="shared" si="3"/>
        <v>-3791</v>
      </c>
      <c r="K48" s="36">
        <f t="shared" si="7"/>
        <v>99.81798532874984</v>
      </c>
      <c r="L48" s="36">
        <f t="shared" si="8"/>
        <v>99.82191976954479</v>
      </c>
      <c r="M48" s="36">
        <f t="shared" si="4"/>
        <v>99.74351011582301</v>
      </c>
      <c r="N48" s="37">
        <f t="shared" si="5"/>
        <v>-1.859143600355482</v>
      </c>
      <c r="O48" s="38">
        <f t="shared" si="6"/>
        <v>-2.5560013483948154</v>
      </c>
    </row>
    <row r="49" spans="1:15" ht="27" customHeight="1">
      <c r="A49" s="26" t="s">
        <v>93</v>
      </c>
      <c r="B49" s="30">
        <v>1850489</v>
      </c>
      <c r="C49" s="31">
        <v>1851153</v>
      </c>
      <c r="D49" s="31">
        <v>1832633</v>
      </c>
      <c r="E49" s="30">
        <v>1858865</v>
      </c>
      <c r="F49" s="31">
        <v>1858464</v>
      </c>
      <c r="G49" s="31">
        <v>1840382</v>
      </c>
      <c r="H49" s="32">
        <f t="shared" si="1"/>
        <v>-8376</v>
      </c>
      <c r="I49" s="32">
        <f t="shared" si="2"/>
        <v>-7311</v>
      </c>
      <c r="J49" s="32">
        <f t="shared" si="3"/>
        <v>-7749</v>
      </c>
      <c r="K49" s="36">
        <f t="shared" si="7"/>
        <v>99.5494024579515</v>
      </c>
      <c r="L49" s="36">
        <f t="shared" si="8"/>
        <v>99.60661062038328</v>
      </c>
      <c r="M49" s="36">
        <f t="shared" si="4"/>
        <v>99.57894611010106</v>
      </c>
      <c r="N49" s="37">
        <f t="shared" si="5"/>
        <v>0.035882407298827496</v>
      </c>
      <c r="O49" s="38">
        <f t="shared" si="6"/>
        <v>-1.0004575526712358</v>
      </c>
    </row>
    <row r="50" spans="1:15" ht="27" customHeight="1">
      <c r="A50" s="26" t="s">
        <v>94</v>
      </c>
      <c r="B50" s="30">
        <v>1230641</v>
      </c>
      <c r="C50" s="31">
        <v>1220246</v>
      </c>
      <c r="D50" s="31">
        <v>1207316</v>
      </c>
      <c r="E50" s="30">
        <v>1231020</v>
      </c>
      <c r="F50" s="31">
        <v>1219743</v>
      </c>
      <c r="G50" s="31">
        <v>1206218</v>
      </c>
      <c r="H50" s="32">
        <f t="shared" si="1"/>
        <v>-379</v>
      </c>
      <c r="I50" s="32">
        <f t="shared" si="2"/>
        <v>503</v>
      </c>
      <c r="J50" s="32">
        <f t="shared" si="3"/>
        <v>1098</v>
      </c>
      <c r="K50" s="36">
        <f t="shared" si="7"/>
        <v>99.96921252294845</v>
      </c>
      <c r="L50" s="36">
        <f t="shared" si="8"/>
        <v>100.04123819525917</v>
      </c>
      <c r="M50" s="36">
        <f t="shared" si="4"/>
        <v>100.09102832158034</v>
      </c>
      <c r="N50" s="37">
        <f t="shared" si="5"/>
        <v>-0.8446817552803783</v>
      </c>
      <c r="O50" s="38">
        <f t="shared" si="6"/>
        <v>-1.0596224040070723</v>
      </c>
    </row>
    <row r="51" spans="1:15" ht="27" customHeight="1">
      <c r="A51" s="26" t="s">
        <v>95</v>
      </c>
      <c r="B51" s="30">
        <v>1174956</v>
      </c>
      <c r="C51" s="31">
        <v>1169428</v>
      </c>
      <c r="D51" s="31">
        <v>1152158</v>
      </c>
      <c r="E51" s="30">
        <v>1175779</v>
      </c>
      <c r="F51" s="31">
        <v>1169586</v>
      </c>
      <c r="G51" s="31">
        <v>1152188</v>
      </c>
      <c r="H51" s="32">
        <f t="shared" si="1"/>
        <v>-823</v>
      </c>
      <c r="I51" s="32">
        <f t="shared" si="2"/>
        <v>-158</v>
      </c>
      <c r="J51" s="32">
        <f t="shared" si="3"/>
        <v>-30</v>
      </c>
      <c r="K51" s="36">
        <f t="shared" si="7"/>
        <v>99.93000385276486</v>
      </c>
      <c r="L51" s="36">
        <f t="shared" si="8"/>
        <v>99.98649094636906</v>
      </c>
      <c r="M51" s="36">
        <f t="shared" si="4"/>
        <v>99.99739625824952</v>
      </c>
      <c r="N51" s="37">
        <f t="shared" si="5"/>
        <v>-0.47048570329442124</v>
      </c>
      <c r="O51" s="38">
        <f t="shared" si="6"/>
        <v>-1.4767903624678098</v>
      </c>
    </row>
    <row r="52" spans="1:15" ht="27" customHeight="1">
      <c r="A52" s="26" t="s">
        <v>96</v>
      </c>
      <c r="B52" s="30">
        <v>1791037</v>
      </c>
      <c r="C52" s="31">
        <v>1783975</v>
      </c>
      <c r="D52" s="31">
        <v>1752159</v>
      </c>
      <c r="E52" s="30">
        <v>1794207</v>
      </c>
      <c r="F52" s="31">
        <v>1785357</v>
      </c>
      <c r="G52" s="31">
        <v>1752804</v>
      </c>
      <c r="H52" s="32">
        <f t="shared" si="1"/>
        <v>-3170</v>
      </c>
      <c r="I52" s="32">
        <f t="shared" si="2"/>
        <v>-1382</v>
      </c>
      <c r="J52" s="32">
        <f t="shared" si="3"/>
        <v>-645</v>
      </c>
      <c r="K52" s="36">
        <f t="shared" si="7"/>
        <v>99.82332027463944</v>
      </c>
      <c r="L52" s="36">
        <f t="shared" si="8"/>
        <v>99.92259251230986</v>
      </c>
      <c r="M52" s="36">
        <f t="shared" si="4"/>
        <v>99.96320181834363</v>
      </c>
      <c r="N52" s="37">
        <f t="shared" si="5"/>
        <v>-0.3942967119048908</v>
      </c>
      <c r="O52" s="38">
        <f t="shared" si="6"/>
        <v>-1.7834330638041394</v>
      </c>
    </row>
    <row r="53" spans="1:15" ht="27" customHeight="1" thickBot="1">
      <c r="A53" s="27" t="s">
        <v>97</v>
      </c>
      <c r="B53" s="33">
        <v>1272645</v>
      </c>
      <c r="C53" s="34">
        <v>1308778</v>
      </c>
      <c r="D53" s="34">
        <v>1360807</v>
      </c>
      <c r="E53" s="33">
        <v>1272621</v>
      </c>
      <c r="F53" s="34">
        <v>1308662</v>
      </c>
      <c r="G53" s="34">
        <v>1361146</v>
      </c>
      <c r="H53" s="35">
        <f t="shared" si="1"/>
        <v>24</v>
      </c>
      <c r="I53" s="35">
        <f t="shared" si="2"/>
        <v>116</v>
      </c>
      <c r="J53" s="35">
        <f t="shared" si="3"/>
        <v>-339</v>
      </c>
      <c r="K53" s="39">
        <f t="shared" si="7"/>
        <v>100.001885871756</v>
      </c>
      <c r="L53" s="39">
        <f t="shared" si="8"/>
        <v>100.00886401530724</v>
      </c>
      <c r="M53" s="39">
        <f t="shared" si="4"/>
        <v>99.97509451594465</v>
      </c>
      <c r="N53" s="40">
        <f t="shared" si="5"/>
        <v>2.839204962892244</v>
      </c>
      <c r="O53" s="41">
        <f t="shared" si="6"/>
        <v>3.9753877280944465</v>
      </c>
    </row>
  </sheetData>
  <mergeCells count="7">
    <mergeCell ref="N3:O3"/>
    <mergeCell ref="N4:O4"/>
    <mergeCell ref="A4:A5"/>
    <mergeCell ref="B4:D4"/>
    <mergeCell ref="E4:G4"/>
    <mergeCell ref="K4:M4"/>
    <mergeCell ref="H4:J4"/>
  </mergeCells>
  <printOptions/>
  <pageMargins left="0.7874015748031497" right="0.3937007874015748" top="0.7874015748031497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10" width="8.875" style="0" customWidth="1"/>
    <col min="11" max="15" width="7.75390625" style="0" customWidth="1"/>
  </cols>
  <sheetData>
    <row r="1" spans="1:15" ht="18" customHeight="1">
      <c r="A1" s="2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8" customHeight="1">
      <c r="A2" t="s">
        <v>89</v>
      </c>
    </row>
    <row r="3" ht="18" customHeight="1" thickBot="1">
      <c r="M3" t="s">
        <v>120</v>
      </c>
    </row>
    <row r="4" spans="1:15" ht="21" customHeight="1">
      <c r="A4" s="106"/>
      <c r="B4" s="104" t="s">
        <v>41</v>
      </c>
      <c r="C4" s="104"/>
      <c r="D4" s="104"/>
      <c r="E4" s="104" t="s">
        <v>110</v>
      </c>
      <c r="F4" s="104"/>
      <c r="G4" s="104"/>
      <c r="H4" s="108" t="s">
        <v>119</v>
      </c>
      <c r="I4" s="109"/>
      <c r="J4" s="110"/>
      <c r="K4" s="104" t="s">
        <v>42</v>
      </c>
      <c r="L4" s="104"/>
      <c r="M4" s="104"/>
      <c r="N4" s="104" t="s">
        <v>50</v>
      </c>
      <c r="O4" s="105"/>
    </row>
    <row r="5" spans="1:15" ht="21" customHeight="1">
      <c r="A5" s="107"/>
      <c r="B5" s="8" t="s">
        <v>121</v>
      </c>
      <c r="C5" s="8" t="s">
        <v>122</v>
      </c>
      <c r="D5" s="8" t="s">
        <v>123</v>
      </c>
      <c r="E5" s="8" t="s">
        <v>121</v>
      </c>
      <c r="F5" s="8" t="s">
        <v>122</v>
      </c>
      <c r="G5" s="8" t="s">
        <v>123</v>
      </c>
      <c r="H5" s="8" t="s">
        <v>121</v>
      </c>
      <c r="I5" s="8" t="s">
        <v>122</v>
      </c>
      <c r="J5" s="8" t="s">
        <v>123</v>
      </c>
      <c r="K5" s="8" t="s">
        <v>121</v>
      </c>
      <c r="L5" s="8" t="s">
        <v>122</v>
      </c>
      <c r="M5" s="8" t="s">
        <v>123</v>
      </c>
      <c r="N5" s="53" t="s">
        <v>107</v>
      </c>
      <c r="O5" s="54" t="s">
        <v>109</v>
      </c>
    </row>
    <row r="6" spans="1:15" ht="18" customHeight="1">
      <c r="A6" s="21" t="s">
        <v>111</v>
      </c>
      <c r="B6" s="17">
        <f aca="true" t="shared" si="0" ref="B6:G6">SUM(B7:B8)</f>
        <v>813858</v>
      </c>
      <c r="C6" s="17">
        <f t="shared" si="0"/>
        <v>811573</v>
      </c>
      <c r="D6" s="17">
        <f t="shared" si="0"/>
        <v>795109</v>
      </c>
      <c r="E6" s="17">
        <f t="shared" si="0"/>
        <v>816008</v>
      </c>
      <c r="F6" s="17">
        <f t="shared" si="0"/>
        <v>812519</v>
      </c>
      <c r="G6" s="17">
        <f t="shared" si="0"/>
        <v>796163</v>
      </c>
      <c r="H6" s="17">
        <f aca="true" t="shared" si="1" ref="H6:J9">+B6-E6</f>
        <v>-2150</v>
      </c>
      <c r="I6" s="17">
        <f t="shared" si="1"/>
        <v>-946</v>
      </c>
      <c r="J6" s="17">
        <f t="shared" si="1"/>
        <v>-1054</v>
      </c>
      <c r="K6" s="18">
        <f>B6/E6*100</f>
        <v>99.73652219095891</v>
      </c>
      <c r="L6" s="18">
        <f>C6/F6*100</f>
        <v>99.88357195339432</v>
      </c>
      <c r="M6" s="18">
        <f>D6/G6*100</f>
        <v>99.86761504867722</v>
      </c>
      <c r="N6" s="19">
        <f>(C6-B6)/B6*100</f>
        <v>-0.2807615087644282</v>
      </c>
      <c r="O6" s="20">
        <f>(D6-C6)/C6*100</f>
        <v>-2.028652998559587</v>
      </c>
    </row>
    <row r="7" spans="1:15" ht="18" customHeight="1">
      <c r="A7" s="21" t="s">
        <v>112</v>
      </c>
      <c r="B7" s="17">
        <f aca="true" t="shared" si="2" ref="B7:G7">SUM(B9:B17)</f>
        <v>579735</v>
      </c>
      <c r="C7" s="17">
        <f t="shared" si="2"/>
        <v>583233</v>
      </c>
      <c r="D7" s="17">
        <f t="shared" si="2"/>
        <v>574843</v>
      </c>
      <c r="E7" s="17">
        <f t="shared" si="2"/>
        <v>560323</v>
      </c>
      <c r="F7" s="17">
        <f t="shared" si="2"/>
        <v>564265</v>
      </c>
      <c r="G7" s="17">
        <f t="shared" si="2"/>
        <v>557630</v>
      </c>
      <c r="H7" s="17">
        <f t="shared" si="1"/>
        <v>19412</v>
      </c>
      <c r="I7" s="17">
        <f t="shared" si="1"/>
        <v>18968</v>
      </c>
      <c r="J7" s="17">
        <f t="shared" si="1"/>
        <v>17213</v>
      </c>
      <c r="K7" s="18">
        <f aca="true" t="shared" si="3" ref="K7:K17">B7/E7*100</f>
        <v>103.46443033750177</v>
      </c>
      <c r="L7" s="18">
        <f aca="true" t="shared" si="4" ref="L7:L17">C7/F7*100</f>
        <v>103.36154111986389</v>
      </c>
      <c r="M7" s="18">
        <f aca="true" t="shared" si="5" ref="M7:M17">D7/G7*100</f>
        <v>103.08681383713214</v>
      </c>
      <c r="N7" s="19">
        <f aca="true" t="shared" si="6" ref="N7:N60">(C7-B7)/B7*100</f>
        <v>0.603379130119796</v>
      </c>
      <c r="O7" s="20">
        <f aca="true" t="shared" si="7" ref="O7:O60">(D7-C7)/C7*100</f>
        <v>-1.4385331419861358</v>
      </c>
    </row>
    <row r="8" spans="1:15" ht="18" customHeight="1">
      <c r="A8" s="21" t="s">
        <v>113</v>
      </c>
      <c r="B8" s="17">
        <f aca="true" t="shared" si="8" ref="B8:G8">B18+B26+B35+B38+B41+B45+B54</f>
        <v>234123</v>
      </c>
      <c r="C8" s="17">
        <f t="shared" si="8"/>
        <v>228340</v>
      </c>
      <c r="D8" s="17">
        <f t="shared" si="8"/>
        <v>220266</v>
      </c>
      <c r="E8" s="17">
        <f t="shared" si="8"/>
        <v>255685</v>
      </c>
      <c r="F8" s="17">
        <f t="shared" si="8"/>
        <v>248254</v>
      </c>
      <c r="G8" s="17">
        <f t="shared" si="8"/>
        <v>238533</v>
      </c>
      <c r="H8" s="17">
        <f t="shared" si="1"/>
        <v>-21562</v>
      </c>
      <c r="I8" s="17">
        <f t="shared" si="1"/>
        <v>-19914</v>
      </c>
      <c r="J8" s="17">
        <f t="shared" si="1"/>
        <v>-18267</v>
      </c>
      <c r="K8" s="18">
        <f t="shared" si="3"/>
        <v>91.56696716663082</v>
      </c>
      <c r="L8" s="18">
        <f t="shared" si="4"/>
        <v>91.97837698486228</v>
      </c>
      <c r="M8" s="18">
        <f t="shared" si="5"/>
        <v>92.34194010891574</v>
      </c>
      <c r="N8" s="19">
        <f t="shared" si="6"/>
        <v>-2.4700691516852253</v>
      </c>
      <c r="O8" s="20">
        <f t="shared" si="7"/>
        <v>-3.535955154594026</v>
      </c>
    </row>
    <row r="9" spans="1:15" ht="18" customHeight="1">
      <c r="A9" s="5" t="s">
        <v>105</v>
      </c>
      <c r="B9" s="3">
        <v>343677</v>
      </c>
      <c r="C9" s="3">
        <v>349579</v>
      </c>
      <c r="D9" s="3">
        <v>347888</v>
      </c>
      <c r="E9" s="3">
        <v>324413</v>
      </c>
      <c r="F9" s="3">
        <v>332383</v>
      </c>
      <c r="G9" s="3">
        <v>333400</v>
      </c>
      <c r="H9" s="51">
        <f t="shared" si="1"/>
        <v>19264</v>
      </c>
      <c r="I9" s="51">
        <f t="shared" si="1"/>
        <v>17196</v>
      </c>
      <c r="J9" s="51">
        <f t="shared" si="1"/>
        <v>14488</v>
      </c>
      <c r="K9" s="10">
        <f t="shared" si="3"/>
        <v>105.93810975515778</v>
      </c>
      <c r="L9" s="10">
        <f t="shared" si="4"/>
        <v>105.17354979045257</v>
      </c>
      <c r="M9" s="10">
        <f t="shared" si="5"/>
        <v>104.34553089382123</v>
      </c>
      <c r="N9" s="11">
        <f t="shared" si="6"/>
        <v>1.7173101487734124</v>
      </c>
      <c r="O9" s="12">
        <f t="shared" si="7"/>
        <v>-0.4837247088640908</v>
      </c>
    </row>
    <row r="10" spans="1:15" ht="18" customHeight="1">
      <c r="A10" s="5" t="s">
        <v>0</v>
      </c>
      <c r="B10" s="3">
        <v>21074</v>
      </c>
      <c r="C10" s="3">
        <v>19256</v>
      </c>
      <c r="D10" s="3">
        <v>17221</v>
      </c>
      <c r="E10" s="3">
        <v>21430</v>
      </c>
      <c r="F10" s="3">
        <v>19472</v>
      </c>
      <c r="G10" s="3">
        <v>17490</v>
      </c>
      <c r="H10" s="51">
        <f aca="true" t="shared" si="9" ref="H10:H60">+B10-E10</f>
        <v>-356</v>
      </c>
      <c r="I10" s="51">
        <f aca="true" t="shared" si="10" ref="I10:I60">+C10-F10</f>
        <v>-216</v>
      </c>
      <c r="J10" s="51">
        <f aca="true" t="shared" si="11" ref="J10:J60">+D10-G10</f>
        <v>-269</v>
      </c>
      <c r="K10" s="10">
        <f t="shared" si="3"/>
        <v>98.338777414839</v>
      </c>
      <c r="L10" s="10">
        <f t="shared" si="4"/>
        <v>98.89071487263763</v>
      </c>
      <c r="M10" s="10">
        <f t="shared" si="5"/>
        <v>98.46197827329904</v>
      </c>
      <c r="N10" s="11">
        <f t="shared" si="6"/>
        <v>-8.626743854987188</v>
      </c>
      <c r="O10" s="12">
        <f t="shared" si="7"/>
        <v>-10.568134607395098</v>
      </c>
    </row>
    <row r="11" spans="1:15" ht="18" customHeight="1">
      <c r="A11" s="5" t="s">
        <v>1</v>
      </c>
      <c r="B11" s="3">
        <v>22581</v>
      </c>
      <c r="C11" s="3">
        <v>21569</v>
      </c>
      <c r="D11" s="3">
        <v>20665</v>
      </c>
      <c r="E11" s="3">
        <v>22377</v>
      </c>
      <c r="F11" s="3">
        <v>21321</v>
      </c>
      <c r="G11" s="3">
        <v>20348</v>
      </c>
      <c r="H11" s="51">
        <f t="shared" si="9"/>
        <v>204</v>
      </c>
      <c r="I11" s="51">
        <f t="shared" si="10"/>
        <v>248</v>
      </c>
      <c r="J11" s="51">
        <f t="shared" si="11"/>
        <v>317</v>
      </c>
      <c r="K11" s="10">
        <f t="shared" si="3"/>
        <v>100.9116503552755</v>
      </c>
      <c r="L11" s="10">
        <f t="shared" si="4"/>
        <v>101.16317245907791</v>
      </c>
      <c r="M11" s="10">
        <f t="shared" si="5"/>
        <v>101.55789266758404</v>
      </c>
      <c r="N11" s="11">
        <f t="shared" si="6"/>
        <v>-4.481643859882202</v>
      </c>
      <c r="O11" s="12">
        <f t="shared" si="7"/>
        <v>-4.191200333812415</v>
      </c>
    </row>
    <row r="12" spans="1:15" ht="18" customHeight="1">
      <c r="A12" s="5" t="s">
        <v>2</v>
      </c>
      <c r="B12" s="3">
        <v>49955</v>
      </c>
      <c r="C12" s="3">
        <v>52122</v>
      </c>
      <c r="D12" s="3">
        <v>53233</v>
      </c>
      <c r="E12" s="3">
        <v>48184</v>
      </c>
      <c r="F12" s="3">
        <v>49960</v>
      </c>
      <c r="G12" s="3">
        <v>50758</v>
      </c>
      <c r="H12" s="51">
        <f t="shared" si="9"/>
        <v>1771</v>
      </c>
      <c r="I12" s="51">
        <f t="shared" si="10"/>
        <v>2162</v>
      </c>
      <c r="J12" s="51">
        <f t="shared" si="11"/>
        <v>2475</v>
      </c>
      <c r="K12" s="10">
        <f t="shared" si="3"/>
        <v>103.67549393989705</v>
      </c>
      <c r="L12" s="10">
        <f t="shared" si="4"/>
        <v>104.32746196957565</v>
      </c>
      <c r="M12" s="10">
        <f t="shared" si="5"/>
        <v>104.87607864770085</v>
      </c>
      <c r="N12" s="11">
        <f t="shared" si="6"/>
        <v>4.337904113702332</v>
      </c>
      <c r="O12" s="12">
        <f t="shared" si="7"/>
        <v>2.13153754652546</v>
      </c>
    </row>
    <row r="13" spans="1:15" ht="18" customHeight="1">
      <c r="A13" s="5" t="s">
        <v>3</v>
      </c>
      <c r="B13" s="3">
        <v>26978</v>
      </c>
      <c r="C13" s="3">
        <v>27348</v>
      </c>
      <c r="D13" s="3">
        <v>27757</v>
      </c>
      <c r="E13" s="3">
        <v>30685</v>
      </c>
      <c r="F13" s="3">
        <v>30321</v>
      </c>
      <c r="G13" s="3">
        <v>30011</v>
      </c>
      <c r="H13" s="51">
        <f t="shared" si="9"/>
        <v>-3707</v>
      </c>
      <c r="I13" s="51">
        <f t="shared" si="10"/>
        <v>-2973</v>
      </c>
      <c r="J13" s="51">
        <f t="shared" si="11"/>
        <v>-2254</v>
      </c>
      <c r="K13" s="10">
        <f t="shared" si="3"/>
        <v>87.91917875183314</v>
      </c>
      <c r="L13" s="10">
        <f t="shared" si="4"/>
        <v>90.19491441575146</v>
      </c>
      <c r="M13" s="10">
        <f t="shared" si="5"/>
        <v>92.48942054579987</v>
      </c>
      <c r="N13" s="11">
        <f t="shared" si="6"/>
        <v>1.3714878790125289</v>
      </c>
      <c r="O13" s="12">
        <f t="shared" si="7"/>
        <v>1.4955389790843936</v>
      </c>
    </row>
    <row r="14" spans="1:15" ht="18" customHeight="1">
      <c r="A14" s="5" t="s">
        <v>4</v>
      </c>
      <c r="B14" s="3">
        <v>29863</v>
      </c>
      <c r="C14" s="3">
        <v>28720</v>
      </c>
      <c r="D14" s="3">
        <v>26621</v>
      </c>
      <c r="E14" s="3">
        <v>28742</v>
      </c>
      <c r="F14" s="3">
        <v>27569</v>
      </c>
      <c r="G14" s="3">
        <v>26039</v>
      </c>
      <c r="H14" s="51">
        <f t="shared" si="9"/>
        <v>1121</v>
      </c>
      <c r="I14" s="51">
        <f t="shared" si="10"/>
        <v>1151</v>
      </c>
      <c r="J14" s="51">
        <f t="shared" si="11"/>
        <v>582</v>
      </c>
      <c r="K14" s="10">
        <f t="shared" si="3"/>
        <v>103.90021571219819</v>
      </c>
      <c r="L14" s="10">
        <f t="shared" si="4"/>
        <v>104.17497914324059</v>
      </c>
      <c r="M14" s="10">
        <f t="shared" si="5"/>
        <v>102.23510887514881</v>
      </c>
      <c r="N14" s="11">
        <f t="shared" si="6"/>
        <v>-3.8274788199444125</v>
      </c>
      <c r="O14" s="12">
        <f t="shared" si="7"/>
        <v>-7.3084958217270195</v>
      </c>
    </row>
    <row r="15" spans="1:15" ht="18" customHeight="1">
      <c r="A15" s="5" t="s">
        <v>5</v>
      </c>
      <c r="B15" s="3">
        <v>26750</v>
      </c>
      <c r="C15" s="3">
        <v>26860</v>
      </c>
      <c r="D15" s="3">
        <v>25175</v>
      </c>
      <c r="E15" s="3">
        <v>25919</v>
      </c>
      <c r="F15" s="3">
        <v>25968</v>
      </c>
      <c r="G15" s="3">
        <v>24397</v>
      </c>
      <c r="H15" s="51">
        <f t="shared" si="9"/>
        <v>831</v>
      </c>
      <c r="I15" s="51">
        <f t="shared" si="10"/>
        <v>892</v>
      </c>
      <c r="J15" s="51">
        <f t="shared" si="11"/>
        <v>778</v>
      </c>
      <c r="K15" s="10">
        <f t="shared" si="3"/>
        <v>103.2061422122767</v>
      </c>
      <c r="L15" s="10">
        <f t="shared" si="4"/>
        <v>103.43499691928528</v>
      </c>
      <c r="M15" s="10">
        <f t="shared" si="5"/>
        <v>103.18891667008239</v>
      </c>
      <c r="N15" s="11">
        <f t="shared" si="6"/>
        <v>0.411214953271028</v>
      </c>
      <c r="O15" s="12">
        <f t="shared" si="7"/>
        <v>-6.273268801191363</v>
      </c>
    </row>
    <row r="16" spans="1:15" ht="18" customHeight="1">
      <c r="A16" s="55" t="s">
        <v>6</v>
      </c>
      <c r="B16" s="3">
        <v>18738</v>
      </c>
      <c r="C16" s="3">
        <v>17799</v>
      </c>
      <c r="D16" s="3">
        <v>16797</v>
      </c>
      <c r="E16" s="3">
        <v>19582</v>
      </c>
      <c r="F16" s="3">
        <v>18507</v>
      </c>
      <c r="G16" s="3">
        <v>17278</v>
      </c>
      <c r="H16" s="51">
        <f t="shared" si="9"/>
        <v>-844</v>
      </c>
      <c r="I16" s="51">
        <f t="shared" si="10"/>
        <v>-708</v>
      </c>
      <c r="J16" s="51">
        <f t="shared" si="11"/>
        <v>-481</v>
      </c>
      <c r="K16" s="10">
        <f t="shared" si="3"/>
        <v>95.68991931365541</v>
      </c>
      <c r="L16" s="10">
        <f t="shared" si="4"/>
        <v>96.1744204895445</v>
      </c>
      <c r="M16" s="10">
        <f t="shared" si="5"/>
        <v>97.21611297603889</v>
      </c>
      <c r="N16" s="11">
        <f t="shared" si="6"/>
        <v>-5.011207172590458</v>
      </c>
      <c r="O16" s="12">
        <f t="shared" si="7"/>
        <v>-5.6295297488622955</v>
      </c>
    </row>
    <row r="17" spans="1:15" ht="18" customHeight="1">
      <c r="A17" s="5" t="s">
        <v>101</v>
      </c>
      <c r="B17" s="3">
        <v>40119</v>
      </c>
      <c r="C17" s="3">
        <v>39980</v>
      </c>
      <c r="D17" s="3">
        <v>39486</v>
      </c>
      <c r="E17" s="3">
        <v>38991</v>
      </c>
      <c r="F17" s="3">
        <v>38764</v>
      </c>
      <c r="G17" s="3">
        <v>37909</v>
      </c>
      <c r="H17" s="51">
        <f t="shared" si="9"/>
        <v>1128</v>
      </c>
      <c r="I17" s="51">
        <f t="shared" si="10"/>
        <v>1216</v>
      </c>
      <c r="J17" s="51">
        <f t="shared" si="11"/>
        <v>1577</v>
      </c>
      <c r="K17" s="10">
        <f t="shared" si="3"/>
        <v>102.89297530199278</v>
      </c>
      <c r="L17" s="10">
        <f t="shared" si="4"/>
        <v>103.13693117325353</v>
      </c>
      <c r="M17" s="10">
        <f t="shared" si="5"/>
        <v>104.1599620142974</v>
      </c>
      <c r="N17" s="11">
        <f t="shared" si="6"/>
        <v>-0.3464692539694409</v>
      </c>
      <c r="O17" s="12">
        <f t="shared" si="7"/>
        <v>-1.2356178089044523</v>
      </c>
    </row>
    <row r="18" spans="1:15" ht="18" customHeight="1">
      <c r="A18" s="16" t="s">
        <v>43</v>
      </c>
      <c r="B18" s="17">
        <f aca="true" t="shared" si="12" ref="B18:G18">SUM(B19:B25)</f>
        <v>22543</v>
      </c>
      <c r="C18" s="17">
        <f t="shared" si="12"/>
        <v>21515</v>
      </c>
      <c r="D18" s="17">
        <f t="shared" si="12"/>
        <v>19939</v>
      </c>
      <c r="E18" s="17">
        <f t="shared" si="12"/>
        <v>23035</v>
      </c>
      <c r="F18" s="17">
        <f t="shared" si="12"/>
        <v>21769</v>
      </c>
      <c r="G18" s="17">
        <f t="shared" si="12"/>
        <v>20502</v>
      </c>
      <c r="H18" s="50">
        <f t="shared" si="9"/>
        <v>-492</v>
      </c>
      <c r="I18" s="50">
        <f t="shared" si="10"/>
        <v>-254</v>
      </c>
      <c r="J18" s="50">
        <f t="shared" si="11"/>
        <v>-563</v>
      </c>
      <c r="K18" s="18">
        <f aca="true" t="shared" si="13" ref="K18:K60">B18/E18*100</f>
        <v>97.86411981766877</v>
      </c>
      <c r="L18" s="18">
        <f aca="true" t="shared" si="14" ref="L18:L60">C18/F18*100</f>
        <v>98.83320317883229</v>
      </c>
      <c r="M18" s="18">
        <f aca="true" t="shared" si="15" ref="M18:M60">D18/G18*100</f>
        <v>97.25392644620037</v>
      </c>
      <c r="N18" s="19">
        <f t="shared" si="6"/>
        <v>-4.560173889899303</v>
      </c>
      <c r="O18" s="20">
        <f t="shared" si="7"/>
        <v>-7.325122007901465</v>
      </c>
    </row>
    <row r="19" spans="1:15" ht="18" customHeight="1">
      <c r="A19" s="5" t="s">
        <v>7</v>
      </c>
      <c r="B19" s="3">
        <v>3947</v>
      </c>
      <c r="C19" s="3">
        <v>3636</v>
      </c>
      <c r="D19" s="3">
        <v>3169</v>
      </c>
      <c r="E19" s="3">
        <v>4068</v>
      </c>
      <c r="F19" s="3">
        <v>3744</v>
      </c>
      <c r="G19" s="3">
        <v>3386</v>
      </c>
      <c r="H19" s="51">
        <f t="shared" si="9"/>
        <v>-121</v>
      </c>
      <c r="I19" s="51">
        <f t="shared" si="10"/>
        <v>-108</v>
      </c>
      <c r="J19" s="51">
        <f t="shared" si="11"/>
        <v>-217</v>
      </c>
      <c r="K19" s="10">
        <f t="shared" si="13"/>
        <v>97.02556538839725</v>
      </c>
      <c r="L19" s="10">
        <f t="shared" si="14"/>
        <v>97.11538461538461</v>
      </c>
      <c r="M19" s="10">
        <f t="shared" si="15"/>
        <v>93.5912581216775</v>
      </c>
      <c r="N19" s="11">
        <f t="shared" si="6"/>
        <v>-7.879402077527235</v>
      </c>
      <c r="O19" s="12">
        <f t="shared" si="7"/>
        <v>-12.843784378437844</v>
      </c>
    </row>
    <row r="20" spans="1:15" ht="18" customHeight="1">
      <c r="A20" s="5" t="s">
        <v>8</v>
      </c>
      <c r="B20" s="3">
        <v>4339</v>
      </c>
      <c r="C20" s="3">
        <v>4024</v>
      </c>
      <c r="D20" s="3">
        <v>3700</v>
      </c>
      <c r="E20" s="3">
        <v>4291</v>
      </c>
      <c r="F20" s="3">
        <v>4023</v>
      </c>
      <c r="G20" s="3">
        <v>3727</v>
      </c>
      <c r="H20" s="51">
        <f t="shared" si="9"/>
        <v>48</v>
      </c>
      <c r="I20" s="51">
        <f t="shared" si="10"/>
        <v>1</v>
      </c>
      <c r="J20" s="51">
        <f t="shared" si="11"/>
        <v>-27</v>
      </c>
      <c r="K20" s="10">
        <f t="shared" si="13"/>
        <v>101.11862036821253</v>
      </c>
      <c r="L20" s="10">
        <f t="shared" si="14"/>
        <v>100.02485707183695</v>
      </c>
      <c r="M20" s="10">
        <f t="shared" si="15"/>
        <v>99.27555674805474</v>
      </c>
      <c r="N20" s="11">
        <f t="shared" si="6"/>
        <v>-7.259737266651302</v>
      </c>
      <c r="O20" s="12">
        <f t="shared" si="7"/>
        <v>-8.05168986083499</v>
      </c>
    </row>
    <row r="21" spans="1:15" ht="18" customHeight="1">
      <c r="A21" s="5" t="s">
        <v>9</v>
      </c>
      <c r="B21" s="3">
        <v>3679</v>
      </c>
      <c r="C21" s="3">
        <v>3480</v>
      </c>
      <c r="D21" s="3">
        <v>3237</v>
      </c>
      <c r="E21" s="3">
        <v>3575</v>
      </c>
      <c r="F21" s="3">
        <v>3315</v>
      </c>
      <c r="G21" s="3">
        <v>3236</v>
      </c>
      <c r="H21" s="51">
        <f t="shared" si="9"/>
        <v>104</v>
      </c>
      <c r="I21" s="51">
        <f t="shared" si="10"/>
        <v>165</v>
      </c>
      <c r="J21" s="51">
        <f t="shared" si="11"/>
        <v>1</v>
      </c>
      <c r="K21" s="10">
        <f t="shared" si="13"/>
        <v>102.9090909090909</v>
      </c>
      <c r="L21" s="10">
        <f t="shared" si="14"/>
        <v>104.97737556561087</v>
      </c>
      <c r="M21" s="10">
        <f t="shared" si="15"/>
        <v>100.0309023485785</v>
      </c>
      <c r="N21" s="11">
        <f t="shared" si="6"/>
        <v>-5.409078553954879</v>
      </c>
      <c r="O21" s="12">
        <f t="shared" si="7"/>
        <v>-6.982758620689655</v>
      </c>
    </row>
    <row r="22" spans="1:15" ht="18" customHeight="1">
      <c r="A22" s="5" t="s">
        <v>10</v>
      </c>
      <c r="B22" s="3">
        <v>3450</v>
      </c>
      <c r="C22" s="3">
        <v>3234</v>
      </c>
      <c r="D22" s="3">
        <v>3016</v>
      </c>
      <c r="E22" s="3">
        <v>3826</v>
      </c>
      <c r="F22" s="3">
        <v>3535</v>
      </c>
      <c r="G22" s="3">
        <v>3297</v>
      </c>
      <c r="H22" s="51">
        <f t="shared" si="9"/>
        <v>-376</v>
      </c>
      <c r="I22" s="51">
        <f t="shared" si="10"/>
        <v>-301</v>
      </c>
      <c r="J22" s="51">
        <f t="shared" si="11"/>
        <v>-281</v>
      </c>
      <c r="K22" s="10">
        <f t="shared" si="13"/>
        <v>90.17250392054365</v>
      </c>
      <c r="L22" s="10">
        <f t="shared" si="14"/>
        <v>91.48514851485149</v>
      </c>
      <c r="M22" s="10">
        <f t="shared" si="15"/>
        <v>91.47710039429785</v>
      </c>
      <c r="N22" s="11">
        <f t="shared" si="6"/>
        <v>-6.260869565217392</v>
      </c>
      <c r="O22" s="12">
        <f t="shared" si="7"/>
        <v>-6.740878169449598</v>
      </c>
    </row>
    <row r="23" spans="1:15" ht="18" customHeight="1">
      <c r="A23" s="5" t="s">
        <v>11</v>
      </c>
      <c r="B23" s="3">
        <v>1556</v>
      </c>
      <c r="C23" s="3">
        <v>1536</v>
      </c>
      <c r="D23" s="3">
        <v>1389</v>
      </c>
      <c r="E23" s="3">
        <v>1650</v>
      </c>
      <c r="F23" s="3">
        <v>1591</v>
      </c>
      <c r="G23" s="3">
        <v>1478</v>
      </c>
      <c r="H23" s="51">
        <f t="shared" si="9"/>
        <v>-94</v>
      </c>
      <c r="I23" s="51">
        <f t="shared" si="10"/>
        <v>-55</v>
      </c>
      <c r="J23" s="51">
        <f t="shared" si="11"/>
        <v>-89</v>
      </c>
      <c r="K23" s="10">
        <f t="shared" si="13"/>
        <v>94.3030303030303</v>
      </c>
      <c r="L23" s="10">
        <f t="shared" si="14"/>
        <v>96.54305468258957</v>
      </c>
      <c r="M23" s="10">
        <f t="shared" si="15"/>
        <v>93.97834912043301</v>
      </c>
      <c r="N23" s="11">
        <f t="shared" si="6"/>
        <v>-1.2853470437017995</v>
      </c>
      <c r="O23" s="12">
        <f t="shared" si="7"/>
        <v>-9.5703125</v>
      </c>
    </row>
    <row r="24" spans="1:15" ht="18" customHeight="1">
      <c r="A24" s="5" t="s">
        <v>12</v>
      </c>
      <c r="B24" s="3">
        <v>1349</v>
      </c>
      <c r="C24" s="3">
        <v>1270</v>
      </c>
      <c r="D24" s="3">
        <v>1210</v>
      </c>
      <c r="E24" s="3">
        <v>1242</v>
      </c>
      <c r="F24" s="3">
        <v>1195</v>
      </c>
      <c r="G24" s="3">
        <v>1170</v>
      </c>
      <c r="H24" s="51">
        <f t="shared" si="9"/>
        <v>107</v>
      </c>
      <c r="I24" s="51">
        <f t="shared" si="10"/>
        <v>75</v>
      </c>
      <c r="J24" s="51">
        <f t="shared" si="11"/>
        <v>40</v>
      </c>
      <c r="K24" s="10">
        <f t="shared" si="13"/>
        <v>108.61513687600643</v>
      </c>
      <c r="L24" s="10">
        <f t="shared" si="14"/>
        <v>106.27615062761507</v>
      </c>
      <c r="M24" s="10">
        <f t="shared" si="15"/>
        <v>103.41880341880344</v>
      </c>
      <c r="N24" s="11">
        <f t="shared" si="6"/>
        <v>-5.856189770200148</v>
      </c>
      <c r="O24" s="12">
        <f t="shared" si="7"/>
        <v>-4.724409448818897</v>
      </c>
    </row>
    <row r="25" spans="1:15" ht="18" customHeight="1">
      <c r="A25" s="5" t="s">
        <v>13</v>
      </c>
      <c r="B25" s="3">
        <v>4223</v>
      </c>
      <c r="C25" s="3">
        <v>4335</v>
      </c>
      <c r="D25" s="3">
        <v>4218</v>
      </c>
      <c r="E25" s="3">
        <v>4383</v>
      </c>
      <c r="F25" s="3">
        <v>4366</v>
      </c>
      <c r="G25" s="3">
        <v>4208</v>
      </c>
      <c r="H25" s="51">
        <f t="shared" si="9"/>
        <v>-160</v>
      </c>
      <c r="I25" s="51">
        <f t="shared" si="10"/>
        <v>-31</v>
      </c>
      <c r="J25" s="51">
        <f t="shared" si="11"/>
        <v>10</v>
      </c>
      <c r="K25" s="10">
        <f t="shared" si="13"/>
        <v>96.34953228382386</v>
      </c>
      <c r="L25" s="10">
        <f t="shared" si="14"/>
        <v>99.28996793403573</v>
      </c>
      <c r="M25" s="10">
        <f t="shared" si="15"/>
        <v>100.23764258555133</v>
      </c>
      <c r="N25" s="11">
        <f t="shared" si="6"/>
        <v>2.6521430262846315</v>
      </c>
      <c r="O25" s="12">
        <f t="shared" si="7"/>
        <v>-2.698961937716263</v>
      </c>
    </row>
    <row r="26" spans="1:15" ht="18" customHeight="1">
      <c r="A26" s="16" t="s">
        <v>44</v>
      </c>
      <c r="B26" s="17">
        <f aca="true" t="shared" si="16" ref="B26:G26">SUM(B27:B34)</f>
        <v>55528</v>
      </c>
      <c r="C26" s="17">
        <f t="shared" si="16"/>
        <v>57652</v>
      </c>
      <c r="D26" s="17">
        <f t="shared" si="16"/>
        <v>58320</v>
      </c>
      <c r="E26" s="17">
        <f t="shared" si="16"/>
        <v>62556</v>
      </c>
      <c r="F26" s="17">
        <f t="shared" si="16"/>
        <v>63730</v>
      </c>
      <c r="G26" s="17">
        <f t="shared" si="16"/>
        <v>63764</v>
      </c>
      <c r="H26" s="50">
        <f t="shared" si="9"/>
        <v>-7028</v>
      </c>
      <c r="I26" s="50">
        <f t="shared" si="10"/>
        <v>-6078</v>
      </c>
      <c r="J26" s="50">
        <f t="shared" si="11"/>
        <v>-5444</v>
      </c>
      <c r="K26" s="18">
        <f t="shared" si="13"/>
        <v>88.76526632137605</v>
      </c>
      <c r="L26" s="18">
        <f t="shared" si="14"/>
        <v>90.46289031853131</v>
      </c>
      <c r="M26" s="18">
        <f t="shared" si="15"/>
        <v>91.46226710996801</v>
      </c>
      <c r="N26" s="19">
        <f t="shared" si="6"/>
        <v>3.8250972482351244</v>
      </c>
      <c r="O26" s="20">
        <f t="shared" si="7"/>
        <v>1.1586761951016444</v>
      </c>
    </row>
    <row r="27" spans="1:15" ht="18" customHeight="1">
      <c r="A27" s="5" t="s">
        <v>14</v>
      </c>
      <c r="B27" s="3">
        <v>3611</v>
      </c>
      <c r="C27" s="3">
        <v>3630</v>
      </c>
      <c r="D27" s="3">
        <v>3531</v>
      </c>
      <c r="E27" s="3">
        <v>3599</v>
      </c>
      <c r="F27" s="3">
        <v>3388</v>
      </c>
      <c r="G27" s="3">
        <v>3324</v>
      </c>
      <c r="H27" s="51">
        <f t="shared" si="9"/>
        <v>12</v>
      </c>
      <c r="I27" s="51">
        <f t="shared" si="10"/>
        <v>242</v>
      </c>
      <c r="J27" s="51">
        <f t="shared" si="11"/>
        <v>207</v>
      </c>
      <c r="K27" s="10">
        <f t="shared" si="13"/>
        <v>100.33342595165324</v>
      </c>
      <c r="L27" s="10">
        <f t="shared" si="14"/>
        <v>107.14285714285714</v>
      </c>
      <c r="M27" s="10">
        <f t="shared" si="15"/>
        <v>106.2274368231047</v>
      </c>
      <c r="N27" s="11">
        <f t="shared" si="6"/>
        <v>0.5261700360011078</v>
      </c>
      <c r="O27" s="12">
        <f t="shared" si="7"/>
        <v>-2.727272727272727</v>
      </c>
    </row>
    <row r="28" spans="1:15" ht="18" customHeight="1">
      <c r="A28" s="5" t="s">
        <v>15</v>
      </c>
      <c r="B28" s="3">
        <v>6243</v>
      </c>
      <c r="C28" s="3">
        <v>6512</v>
      </c>
      <c r="D28" s="3">
        <v>6458</v>
      </c>
      <c r="E28" s="3">
        <v>6227</v>
      </c>
      <c r="F28" s="3">
        <v>6363</v>
      </c>
      <c r="G28" s="3">
        <v>6288</v>
      </c>
      <c r="H28" s="51">
        <f t="shared" si="9"/>
        <v>16</v>
      </c>
      <c r="I28" s="51">
        <f t="shared" si="10"/>
        <v>149</v>
      </c>
      <c r="J28" s="51">
        <f t="shared" si="11"/>
        <v>170</v>
      </c>
      <c r="K28" s="10">
        <f t="shared" si="13"/>
        <v>100.25694555965954</v>
      </c>
      <c r="L28" s="10">
        <f t="shared" si="14"/>
        <v>102.34166273770234</v>
      </c>
      <c r="M28" s="10">
        <f t="shared" si="15"/>
        <v>102.70356234096691</v>
      </c>
      <c r="N28" s="11">
        <f t="shared" si="6"/>
        <v>4.30882588499119</v>
      </c>
      <c r="O28" s="12">
        <f t="shared" si="7"/>
        <v>-0.8292383292383292</v>
      </c>
    </row>
    <row r="29" spans="1:15" ht="18" customHeight="1">
      <c r="A29" s="55" t="s">
        <v>16</v>
      </c>
      <c r="B29" s="3">
        <v>19969</v>
      </c>
      <c r="C29" s="3">
        <v>21268</v>
      </c>
      <c r="D29" s="3">
        <v>21214</v>
      </c>
      <c r="E29" s="3">
        <v>21950</v>
      </c>
      <c r="F29" s="3">
        <v>22366</v>
      </c>
      <c r="G29" s="3">
        <v>22172</v>
      </c>
      <c r="H29" s="51">
        <f t="shared" si="9"/>
        <v>-1981</v>
      </c>
      <c r="I29" s="51">
        <f t="shared" si="10"/>
        <v>-1098</v>
      </c>
      <c r="J29" s="51">
        <f t="shared" si="11"/>
        <v>-958</v>
      </c>
      <c r="K29" s="10">
        <f t="shared" si="13"/>
        <v>90.9749430523918</v>
      </c>
      <c r="L29" s="10">
        <f t="shared" si="14"/>
        <v>95.09076276491103</v>
      </c>
      <c r="M29" s="10">
        <f t="shared" si="15"/>
        <v>95.67923507126105</v>
      </c>
      <c r="N29" s="11">
        <f t="shared" si="6"/>
        <v>6.505082878461615</v>
      </c>
      <c r="O29" s="12">
        <f t="shared" si="7"/>
        <v>-0.25390257664096294</v>
      </c>
    </row>
    <row r="30" spans="1:15" ht="18" customHeight="1">
      <c r="A30" s="5" t="s">
        <v>17</v>
      </c>
      <c r="B30" s="3">
        <v>12061</v>
      </c>
      <c r="C30" s="3">
        <v>12960</v>
      </c>
      <c r="D30" s="3">
        <v>14346</v>
      </c>
      <c r="E30" s="3">
        <v>15102</v>
      </c>
      <c r="F30" s="3">
        <v>16587</v>
      </c>
      <c r="G30" s="3">
        <v>17759</v>
      </c>
      <c r="H30" s="51">
        <f t="shared" si="9"/>
        <v>-3041</v>
      </c>
      <c r="I30" s="51">
        <f t="shared" si="10"/>
        <v>-3627</v>
      </c>
      <c r="J30" s="51">
        <f t="shared" si="11"/>
        <v>-3413</v>
      </c>
      <c r="K30" s="10">
        <f t="shared" si="13"/>
        <v>79.86359422593034</v>
      </c>
      <c r="L30" s="10">
        <f t="shared" si="14"/>
        <v>78.1334780249593</v>
      </c>
      <c r="M30" s="10">
        <f t="shared" si="15"/>
        <v>80.78157553916324</v>
      </c>
      <c r="N30" s="11">
        <f t="shared" si="6"/>
        <v>7.4537766354365305</v>
      </c>
      <c r="O30" s="12">
        <f t="shared" si="7"/>
        <v>10.694444444444445</v>
      </c>
    </row>
    <row r="31" spans="1:15" ht="18" customHeight="1">
      <c r="A31" s="5" t="s">
        <v>18</v>
      </c>
      <c r="B31" s="3">
        <v>3754</v>
      </c>
      <c r="C31" s="3">
        <v>3605</v>
      </c>
      <c r="D31" s="3">
        <v>3527</v>
      </c>
      <c r="E31" s="3">
        <v>4458</v>
      </c>
      <c r="F31" s="3">
        <v>4281</v>
      </c>
      <c r="G31" s="3">
        <v>4132</v>
      </c>
      <c r="H31" s="51">
        <f t="shared" si="9"/>
        <v>-704</v>
      </c>
      <c r="I31" s="51">
        <f t="shared" si="10"/>
        <v>-676</v>
      </c>
      <c r="J31" s="51">
        <f t="shared" si="11"/>
        <v>-605</v>
      </c>
      <c r="K31" s="10">
        <f t="shared" si="13"/>
        <v>84.20816509645582</v>
      </c>
      <c r="L31" s="10">
        <f t="shared" si="14"/>
        <v>84.20929689324925</v>
      </c>
      <c r="M31" s="10">
        <f t="shared" si="15"/>
        <v>85.35818005808325</v>
      </c>
      <c r="N31" s="11">
        <f t="shared" si="6"/>
        <v>-3.9690996270644643</v>
      </c>
      <c r="O31" s="12">
        <f t="shared" si="7"/>
        <v>-2.163661581137309</v>
      </c>
    </row>
    <row r="32" spans="1:15" ht="18" customHeight="1">
      <c r="A32" s="5" t="s">
        <v>19</v>
      </c>
      <c r="B32" s="3">
        <v>4861</v>
      </c>
      <c r="C32" s="3">
        <v>4876</v>
      </c>
      <c r="D32" s="3">
        <v>4774</v>
      </c>
      <c r="E32" s="3">
        <v>5733</v>
      </c>
      <c r="F32" s="3">
        <v>5596</v>
      </c>
      <c r="G32" s="3">
        <v>5341</v>
      </c>
      <c r="H32" s="51">
        <f t="shared" si="9"/>
        <v>-872</v>
      </c>
      <c r="I32" s="51">
        <f t="shared" si="10"/>
        <v>-720</v>
      </c>
      <c r="J32" s="51">
        <f t="shared" si="11"/>
        <v>-567</v>
      </c>
      <c r="K32" s="10">
        <f t="shared" si="13"/>
        <v>84.78981336124193</v>
      </c>
      <c r="L32" s="10">
        <f t="shared" si="14"/>
        <v>87.1336669049321</v>
      </c>
      <c r="M32" s="10">
        <f t="shared" si="15"/>
        <v>89.38401048492791</v>
      </c>
      <c r="N32" s="11">
        <f t="shared" si="6"/>
        <v>0.3085784817938696</v>
      </c>
      <c r="O32" s="12">
        <f t="shared" si="7"/>
        <v>-2.0918785890073828</v>
      </c>
    </row>
    <row r="33" spans="1:15" ht="18" customHeight="1">
      <c r="A33" s="5" t="s">
        <v>20</v>
      </c>
      <c r="B33" s="3">
        <v>1672</v>
      </c>
      <c r="C33" s="3">
        <v>1615</v>
      </c>
      <c r="D33" s="3">
        <v>1725</v>
      </c>
      <c r="E33" s="3">
        <v>2095</v>
      </c>
      <c r="F33" s="3">
        <v>1997</v>
      </c>
      <c r="G33" s="3">
        <v>2014</v>
      </c>
      <c r="H33" s="51">
        <f t="shared" si="9"/>
        <v>-423</v>
      </c>
      <c r="I33" s="51">
        <f t="shared" si="10"/>
        <v>-382</v>
      </c>
      <c r="J33" s="51">
        <f t="shared" si="11"/>
        <v>-289</v>
      </c>
      <c r="K33" s="10">
        <f t="shared" si="13"/>
        <v>79.8090692124105</v>
      </c>
      <c r="L33" s="10">
        <f t="shared" si="14"/>
        <v>80.87130696044066</v>
      </c>
      <c r="M33" s="10">
        <f t="shared" si="15"/>
        <v>85.65044687189672</v>
      </c>
      <c r="N33" s="11">
        <f t="shared" si="6"/>
        <v>-3.4090909090909087</v>
      </c>
      <c r="O33" s="12">
        <f t="shared" si="7"/>
        <v>6.811145510835913</v>
      </c>
    </row>
    <row r="34" spans="1:15" ht="18" customHeight="1">
      <c r="A34" s="5" t="s">
        <v>21</v>
      </c>
      <c r="B34" s="3">
        <v>3357</v>
      </c>
      <c r="C34" s="3">
        <v>3186</v>
      </c>
      <c r="D34" s="3">
        <v>2745</v>
      </c>
      <c r="E34" s="3">
        <v>3392</v>
      </c>
      <c r="F34" s="3">
        <v>3152</v>
      </c>
      <c r="G34" s="3">
        <v>2734</v>
      </c>
      <c r="H34" s="51">
        <f t="shared" si="9"/>
        <v>-35</v>
      </c>
      <c r="I34" s="51">
        <f t="shared" si="10"/>
        <v>34</v>
      </c>
      <c r="J34" s="51">
        <f t="shared" si="11"/>
        <v>11</v>
      </c>
      <c r="K34" s="10">
        <f t="shared" si="13"/>
        <v>98.96816037735849</v>
      </c>
      <c r="L34" s="10">
        <f t="shared" si="14"/>
        <v>101.07868020304569</v>
      </c>
      <c r="M34" s="10">
        <f t="shared" si="15"/>
        <v>100.40234089246525</v>
      </c>
      <c r="N34" s="11">
        <f t="shared" si="6"/>
        <v>-5.093833780160858</v>
      </c>
      <c r="O34" s="12">
        <f t="shared" si="7"/>
        <v>-13.841807909604519</v>
      </c>
    </row>
    <row r="35" spans="1:15" ht="18" customHeight="1">
      <c r="A35" s="16" t="s">
        <v>45</v>
      </c>
      <c r="B35" s="17">
        <f aca="true" t="shared" si="17" ref="B35:G35">SUM(B36:B37)</f>
        <v>11473</v>
      </c>
      <c r="C35" s="17">
        <f t="shared" si="17"/>
        <v>10958</v>
      </c>
      <c r="D35" s="17">
        <f t="shared" si="17"/>
        <v>9698</v>
      </c>
      <c r="E35" s="17">
        <f t="shared" si="17"/>
        <v>11880</v>
      </c>
      <c r="F35" s="17">
        <f t="shared" si="17"/>
        <v>11035</v>
      </c>
      <c r="G35" s="17">
        <f t="shared" si="17"/>
        <v>9866</v>
      </c>
      <c r="H35" s="50">
        <f t="shared" si="9"/>
        <v>-407</v>
      </c>
      <c r="I35" s="50">
        <f t="shared" si="10"/>
        <v>-77</v>
      </c>
      <c r="J35" s="50">
        <f t="shared" si="11"/>
        <v>-168</v>
      </c>
      <c r="K35" s="18">
        <f t="shared" si="13"/>
        <v>96.57407407407408</v>
      </c>
      <c r="L35" s="18">
        <f t="shared" si="14"/>
        <v>99.30222020842773</v>
      </c>
      <c r="M35" s="18">
        <f t="shared" si="15"/>
        <v>98.29718224204338</v>
      </c>
      <c r="N35" s="19">
        <f t="shared" si="6"/>
        <v>-4.488799790813214</v>
      </c>
      <c r="O35" s="20">
        <f t="shared" si="7"/>
        <v>-11.498448622011317</v>
      </c>
    </row>
    <row r="36" spans="1:15" ht="18" customHeight="1">
      <c r="A36" s="5" t="s">
        <v>22</v>
      </c>
      <c r="B36" s="3">
        <v>4761</v>
      </c>
      <c r="C36" s="3">
        <v>4615</v>
      </c>
      <c r="D36" s="3">
        <v>4261</v>
      </c>
      <c r="E36" s="3">
        <v>4901</v>
      </c>
      <c r="F36" s="3">
        <v>4657</v>
      </c>
      <c r="G36" s="3">
        <v>4374</v>
      </c>
      <c r="H36" s="51">
        <f t="shared" si="9"/>
        <v>-140</v>
      </c>
      <c r="I36" s="51">
        <f t="shared" si="10"/>
        <v>-42</v>
      </c>
      <c r="J36" s="51">
        <f t="shared" si="11"/>
        <v>-113</v>
      </c>
      <c r="K36" s="10">
        <f t="shared" si="13"/>
        <v>97.14344011426239</v>
      </c>
      <c r="L36" s="10">
        <f t="shared" si="14"/>
        <v>99.0981318445351</v>
      </c>
      <c r="M36" s="10">
        <f t="shared" si="15"/>
        <v>97.41655235482396</v>
      </c>
      <c r="N36" s="11">
        <f t="shared" si="6"/>
        <v>-3.0665826507036336</v>
      </c>
      <c r="O36" s="12">
        <f t="shared" si="7"/>
        <v>-7.670639219934995</v>
      </c>
    </row>
    <row r="37" spans="1:15" ht="18" customHeight="1">
      <c r="A37" s="5" t="s">
        <v>23</v>
      </c>
      <c r="B37" s="3">
        <v>6712</v>
      </c>
      <c r="C37" s="3">
        <v>6343</v>
      </c>
      <c r="D37" s="3">
        <v>5437</v>
      </c>
      <c r="E37" s="3">
        <v>6979</v>
      </c>
      <c r="F37" s="3">
        <v>6378</v>
      </c>
      <c r="G37" s="3">
        <v>5492</v>
      </c>
      <c r="H37" s="51">
        <f t="shared" si="9"/>
        <v>-267</v>
      </c>
      <c r="I37" s="51">
        <f t="shared" si="10"/>
        <v>-35</v>
      </c>
      <c r="J37" s="51">
        <f t="shared" si="11"/>
        <v>-55</v>
      </c>
      <c r="K37" s="10">
        <f t="shared" si="13"/>
        <v>96.1742369967044</v>
      </c>
      <c r="L37" s="10">
        <f t="shared" si="14"/>
        <v>99.45123863280025</v>
      </c>
      <c r="M37" s="10">
        <f t="shared" si="15"/>
        <v>98.9985433357611</v>
      </c>
      <c r="N37" s="11">
        <f t="shared" si="6"/>
        <v>-5.49761620977354</v>
      </c>
      <c r="O37" s="12">
        <f t="shared" si="7"/>
        <v>-14.283462084187292</v>
      </c>
    </row>
    <row r="38" spans="1:15" ht="18" customHeight="1">
      <c r="A38" s="16" t="s">
        <v>46</v>
      </c>
      <c r="B38" s="17">
        <f aca="true" t="shared" si="18" ref="B38:G38">SUM(B39:B40)</f>
        <v>5918</v>
      </c>
      <c r="C38" s="17">
        <f t="shared" si="18"/>
        <v>5574</v>
      </c>
      <c r="D38" s="17">
        <f t="shared" si="18"/>
        <v>5223</v>
      </c>
      <c r="E38" s="17">
        <f t="shared" si="18"/>
        <v>5972</v>
      </c>
      <c r="F38" s="17">
        <f t="shared" si="18"/>
        <v>5604</v>
      </c>
      <c r="G38" s="17">
        <f t="shared" si="18"/>
        <v>5170</v>
      </c>
      <c r="H38" s="50">
        <f t="shared" si="9"/>
        <v>-54</v>
      </c>
      <c r="I38" s="50">
        <f t="shared" si="10"/>
        <v>-30</v>
      </c>
      <c r="J38" s="50">
        <f t="shared" si="11"/>
        <v>53</v>
      </c>
      <c r="K38" s="18">
        <f t="shared" si="13"/>
        <v>99.09578030810448</v>
      </c>
      <c r="L38" s="18">
        <f t="shared" si="14"/>
        <v>99.46466809421841</v>
      </c>
      <c r="M38" s="18">
        <f t="shared" si="15"/>
        <v>101.02514506769826</v>
      </c>
      <c r="N38" s="19">
        <f t="shared" si="6"/>
        <v>-5.812774586008787</v>
      </c>
      <c r="O38" s="20">
        <f t="shared" si="7"/>
        <v>-6.2970936490850375</v>
      </c>
    </row>
    <row r="39" spans="1:15" ht="18" customHeight="1">
      <c r="A39" s="5" t="s">
        <v>24</v>
      </c>
      <c r="B39" s="3">
        <v>5231</v>
      </c>
      <c r="C39" s="3">
        <v>4973</v>
      </c>
      <c r="D39" s="3">
        <v>4610</v>
      </c>
      <c r="E39" s="3">
        <v>5292</v>
      </c>
      <c r="F39" s="3">
        <v>5035</v>
      </c>
      <c r="G39" s="3">
        <v>4632</v>
      </c>
      <c r="H39" s="51">
        <f t="shared" si="9"/>
        <v>-61</v>
      </c>
      <c r="I39" s="51">
        <f t="shared" si="10"/>
        <v>-62</v>
      </c>
      <c r="J39" s="51">
        <f t="shared" si="11"/>
        <v>-22</v>
      </c>
      <c r="K39" s="10">
        <f t="shared" si="13"/>
        <v>98.84731670445956</v>
      </c>
      <c r="L39" s="10">
        <f t="shared" si="14"/>
        <v>98.76861966236345</v>
      </c>
      <c r="M39" s="10">
        <f t="shared" si="15"/>
        <v>99.52504317789291</v>
      </c>
      <c r="N39" s="11">
        <f t="shared" si="6"/>
        <v>-4.932135346969987</v>
      </c>
      <c r="O39" s="12">
        <f t="shared" si="7"/>
        <v>-7.2994168509953745</v>
      </c>
    </row>
    <row r="40" spans="1:15" ht="18" customHeight="1">
      <c r="A40" s="5" t="s">
        <v>25</v>
      </c>
      <c r="B40" s="3">
        <v>687</v>
      </c>
      <c r="C40" s="3">
        <v>601</v>
      </c>
      <c r="D40" s="3">
        <v>613</v>
      </c>
      <c r="E40" s="3">
        <v>680</v>
      </c>
      <c r="F40" s="3">
        <v>569</v>
      </c>
      <c r="G40" s="3">
        <v>538</v>
      </c>
      <c r="H40" s="51">
        <f t="shared" si="9"/>
        <v>7</v>
      </c>
      <c r="I40" s="51">
        <f t="shared" si="10"/>
        <v>32</v>
      </c>
      <c r="J40" s="51">
        <f t="shared" si="11"/>
        <v>75</v>
      </c>
      <c r="K40" s="10">
        <f t="shared" si="13"/>
        <v>101.02941176470588</v>
      </c>
      <c r="L40" s="10">
        <f t="shared" si="14"/>
        <v>105.62390158172232</v>
      </c>
      <c r="M40" s="10">
        <f t="shared" si="15"/>
        <v>113.94052044609666</v>
      </c>
      <c r="N40" s="11">
        <f t="shared" si="6"/>
        <v>-12.518195050946144</v>
      </c>
      <c r="O40" s="12">
        <f t="shared" si="7"/>
        <v>1.9966722129783694</v>
      </c>
    </row>
    <row r="41" spans="1:15" ht="18" customHeight="1">
      <c r="A41" s="16" t="s">
        <v>47</v>
      </c>
      <c r="B41" s="17">
        <f aca="true" t="shared" si="19" ref="B41:G41">SUM(B42:B44)</f>
        <v>47497</v>
      </c>
      <c r="C41" s="17">
        <f t="shared" si="19"/>
        <v>45659</v>
      </c>
      <c r="D41" s="17">
        <f t="shared" si="19"/>
        <v>43921</v>
      </c>
      <c r="E41" s="17">
        <f t="shared" si="19"/>
        <v>53800</v>
      </c>
      <c r="F41" s="17">
        <f t="shared" si="19"/>
        <v>52263</v>
      </c>
      <c r="G41" s="17">
        <f t="shared" si="19"/>
        <v>49921</v>
      </c>
      <c r="H41" s="50">
        <f t="shared" si="9"/>
        <v>-6303</v>
      </c>
      <c r="I41" s="50">
        <f t="shared" si="10"/>
        <v>-6604</v>
      </c>
      <c r="J41" s="50">
        <f t="shared" si="11"/>
        <v>-6000</v>
      </c>
      <c r="K41" s="18">
        <f t="shared" si="13"/>
        <v>88.28438661710038</v>
      </c>
      <c r="L41" s="18">
        <f t="shared" si="14"/>
        <v>87.36390945793391</v>
      </c>
      <c r="M41" s="18">
        <f t="shared" si="15"/>
        <v>87.98100999579336</v>
      </c>
      <c r="N41" s="19">
        <f t="shared" si="6"/>
        <v>-3.869718087458155</v>
      </c>
      <c r="O41" s="20">
        <f t="shared" si="7"/>
        <v>-3.8064784598874266</v>
      </c>
    </row>
    <row r="42" spans="1:15" ht="18" customHeight="1">
      <c r="A42" s="5" t="s">
        <v>26</v>
      </c>
      <c r="B42" s="3">
        <v>12643</v>
      </c>
      <c r="C42" s="3">
        <v>12733</v>
      </c>
      <c r="D42" s="3">
        <v>13192</v>
      </c>
      <c r="E42" s="3">
        <v>14806</v>
      </c>
      <c r="F42" s="3">
        <v>15358</v>
      </c>
      <c r="G42" s="3">
        <v>15506</v>
      </c>
      <c r="H42" s="51">
        <f t="shared" si="9"/>
        <v>-2163</v>
      </c>
      <c r="I42" s="51">
        <f t="shared" si="10"/>
        <v>-2625</v>
      </c>
      <c r="J42" s="51">
        <f t="shared" si="11"/>
        <v>-2314</v>
      </c>
      <c r="K42" s="10">
        <f t="shared" si="13"/>
        <v>85.39105767931919</v>
      </c>
      <c r="L42" s="10">
        <f t="shared" si="14"/>
        <v>82.90793072014586</v>
      </c>
      <c r="M42" s="10">
        <f t="shared" si="15"/>
        <v>85.07674448600542</v>
      </c>
      <c r="N42" s="11">
        <f t="shared" si="6"/>
        <v>0.7118563632049355</v>
      </c>
      <c r="O42" s="12">
        <f t="shared" si="7"/>
        <v>3.6048064085447264</v>
      </c>
    </row>
    <row r="43" spans="1:15" ht="18" customHeight="1">
      <c r="A43" s="5" t="s">
        <v>102</v>
      </c>
      <c r="B43" s="3">
        <v>25991</v>
      </c>
      <c r="C43" s="3">
        <v>24620</v>
      </c>
      <c r="D43" s="3">
        <v>23189</v>
      </c>
      <c r="E43" s="3">
        <v>30075</v>
      </c>
      <c r="F43" s="3">
        <v>28716</v>
      </c>
      <c r="G43" s="3">
        <v>27068</v>
      </c>
      <c r="H43" s="51">
        <f t="shared" si="9"/>
        <v>-4084</v>
      </c>
      <c r="I43" s="51">
        <f t="shared" si="10"/>
        <v>-4096</v>
      </c>
      <c r="J43" s="51">
        <f t="shared" si="11"/>
        <v>-3879</v>
      </c>
      <c r="K43" s="10">
        <f t="shared" si="13"/>
        <v>86.42061512884456</v>
      </c>
      <c r="L43" s="10">
        <f t="shared" si="14"/>
        <v>85.73617495472907</v>
      </c>
      <c r="M43" s="10">
        <f t="shared" si="15"/>
        <v>85.66942515147036</v>
      </c>
      <c r="N43" s="11">
        <f t="shared" si="6"/>
        <v>-5.27490285098688</v>
      </c>
      <c r="O43" s="12">
        <f t="shared" si="7"/>
        <v>-5.812347684809098</v>
      </c>
    </row>
    <row r="44" spans="1:15" ht="18" customHeight="1">
      <c r="A44" s="5" t="s">
        <v>103</v>
      </c>
      <c r="B44" s="3">
        <v>8863</v>
      </c>
      <c r="C44" s="3">
        <v>8306</v>
      </c>
      <c r="D44" s="3">
        <v>7540</v>
      </c>
      <c r="E44" s="3">
        <v>8919</v>
      </c>
      <c r="F44" s="3">
        <v>8189</v>
      </c>
      <c r="G44" s="3">
        <v>7347</v>
      </c>
      <c r="H44" s="51">
        <f t="shared" si="9"/>
        <v>-56</v>
      </c>
      <c r="I44" s="51">
        <f t="shared" si="10"/>
        <v>117</v>
      </c>
      <c r="J44" s="51">
        <f t="shared" si="11"/>
        <v>193</v>
      </c>
      <c r="K44" s="10">
        <f t="shared" si="13"/>
        <v>99.3721269200583</v>
      </c>
      <c r="L44" s="10">
        <f t="shared" si="14"/>
        <v>101.42874587861766</v>
      </c>
      <c r="M44" s="10">
        <f t="shared" si="15"/>
        <v>102.62692255342316</v>
      </c>
      <c r="N44" s="11">
        <f t="shared" si="6"/>
        <v>-6.284553762834255</v>
      </c>
      <c r="O44" s="12">
        <f t="shared" si="7"/>
        <v>-9.22224897664339</v>
      </c>
    </row>
    <row r="45" spans="1:15" ht="18" customHeight="1">
      <c r="A45" s="16" t="s">
        <v>48</v>
      </c>
      <c r="B45" s="17">
        <f aca="true" t="shared" si="20" ref="B45:G45">SUM(B46:B53)</f>
        <v>61562</v>
      </c>
      <c r="C45" s="17">
        <f t="shared" si="20"/>
        <v>59398</v>
      </c>
      <c r="D45" s="17">
        <f t="shared" si="20"/>
        <v>57452</v>
      </c>
      <c r="E45" s="17">
        <f t="shared" si="20"/>
        <v>66535</v>
      </c>
      <c r="F45" s="17">
        <f t="shared" si="20"/>
        <v>63822</v>
      </c>
      <c r="G45" s="17">
        <f t="shared" si="20"/>
        <v>61158</v>
      </c>
      <c r="H45" s="50">
        <f t="shared" si="9"/>
        <v>-4973</v>
      </c>
      <c r="I45" s="50">
        <f t="shared" si="10"/>
        <v>-4424</v>
      </c>
      <c r="J45" s="50">
        <f t="shared" si="11"/>
        <v>-3706</v>
      </c>
      <c r="K45" s="18">
        <f t="shared" si="13"/>
        <v>92.52573833320808</v>
      </c>
      <c r="L45" s="18">
        <f t="shared" si="14"/>
        <v>93.0682209896274</v>
      </c>
      <c r="M45" s="18">
        <f t="shared" si="15"/>
        <v>93.940285817064</v>
      </c>
      <c r="N45" s="19">
        <f t="shared" si="6"/>
        <v>-3.515155453039213</v>
      </c>
      <c r="O45" s="20">
        <f t="shared" si="7"/>
        <v>-3.276204586012997</v>
      </c>
    </row>
    <row r="46" spans="1:15" ht="18" customHeight="1">
      <c r="A46" s="5" t="s">
        <v>27</v>
      </c>
      <c r="B46" s="3">
        <v>6785</v>
      </c>
      <c r="C46" s="3">
        <v>6407</v>
      </c>
      <c r="D46" s="3">
        <v>6110</v>
      </c>
      <c r="E46" s="3">
        <v>7516</v>
      </c>
      <c r="F46" s="3">
        <v>7011</v>
      </c>
      <c r="G46" s="3">
        <v>6784</v>
      </c>
      <c r="H46" s="51">
        <f t="shared" si="9"/>
        <v>-731</v>
      </c>
      <c r="I46" s="51">
        <f t="shared" si="10"/>
        <v>-604</v>
      </c>
      <c r="J46" s="51">
        <f t="shared" si="11"/>
        <v>-674</v>
      </c>
      <c r="K46" s="10">
        <f t="shared" si="13"/>
        <v>90.27408195848857</v>
      </c>
      <c r="L46" s="10">
        <f t="shared" si="14"/>
        <v>91.38496648124375</v>
      </c>
      <c r="M46" s="10">
        <f t="shared" si="15"/>
        <v>90.06485849056604</v>
      </c>
      <c r="N46" s="11">
        <f t="shared" si="6"/>
        <v>-5.571112748710391</v>
      </c>
      <c r="O46" s="12">
        <f t="shared" si="7"/>
        <v>-4.63555486186983</v>
      </c>
    </row>
    <row r="47" spans="1:15" ht="18" customHeight="1">
      <c r="A47" s="5" t="s">
        <v>28</v>
      </c>
      <c r="B47" s="3">
        <v>12974</v>
      </c>
      <c r="C47" s="3">
        <v>12814</v>
      </c>
      <c r="D47" s="3">
        <v>12698</v>
      </c>
      <c r="E47" s="3">
        <v>15148</v>
      </c>
      <c r="F47" s="3">
        <v>14761</v>
      </c>
      <c r="G47" s="3">
        <v>14447</v>
      </c>
      <c r="H47" s="51">
        <f t="shared" si="9"/>
        <v>-2174</v>
      </c>
      <c r="I47" s="51">
        <f t="shared" si="10"/>
        <v>-1947</v>
      </c>
      <c r="J47" s="51">
        <f t="shared" si="11"/>
        <v>-1749</v>
      </c>
      <c r="K47" s="10">
        <f t="shared" si="13"/>
        <v>85.6482703987325</v>
      </c>
      <c r="L47" s="10">
        <f t="shared" si="14"/>
        <v>86.80983673192874</v>
      </c>
      <c r="M47" s="10">
        <f t="shared" si="15"/>
        <v>87.89368034886135</v>
      </c>
      <c r="N47" s="11">
        <f t="shared" si="6"/>
        <v>-1.2332357021735778</v>
      </c>
      <c r="O47" s="12">
        <f t="shared" si="7"/>
        <v>-0.9052598720149836</v>
      </c>
    </row>
    <row r="48" spans="1:15" ht="18" customHeight="1">
      <c r="A48" s="5" t="s">
        <v>29</v>
      </c>
      <c r="B48" s="3">
        <v>7299</v>
      </c>
      <c r="C48" s="3">
        <v>6926</v>
      </c>
      <c r="D48" s="3">
        <v>6621</v>
      </c>
      <c r="E48" s="3">
        <v>7803</v>
      </c>
      <c r="F48" s="3">
        <v>7411</v>
      </c>
      <c r="G48" s="3">
        <v>6952</v>
      </c>
      <c r="H48" s="51">
        <f t="shared" si="9"/>
        <v>-504</v>
      </c>
      <c r="I48" s="51">
        <f t="shared" si="10"/>
        <v>-485</v>
      </c>
      <c r="J48" s="51">
        <f t="shared" si="11"/>
        <v>-331</v>
      </c>
      <c r="K48" s="10">
        <f t="shared" si="13"/>
        <v>93.54094579008074</v>
      </c>
      <c r="L48" s="10">
        <f t="shared" si="14"/>
        <v>93.45567399811091</v>
      </c>
      <c r="M48" s="10">
        <f t="shared" si="15"/>
        <v>95.23878020713464</v>
      </c>
      <c r="N48" s="11">
        <f t="shared" si="6"/>
        <v>-5.110289080695986</v>
      </c>
      <c r="O48" s="12">
        <f t="shared" si="7"/>
        <v>-4.403696217152757</v>
      </c>
    </row>
    <row r="49" spans="1:15" ht="18" customHeight="1">
      <c r="A49" s="5" t="s">
        <v>30</v>
      </c>
      <c r="B49" s="3">
        <v>15720</v>
      </c>
      <c r="C49" s="3">
        <v>14997</v>
      </c>
      <c r="D49" s="3">
        <v>14144</v>
      </c>
      <c r="E49" s="3">
        <v>15606</v>
      </c>
      <c r="F49" s="3">
        <v>14842</v>
      </c>
      <c r="G49" s="3">
        <v>14057</v>
      </c>
      <c r="H49" s="51">
        <f t="shared" si="9"/>
        <v>114</v>
      </c>
      <c r="I49" s="51">
        <f t="shared" si="10"/>
        <v>155</v>
      </c>
      <c r="J49" s="51">
        <f t="shared" si="11"/>
        <v>87</v>
      </c>
      <c r="K49" s="10">
        <f t="shared" si="13"/>
        <v>100.73048827374087</v>
      </c>
      <c r="L49" s="10">
        <f t="shared" si="14"/>
        <v>101.04433364775636</v>
      </c>
      <c r="M49" s="10">
        <f t="shared" si="15"/>
        <v>100.61890872874724</v>
      </c>
      <c r="N49" s="11">
        <f t="shared" si="6"/>
        <v>-4.599236641221374</v>
      </c>
      <c r="O49" s="12">
        <f t="shared" si="7"/>
        <v>-5.687804227512169</v>
      </c>
    </row>
    <row r="50" spans="1:15" ht="18" customHeight="1">
      <c r="A50" s="5" t="s">
        <v>31</v>
      </c>
      <c r="B50" s="3">
        <v>5004</v>
      </c>
      <c r="C50" s="3">
        <v>4816</v>
      </c>
      <c r="D50" s="3">
        <v>4730</v>
      </c>
      <c r="E50" s="3">
        <v>4998</v>
      </c>
      <c r="F50" s="3">
        <v>4860</v>
      </c>
      <c r="G50" s="3">
        <v>4625</v>
      </c>
      <c r="H50" s="51">
        <f t="shared" si="9"/>
        <v>6</v>
      </c>
      <c r="I50" s="51">
        <f t="shared" si="10"/>
        <v>-44</v>
      </c>
      <c r="J50" s="51">
        <f t="shared" si="11"/>
        <v>105</v>
      </c>
      <c r="K50" s="10">
        <f t="shared" si="13"/>
        <v>100.12004801920769</v>
      </c>
      <c r="L50" s="10">
        <f t="shared" si="14"/>
        <v>99.09465020576131</v>
      </c>
      <c r="M50" s="10">
        <f t="shared" si="15"/>
        <v>102.27027027027027</v>
      </c>
      <c r="N50" s="11">
        <f t="shared" si="6"/>
        <v>-3.7569944044764187</v>
      </c>
      <c r="O50" s="12">
        <f t="shared" si="7"/>
        <v>-1.7857142857142856</v>
      </c>
    </row>
    <row r="51" spans="1:15" ht="18" customHeight="1">
      <c r="A51" s="5" t="s">
        <v>32</v>
      </c>
      <c r="B51" s="3">
        <v>1763</v>
      </c>
      <c r="C51" s="3">
        <v>1714</v>
      </c>
      <c r="D51" s="3">
        <v>1585</v>
      </c>
      <c r="E51" s="3">
        <v>1805</v>
      </c>
      <c r="F51" s="3">
        <v>1711</v>
      </c>
      <c r="G51" s="3">
        <v>1536</v>
      </c>
      <c r="H51" s="51">
        <f t="shared" si="9"/>
        <v>-42</v>
      </c>
      <c r="I51" s="51">
        <f t="shared" si="10"/>
        <v>3</v>
      </c>
      <c r="J51" s="51">
        <f t="shared" si="11"/>
        <v>49</v>
      </c>
      <c r="K51" s="10">
        <f t="shared" si="13"/>
        <v>97.67313019390582</v>
      </c>
      <c r="L51" s="10">
        <f t="shared" si="14"/>
        <v>100.17533606078317</v>
      </c>
      <c r="M51" s="10">
        <f t="shared" si="15"/>
        <v>103.19010416666667</v>
      </c>
      <c r="N51" s="11">
        <f t="shared" si="6"/>
        <v>-2.7793533749290984</v>
      </c>
      <c r="O51" s="12">
        <f t="shared" si="7"/>
        <v>-7.526254375729288</v>
      </c>
    </row>
    <row r="52" spans="1:15" ht="18" customHeight="1">
      <c r="A52" s="5" t="s">
        <v>33</v>
      </c>
      <c r="B52" s="3">
        <v>5335</v>
      </c>
      <c r="C52" s="3">
        <v>5338</v>
      </c>
      <c r="D52" s="3">
        <v>5454</v>
      </c>
      <c r="E52" s="3">
        <v>6105</v>
      </c>
      <c r="F52" s="3">
        <v>5968</v>
      </c>
      <c r="G52" s="3">
        <v>5895</v>
      </c>
      <c r="H52" s="51">
        <f t="shared" si="9"/>
        <v>-770</v>
      </c>
      <c r="I52" s="51">
        <f t="shared" si="10"/>
        <v>-630</v>
      </c>
      <c r="J52" s="51">
        <f t="shared" si="11"/>
        <v>-441</v>
      </c>
      <c r="K52" s="10">
        <f t="shared" si="13"/>
        <v>87.38738738738738</v>
      </c>
      <c r="L52" s="10">
        <f t="shared" si="14"/>
        <v>89.44369973190348</v>
      </c>
      <c r="M52" s="10">
        <f t="shared" si="15"/>
        <v>92.51908396946565</v>
      </c>
      <c r="N52" s="11">
        <f t="shared" si="6"/>
        <v>0.056232427366447985</v>
      </c>
      <c r="O52" s="12">
        <f t="shared" si="7"/>
        <v>2.173098538778569</v>
      </c>
    </row>
    <row r="53" spans="1:15" ht="18" customHeight="1">
      <c r="A53" s="5" t="s">
        <v>104</v>
      </c>
      <c r="B53" s="3">
        <v>6682</v>
      </c>
      <c r="C53" s="3">
        <v>6386</v>
      </c>
      <c r="D53" s="3">
        <v>6110</v>
      </c>
      <c r="E53" s="3">
        <v>7554</v>
      </c>
      <c r="F53" s="3">
        <v>7258</v>
      </c>
      <c r="G53" s="3">
        <v>6862</v>
      </c>
      <c r="H53" s="51">
        <f t="shared" si="9"/>
        <v>-872</v>
      </c>
      <c r="I53" s="51">
        <f t="shared" si="10"/>
        <v>-872</v>
      </c>
      <c r="J53" s="51">
        <f t="shared" si="11"/>
        <v>-752</v>
      </c>
      <c r="K53" s="10">
        <f t="shared" si="13"/>
        <v>88.45644691554143</v>
      </c>
      <c r="L53" s="10">
        <f t="shared" si="14"/>
        <v>87.98567098374208</v>
      </c>
      <c r="M53" s="10">
        <f t="shared" si="15"/>
        <v>89.04109589041096</v>
      </c>
      <c r="N53" s="11">
        <f t="shared" si="6"/>
        <v>-4.4298114337024845</v>
      </c>
      <c r="O53" s="12">
        <f t="shared" si="7"/>
        <v>-4.321954274976511</v>
      </c>
    </row>
    <row r="54" spans="1:15" ht="18" customHeight="1">
      <c r="A54" s="16" t="s">
        <v>49</v>
      </c>
      <c r="B54" s="17">
        <f aca="true" t="shared" si="21" ref="B54:G54">SUM(B55:B60)</f>
        <v>29602</v>
      </c>
      <c r="C54" s="17">
        <f t="shared" si="21"/>
        <v>27584</v>
      </c>
      <c r="D54" s="17">
        <f t="shared" si="21"/>
        <v>25713</v>
      </c>
      <c r="E54" s="17">
        <f t="shared" si="21"/>
        <v>31907</v>
      </c>
      <c r="F54" s="17">
        <f t="shared" si="21"/>
        <v>30031</v>
      </c>
      <c r="G54" s="17">
        <f t="shared" si="21"/>
        <v>28152</v>
      </c>
      <c r="H54" s="50">
        <f t="shared" si="9"/>
        <v>-2305</v>
      </c>
      <c r="I54" s="50">
        <f t="shared" si="10"/>
        <v>-2447</v>
      </c>
      <c r="J54" s="50">
        <f t="shared" si="11"/>
        <v>-2439</v>
      </c>
      <c r="K54" s="18">
        <f t="shared" si="13"/>
        <v>92.77587990096217</v>
      </c>
      <c r="L54" s="18">
        <f t="shared" si="14"/>
        <v>91.85175318837202</v>
      </c>
      <c r="M54" s="18">
        <f t="shared" si="15"/>
        <v>91.33631713554988</v>
      </c>
      <c r="N54" s="19">
        <f t="shared" si="6"/>
        <v>-6.817106952232957</v>
      </c>
      <c r="O54" s="20">
        <f t="shared" si="7"/>
        <v>-6.7829176334106736</v>
      </c>
    </row>
    <row r="55" spans="1:15" ht="18" customHeight="1">
      <c r="A55" s="5" t="s">
        <v>34</v>
      </c>
      <c r="B55" s="3">
        <v>4495</v>
      </c>
      <c r="C55" s="3">
        <v>3969</v>
      </c>
      <c r="D55" s="3">
        <v>3682</v>
      </c>
      <c r="E55" s="3">
        <v>4629</v>
      </c>
      <c r="F55" s="3">
        <v>4185</v>
      </c>
      <c r="G55" s="3">
        <v>3947</v>
      </c>
      <c r="H55" s="51">
        <f t="shared" si="9"/>
        <v>-134</v>
      </c>
      <c r="I55" s="51">
        <f t="shared" si="10"/>
        <v>-216</v>
      </c>
      <c r="J55" s="51">
        <f t="shared" si="11"/>
        <v>-265</v>
      </c>
      <c r="K55" s="10">
        <f t="shared" si="13"/>
        <v>97.1052063080579</v>
      </c>
      <c r="L55" s="10">
        <f t="shared" si="14"/>
        <v>94.83870967741936</v>
      </c>
      <c r="M55" s="10">
        <f t="shared" si="15"/>
        <v>93.28604003040284</v>
      </c>
      <c r="N55" s="11">
        <f t="shared" si="6"/>
        <v>-11.701890989988877</v>
      </c>
      <c r="O55" s="12">
        <f t="shared" si="7"/>
        <v>-7.231040564373897</v>
      </c>
    </row>
    <row r="56" spans="1:15" ht="18" customHeight="1">
      <c r="A56" s="5" t="s">
        <v>35</v>
      </c>
      <c r="B56" s="3">
        <v>3653</v>
      </c>
      <c r="C56" s="3">
        <v>3433</v>
      </c>
      <c r="D56" s="3">
        <v>3095</v>
      </c>
      <c r="E56" s="3">
        <v>3613</v>
      </c>
      <c r="F56" s="3">
        <v>3429</v>
      </c>
      <c r="G56" s="3">
        <v>3138</v>
      </c>
      <c r="H56" s="51">
        <f t="shared" si="9"/>
        <v>40</v>
      </c>
      <c r="I56" s="51">
        <f t="shared" si="10"/>
        <v>4</v>
      </c>
      <c r="J56" s="51">
        <f t="shared" si="11"/>
        <v>-43</v>
      </c>
      <c r="K56" s="10">
        <f t="shared" si="13"/>
        <v>101.10711320232492</v>
      </c>
      <c r="L56" s="10">
        <f t="shared" si="14"/>
        <v>100.11665208515603</v>
      </c>
      <c r="M56" s="10">
        <f t="shared" si="15"/>
        <v>98.62970044614404</v>
      </c>
      <c r="N56" s="11">
        <f t="shared" si="6"/>
        <v>-6.022447303586094</v>
      </c>
      <c r="O56" s="12">
        <f t="shared" si="7"/>
        <v>-9.845616079230993</v>
      </c>
    </row>
    <row r="57" spans="1:15" ht="18" customHeight="1">
      <c r="A57" s="5" t="s">
        <v>36</v>
      </c>
      <c r="B57" s="3">
        <v>9120</v>
      </c>
      <c r="C57" s="3">
        <v>8678</v>
      </c>
      <c r="D57" s="3">
        <v>8201</v>
      </c>
      <c r="E57" s="3">
        <v>10395</v>
      </c>
      <c r="F57" s="3">
        <v>10019</v>
      </c>
      <c r="G57" s="3">
        <v>9490</v>
      </c>
      <c r="H57" s="51">
        <f t="shared" si="9"/>
        <v>-1275</v>
      </c>
      <c r="I57" s="51">
        <f t="shared" si="10"/>
        <v>-1341</v>
      </c>
      <c r="J57" s="51">
        <f t="shared" si="11"/>
        <v>-1289</v>
      </c>
      <c r="K57" s="10">
        <f t="shared" si="13"/>
        <v>87.73448773448773</v>
      </c>
      <c r="L57" s="10">
        <f t="shared" si="14"/>
        <v>86.61543068170477</v>
      </c>
      <c r="M57" s="10">
        <f t="shared" si="15"/>
        <v>86.4172813487882</v>
      </c>
      <c r="N57" s="11">
        <f t="shared" si="6"/>
        <v>-4.8464912280701755</v>
      </c>
      <c r="O57" s="12">
        <f t="shared" si="7"/>
        <v>-5.496658216178843</v>
      </c>
    </row>
    <row r="58" spans="1:15" ht="18" customHeight="1">
      <c r="A58" s="5" t="s">
        <v>37</v>
      </c>
      <c r="B58" s="3">
        <v>7015</v>
      </c>
      <c r="C58" s="3">
        <v>6551</v>
      </c>
      <c r="D58" s="3">
        <v>5983</v>
      </c>
      <c r="E58" s="3">
        <v>7422</v>
      </c>
      <c r="F58" s="3">
        <v>6954</v>
      </c>
      <c r="G58" s="3">
        <v>6437</v>
      </c>
      <c r="H58" s="51">
        <f t="shared" si="9"/>
        <v>-407</v>
      </c>
      <c r="I58" s="51">
        <f t="shared" si="10"/>
        <v>-403</v>
      </c>
      <c r="J58" s="51">
        <f t="shared" si="11"/>
        <v>-454</v>
      </c>
      <c r="K58" s="10">
        <f t="shared" si="13"/>
        <v>94.51630288331985</v>
      </c>
      <c r="L58" s="10">
        <f t="shared" si="14"/>
        <v>94.20477423065861</v>
      </c>
      <c r="M58" s="10">
        <f t="shared" si="15"/>
        <v>92.94702501165139</v>
      </c>
      <c r="N58" s="11">
        <f t="shared" si="6"/>
        <v>-6.6143977191731995</v>
      </c>
      <c r="O58" s="12">
        <f t="shared" si="7"/>
        <v>-8.67043199511525</v>
      </c>
    </row>
    <row r="59" spans="1:15" ht="18" customHeight="1">
      <c r="A59" s="5" t="s">
        <v>38</v>
      </c>
      <c r="B59" s="3">
        <v>3566</v>
      </c>
      <c r="C59" s="3">
        <v>3287</v>
      </c>
      <c r="D59" s="3">
        <v>3094</v>
      </c>
      <c r="E59" s="3">
        <v>3862</v>
      </c>
      <c r="F59" s="3">
        <v>3573</v>
      </c>
      <c r="G59" s="3">
        <v>3332</v>
      </c>
      <c r="H59" s="51">
        <f t="shared" si="9"/>
        <v>-296</v>
      </c>
      <c r="I59" s="51">
        <f t="shared" si="10"/>
        <v>-286</v>
      </c>
      <c r="J59" s="51">
        <f t="shared" si="11"/>
        <v>-238</v>
      </c>
      <c r="K59" s="10">
        <f t="shared" si="13"/>
        <v>92.33557742102538</v>
      </c>
      <c r="L59" s="10">
        <f t="shared" si="14"/>
        <v>91.99552197033304</v>
      </c>
      <c r="M59" s="10">
        <f t="shared" si="15"/>
        <v>92.85714285714286</v>
      </c>
      <c r="N59" s="11">
        <f t="shared" si="6"/>
        <v>-7.823892316320808</v>
      </c>
      <c r="O59" s="12">
        <f t="shared" si="7"/>
        <v>-5.871615454822026</v>
      </c>
    </row>
    <row r="60" spans="1:15" ht="18" customHeight="1" thickBot="1">
      <c r="A60" s="6" t="s">
        <v>39</v>
      </c>
      <c r="B60" s="4">
        <v>1753</v>
      </c>
      <c r="C60" s="4">
        <v>1666</v>
      </c>
      <c r="D60" s="4">
        <v>1658</v>
      </c>
      <c r="E60" s="4">
        <v>1986</v>
      </c>
      <c r="F60" s="4">
        <v>1871</v>
      </c>
      <c r="G60" s="4">
        <v>1808</v>
      </c>
      <c r="H60" s="52">
        <f t="shared" si="9"/>
        <v>-233</v>
      </c>
      <c r="I60" s="52">
        <f t="shared" si="10"/>
        <v>-205</v>
      </c>
      <c r="J60" s="52">
        <f t="shared" si="11"/>
        <v>-150</v>
      </c>
      <c r="K60" s="13">
        <f t="shared" si="13"/>
        <v>88.26787512588116</v>
      </c>
      <c r="L60" s="13">
        <f t="shared" si="14"/>
        <v>89.04329235702832</v>
      </c>
      <c r="M60" s="13">
        <f t="shared" si="15"/>
        <v>91.70353982300885</v>
      </c>
      <c r="N60" s="14">
        <f t="shared" si="6"/>
        <v>-4.962920707358814</v>
      </c>
      <c r="O60" s="15">
        <f t="shared" si="7"/>
        <v>-0.4801920768307323</v>
      </c>
    </row>
    <row r="61" ht="18" customHeight="1">
      <c r="A61" s="7" t="s">
        <v>108</v>
      </c>
    </row>
  </sheetData>
  <mergeCells count="6">
    <mergeCell ref="N4:O4"/>
    <mergeCell ref="A4:A5"/>
    <mergeCell ref="B4:D4"/>
    <mergeCell ref="E4:G4"/>
    <mergeCell ref="K4:M4"/>
    <mergeCell ref="H4:J4"/>
  </mergeCells>
  <printOptions/>
  <pageMargins left="0.89" right="0.32" top="0.787401574803149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O1"/>
    </sheetView>
  </sheetViews>
  <sheetFormatPr defaultColWidth="9.00390625" defaultRowHeight="13.5"/>
  <cols>
    <col min="1" max="1" width="2.25390625" style="0" customWidth="1"/>
    <col min="2" max="2" width="2.50390625" style="0" customWidth="1"/>
    <col min="3" max="3" width="3.00390625" style="0" customWidth="1"/>
    <col min="4" max="4" width="8.00390625" style="0" customWidth="1"/>
    <col min="5" max="15" width="8.25390625" style="0" customWidth="1"/>
  </cols>
  <sheetData>
    <row r="1" spans="1:15" ht="27.75" customHeight="1">
      <c r="A1" s="143" t="s">
        <v>206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3.5">
      <c r="A2" s="144"/>
      <c r="B2" s="145"/>
      <c r="C2" s="145"/>
      <c r="D2" s="146"/>
      <c r="E2" s="147" t="s">
        <v>207</v>
      </c>
      <c r="F2" s="147"/>
      <c r="G2" s="147"/>
      <c r="H2" s="147"/>
      <c r="I2" s="147" t="s">
        <v>208</v>
      </c>
      <c r="J2" s="147"/>
      <c r="K2" s="147"/>
      <c r="L2" s="147"/>
      <c r="M2" s="147" t="s">
        <v>209</v>
      </c>
      <c r="N2" s="147"/>
      <c r="O2" s="147"/>
    </row>
    <row r="3" spans="1:15" ht="22.5">
      <c r="A3" s="148"/>
      <c r="B3" s="149"/>
      <c r="C3" s="149"/>
      <c r="D3" s="150"/>
      <c r="E3" s="151" t="s">
        <v>210</v>
      </c>
      <c r="F3" s="151" t="s">
        <v>211</v>
      </c>
      <c r="G3" s="151" t="s">
        <v>212</v>
      </c>
      <c r="H3" s="151" t="s">
        <v>213</v>
      </c>
      <c r="I3" s="151" t="s">
        <v>210</v>
      </c>
      <c r="J3" s="151" t="s">
        <v>211</v>
      </c>
      <c r="K3" s="151" t="s">
        <v>212</v>
      </c>
      <c r="L3" s="151" t="s">
        <v>213</v>
      </c>
      <c r="M3" s="152" t="s">
        <v>214</v>
      </c>
      <c r="N3" s="152" t="s">
        <v>215</v>
      </c>
      <c r="O3" s="152" t="s">
        <v>216</v>
      </c>
    </row>
    <row r="4" spans="1:15" ht="28.5" customHeight="1">
      <c r="A4" s="144" t="s">
        <v>217</v>
      </c>
      <c r="B4" s="145"/>
      <c r="C4" s="145"/>
      <c r="D4" s="146"/>
      <c r="E4" s="153">
        <v>68435</v>
      </c>
      <c r="F4" s="153">
        <v>70890</v>
      </c>
      <c r="G4" s="153">
        <v>73036</v>
      </c>
      <c r="H4" s="153">
        <v>71294</v>
      </c>
      <c r="I4" s="154">
        <v>100</v>
      </c>
      <c r="J4" s="154">
        <v>100</v>
      </c>
      <c r="K4" s="154">
        <v>100</v>
      </c>
      <c r="L4" s="154">
        <v>100</v>
      </c>
      <c r="M4" s="154">
        <v>-3.463111863450416</v>
      </c>
      <c r="N4" s="154">
        <v>-2.9382770140752505</v>
      </c>
      <c r="O4" s="154">
        <v>2.4434033719527593</v>
      </c>
    </row>
    <row r="5" spans="1:15" ht="28.5" customHeight="1">
      <c r="A5" s="155"/>
      <c r="B5" s="156" t="s">
        <v>218</v>
      </c>
      <c r="C5" s="156"/>
      <c r="D5" s="157"/>
      <c r="E5" s="158">
        <v>7722</v>
      </c>
      <c r="F5" s="158">
        <v>8785</v>
      </c>
      <c r="G5" s="158">
        <v>9560</v>
      </c>
      <c r="H5" s="158">
        <v>11778</v>
      </c>
      <c r="I5" s="159">
        <v>11.283699861182143</v>
      </c>
      <c r="J5" s="159">
        <v>12.392438989984484</v>
      </c>
      <c r="K5" s="159">
        <v>13.089435346952188</v>
      </c>
      <c r="L5" s="159">
        <v>16.52032429096418</v>
      </c>
      <c r="M5" s="159">
        <v>-12.100170745589073</v>
      </c>
      <c r="N5" s="159">
        <v>-8.106694560669455</v>
      </c>
      <c r="O5" s="159">
        <v>-18.831720156223465</v>
      </c>
    </row>
    <row r="6" spans="1:15" ht="28.5" customHeight="1">
      <c r="A6" s="155"/>
      <c r="B6" s="156" t="s">
        <v>219</v>
      </c>
      <c r="C6" s="156"/>
      <c r="D6" s="157"/>
      <c r="E6" s="158">
        <v>60712</v>
      </c>
      <c r="F6" s="158">
        <v>62105</v>
      </c>
      <c r="G6" s="158">
        <v>63475</v>
      </c>
      <c r="H6" s="158">
        <v>59517</v>
      </c>
      <c r="I6" s="159">
        <v>88.71483889822458</v>
      </c>
      <c r="J6" s="159">
        <v>87.60756101001552</v>
      </c>
      <c r="K6" s="159">
        <v>86.90919546525001</v>
      </c>
      <c r="L6" s="159">
        <v>83.48107835161444</v>
      </c>
      <c r="M6" s="159">
        <v>-2.242975605828838</v>
      </c>
      <c r="N6" s="159">
        <v>-2.1583300512012604</v>
      </c>
      <c r="O6" s="159">
        <v>6.650200782969572</v>
      </c>
    </row>
    <row r="7" spans="1:15" ht="28.5" customHeight="1">
      <c r="A7" s="155"/>
      <c r="B7" s="156"/>
      <c r="C7" s="156" t="s">
        <v>220</v>
      </c>
      <c r="D7" s="157"/>
      <c r="E7" s="158">
        <v>31714</v>
      </c>
      <c r="F7" s="158">
        <v>31761</v>
      </c>
      <c r="G7" s="158">
        <v>32777</v>
      </c>
      <c r="H7" s="158">
        <v>30741</v>
      </c>
      <c r="I7" s="159">
        <v>46.34178417476438</v>
      </c>
      <c r="J7" s="159">
        <v>44.80321625052899</v>
      </c>
      <c r="K7" s="159">
        <v>44.87786844843639</v>
      </c>
      <c r="L7" s="159">
        <v>43.118635509299516</v>
      </c>
      <c r="M7" s="159">
        <v>-0.1479802273228173</v>
      </c>
      <c r="N7" s="159">
        <v>-3.099734569972847</v>
      </c>
      <c r="O7" s="159">
        <v>6.623076672847337</v>
      </c>
    </row>
    <row r="8" spans="1:15" ht="28.5" customHeight="1">
      <c r="A8" s="155"/>
      <c r="B8" s="156"/>
      <c r="C8" s="156" t="s">
        <v>221</v>
      </c>
      <c r="D8" s="157"/>
      <c r="E8" s="158">
        <v>28998</v>
      </c>
      <c r="F8" s="158">
        <v>30344</v>
      </c>
      <c r="G8" s="158">
        <v>30698</v>
      </c>
      <c r="H8" s="158">
        <v>28776</v>
      </c>
      <c r="I8" s="159">
        <v>42.37305472346022</v>
      </c>
      <c r="J8" s="159">
        <v>42.804344759486526</v>
      </c>
      <c r="K8" s="159">
        <v>42.03132701681363</v>
      </c>
      <c r="L8" s="159">
        <v>40.36244284231492</v>
      </c>
      <c r="M8" s="159">
        <v>-4.435802794621671</v>
      </c>
      <c r="N8" s="159">
        <v>-1.153169587595283</v>
      </c>
      <c r="O8" s="159">
        <v>6.679177092021129</v>
      </c>
    </row>
    <row r="9" spans="1:15" ht="28.5" customHeight="1">
      <c r="A9" s="155"/>
      <c r="B9" s="156"/>
      <c r="C9" s="156"/>
      <c r="D9" s="157" t="s">
        <v>222</v>
      </c>
      <c r="E9" s="158">
        <v>23172</v>
      </c>
      <c r="F9" s="158">
        <v>24431</v>
      </c>
      <c r="G9" s="158">
        <v>24505</v>
      </c>
      <c r="H9" s="158">
        <v>23003</v>
      </c>
      <c r="I9" s="159">
        <v>33.85986702710601</v>
      </c>
      <c r="J9" s="159">
        <v>34.46325292707011</v>
      </c>
      <c r="K9" s="159">
        <v>33.55194698504847</v>
      </c>
      <c r="L9" s="159">
        <v>32.26498723595254</v>
      </c>
      <c r="M9" s="159">
        <v>-5.153288854324424</v>
      </c>
      <c r="N9" s="159">
        <v>-0.3019791879208325</v>
      </c>
      <c r="O9" s="159">
        <v>6.5295830978568015</v>
      </c>
    </row>
    <row r="10" spans="1:15" ht="28.5" customHeight="1">
      <c r="A10" s="148"/>
      <c r="B10" s="149"/>
      <c r="C10" s="149"/>
      <c r="D10" s="150" t="s">
        <v>223</v>
      </c>
      <c r="E10" s="160">
        <v>5826</v>
      </c>
      <c r="F10" s="160">
        <v>5913</v>
      </c>
      <c r="G10" s="160">
        <v>6193</v>
      </c>
      <c r="H10" s="160">
        <v>5773</v>
      </c>
      <c r="I10" s="161">
        <v>8.513187696354205</v>
      </c>
      <c r="J10" s="161">
        <v>8.341091832416419</v>
      </c>
      <c r="K10" s="161">
        <v>8.479380031765157</v>
      </c>
      <c r="L10" s="161">
        <v>8.097455606362388</v>
      </c>
      <c r="M10" s="161">
        <v>-1.4713343480466767</v>
      </c>
      <c r="N10" s="161">
        <v>-4.521233650896173</v>
      </c>
      <c r="O10" s="161">
        <v>7.275246838732029</v>
      </c>
    </row>
    <row r="11" spans="1:15" ht="15" customHeight="1">
      <c r="A11" s="156"/>
      <c r="B11" s="156" t="s">
        <v>224</v>
      </c>
      <c r="C11" s="156"/>
      <c r="D11" s="156"/>
      <c r="E11" s="162"/>
      <c r="F11" s="162"/>
      <c r="G11" s="162"/>
      <c r="H11" s="162"/>
      <c r="I11" s="163"/>
      <c r="J11" s="163"/>
      <c r="K11" s="163"/>
      <c r="L11" s="163"/>
      <c r="M11" s="163"/>
      <c r="N11" s="163"/>
      <c r="O11" s="163"/>
    </row>
    <row r="12" s="164" customFormat="1" ht="13.5"/>
    <row r="13" s="164" customFormat="1" ht="13.5"/>
    <row r="14" s="164" customFormat="1" ht="13.5"/>
    <row r="15" s="164" customFormat="1" ht="13.5"/>
    <row r="16" s="164" customFormat="1" ht="13.5"/>
    <row r="17" s="164" customFormat="1" ht="13.5"/>
    <row r="18" s="164" customFormat="1" ht="13.5"/>
  </sheetData>
  <mergeCells count="4">
    <mergeCell ref="A1:O1"/>
    <mergeCell ref="E2:H2"/>
    <mergeCell ref="I2:L2"/>
    <mergeCell ref="M2:O2"/>
  </mergeCells>
  <printOptions/>
  <pageMargins left="0.75" right="0.68" top="1" bottom="1" header="0.512" footer="0.51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:N1"/>
    </sheetView>
  </sheetViews>
  <sheetFormatPr defaultColWidth="9.00390625" defaultRowHeight="13.5"/>
  <cols>
    <col min="1" max="1" width="1.875" style="164" customWidth="1"/>
    <col min="2" max="2" width="9.00390625" style="164" customWidth="1"/>
    <col min="3" max="3" width="10.25390625" style="164" bestFit="1" customWidth="1"/>
    <col min="4" max="4" width="9.25390625" style="164" bestFit="1" customWidth="1"/>
    <col min="5" max="7" width="10.25390625" style="164" bestFit="1" customWidth="1"/>
    <col min="8" max="8" width="9.25390625" style="164" bestFit="1" customWidth="1"/>
    <col min="9" max="10" width="6.375" style="164" customWidth="1"/>
    <col min="11" max="11" width="10.375" style="164" customWidth="1"/>
    <col min="12" max="12" width="6.625" style="164" customWidth="1"/>
    <col min="13" max="14" width="6.375" style="164" customWidth="1"/>
    <col min="15" max="16384" width="9.00390625" style="164" customWidth="1"/>
  </cols>
  <sheetData>
    <row r="1" spans="1:14" ht="28.5" customHeight="1">
      <c r="A1" s="168" t="s">
        <v>229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3.5">
      <c r="A2" s="170" t="s">
        <v>230</v>
      </c>
      <c r="B2" s="171"/>
      <c r="C2" s="172" t="s">
        <v>231</v>
      </c>
      <c r="D2" s="172" t="s">
        <v>218</v>
      </c>
      <c r="E2" s="146" t="s">
        <v>232</v>
      </c>
      <c r="F2" s="144" t="s">
        <v>233</v>
      </c>
      <c r="G2" s="145"/>
      <c r="H2" s="146"/>
      <c r="I2" s="172" t="s">
        <v>231</v>
      </c>
      <c r="J2" s="172" t="s">
        <v>218</v>
      </c>
      <c r="K2" s="146" t="s">
        <v>232</v>
      </c>
      <c r="L2" s="144" t="s">
        <v>233</v>
      </c>
      <c r="M2" s="145"/>
      <c r="N2" s="146"/>
    </row>
    <row r="3" spans="1:14" ht="13.5">
      <c r="A3" s="173"/>
      <c r="B3" s="174"/>
      <c r="C3" s="175"/>
      <c r="D3" s="175"/>
      <c r="E3" s="150"/>
      <c r="F3" s="148"/>
      <c r="G3" s="176" t="s">
        <v>234</v>
      </c>
      <c r="H3" s="176" t="s">
        <v>223</v>
      </c>
      <c r="I3" s="175"/>
      <c r="J3" s="175"/>
      <c r="K3" s="150"/>
      <c r="L3" s="148"/>
      <c r="M3" s="176" t="s">
        <v>234</v>
      </c>
      <c r="N3" s="176" t="s">
        <v>223</v>
      </c>
    </row>
    <row r="4" spans="1:14" ht="21" customHeight="1">
      <c r="A4" s="144" t="s">
        <v>235</v>
      </c>
      <c r="B4" s="146"/>
      <c r="C4" s="153">
        <v>61505973</v>
      </c>
      <c r="D4" s="153">
        <v>7722432</v>
      </c>
      <c r="E4" s="153">
        <v>28236804</v>
      </c>
      <c r="F4" s="153">
        <v>25546737</v>
      </c>
      <c r="G4" s="153">
        <v>20461006</v>
      </c>
      <c r="H4" s="153">
        <v>5085731</v>
      </c>
      <c r="I4" s="154">
        <v>100</v>
      </c>
      <c r="J4" s="154">
        <v>12.555580577515618</v>
      </c>
      <c r="K4" s="154">
        <v>45.9090436631252</v>
      </c>
      <c r="L4" s="154">
        <v>41.53537575935918</v>
      </c>
      <c r="M4" s="154">
        <v>33.26669752870994</v>
      </c>
      <c r="N4" s="154">
        <v>8.268678230649241</v>
      </c>
    </row>
    <row r="5" spans="1:14" ht="21" customHeight="1">
      <c r="A5" s="155"/>
      <c r="B5" s="157" t="s">
        <v>250</v>
      </c>
      <c r="C5" s="158">
        <v>959071</v>
      </c>
      <c r="D5" s="158">
        <v>16758</v>
      </c>
      <c r="E5" s="158">
        <v>612069</v>
      </c>
      <c r="F5" s="158">
        <v>330244</v>
      </c>
      <c r="G5" s="158">
        <v>290062</v>
      </c>
      <c r="H5" s="158">
        <v>40182</v>
      </c>
      <c r="I5" s="159">
        <v>100</v>
      </c>
      <c r="J5" s="159">
        <v>1.747315892149799</v>
      </c>
      <c r="K5" s="159">
        <v>63.81894562550635</v>
      </c>
      <c r="L5" s="159">
        <v>34.4337384823438</v>
      </c>
      <c r="M5" s="159">
        <v>30.24405909468642</v>
      </c>
      <c r="N5" s="159">
        <v>4.1896793876574305</v>
      </c>
    </row>
    <row r="6" spans="1:14" ht="21" customHeight="1">
      <c r="A6" s="155"/>
      <c r="B6" s="157" t="s">
        <v>251</v>
      </c>
      <c r="C6" s="158">
        <v>4435622</v>
      </c>
      <c r="D6" s="158">
        <v>92797</v>
      </c>
      <c r="E6" s="158">
        <v>2250309</v>
      </c>
      <c r="F6" s="158">
        <v>2092516</v>
      </c>
      <c r="G6" s="158">
        <v>1733497</v>
      </c>
      <c r="H6" s="158">
        <v>359019</v>
      </c>
      <c r="I6" s="159">
        <v>100</v>
      </c>
      <c r="J6" s="159">
        <v>2.0920853941115816</v>
      </c>
      <c r="K6" s="159">
        <v>50.73265936547343</v>
      </c>
      <c r="L6" s="159">
        <v>47.175255240414984</v>
      </c>
      <c r="M6" s="159">
        <v>39.08126075666502</v>
      </c>
      <c r="N6" s="159">
        <v>8.093994483749968</v>
      </c>
    </row>
    <row r="7" spans="1:14" ht="21" customHeight="1">
      <c r="A7" s="155"/>
      <c r="B7" s="157" t="s">
        <v>252</v>
      </c>
      <c r="C7" s="158">
        <v>6096528</v>
      </c>
      <c r="D7" s="158">
        <v>192288</v>
      </c>
      <c r="E7" s="158">
        <v>2749031</v>
      </c>
      <c r="F7" s="158">
        <v>3155209</v>
      </c>
      <c r="G7" s="158">
        <v>2543495</v>
      </c>
      <c r="H7" s="158">
        <v>611714</v>
      </c>
      <c r="I7" s="159">
        <v>100</v>
      </c>
      <c r="J7" s="159">
        <v>3.154057522576785</v>
      </c>
      <c r="K7" s="159">
        <v>45.09174730272706</v>
      </c>
      <c r="L7" s="159">
        <v>51.75419517469616</v>
      </c>
      <c r="M7" s="159">
        <v>41.720385767112035</v>
      </c>
      <c r="N7" s="159">
        <v>10.033809407584119</v>
      </c>
    </row>
    <row r="8" spans="1:14" ht="21" customHeight="1">
      <c r="A8" s="155"/>
      <c r="B8" s="157" t="s">
        <v>253</v>
      </c>
      <c r="C8" s="158">
        <v>7002091</v>
      </c>
      <c r="D8" s="158">
        <v>333293</v>
      </c>
      <c r="E8" s="158">
        <v>3107447</v>
      </c>
      <c r="F8" s="158">
        <v>3561351</v>
      </c>
      <c r="G8" s="158">
        <v>2856285</v>
      </c>
      <c r="H8" s="158">
        <v>705066</v>
      </c>
      <c r="I8" s="159">
        <v>100</v>
      </c>
      <c r="J8" s="159">
        <v>4.759906719292852</v>
      </c>
      <c r="K8" s="159">
        <v>44.3788434054913</v>
      </c>
      <c r="L8" s="159">
        <v>50.86124987521584</v>
      </c>
      <c r="M8" s="159">
        <v>40.79188630938958</v>
      </c>
      <c r="N8" s="159">
        <v>10.069363565826265</v>
      </c>
    </row>
    <row r="9" spans="1:14" ht="21" customHeight="1">
      <c r="A9" s="155"/>
      <c r="B9" s="157" t="s">
        <v>254</v>
      </c>
      <c r="C9" s="158">
        <v>6408433</v>
      </c>
      <c r="D9" s="158">
        <v>406321</v>
      </c>
      <c r="E9" s="158">
        <v>2882077</v>
      </c>
      <c r="F9" s="158">
        <v>3120035</v>
      </c>
      <c r="G9" s="158">
        <v>2478649</v>
      </c>
      <c r="H9" s="158">
        <v>641386</v>
      </c>
      <c r="I9" s="159">
        <v>100</v>
      </c>
      <c r="J9" s="159">
        <v>6.3404111426303436</v>
      </c>
      <c r="K9" s="159">
        <v>44.973193914955495</v>
      </c>
      <c r="L9" s="159">
        <v>48.686394942414154</v>
      </c>
      <c r="M9" s="159">
        <v>38.677926413524176</v>
      </c>
      <c r="N9" s="159">
        <v>10.00846852888998</v>
      </c>
    </row>
    <row r="10" spans="1:14" ht="21" customHeight="1">
      <c r="A10" s="155"/>
      <c r="B10" s="157" t="s">
        <v>255</v>
      </c>
      <c r="C10" s="158">
        <v>6309119</v>
      </c>
      <c r="D10" s="158">
        <v>475278</v>
      </c>
      <c r="E10" s="158">
        <v>2951736</v>
      </c>
      <c r="F10" s="158">
        <v>2882105</v>
      </c>
      <c r="G10" s="158">
        <v>2296961</v>
      </c>
      <c r="H10" s="158">
        <v>585144</v>
      </c>
      <c r="I10" s="159">
        <v>100</v>
      </c>
      <c r="J10" s="159">
        <v>7.533191242707579</v>
      </c>
      <c r="K10" s="159">
        <v>46.785232613301474</v>
      </c>
      <c r="L10" s="159">
        <v>45.681576143990945</v>
      </c>
      <c r="M10" s="159">
        <v>36.407000723872855</v>
      </c>
      <c r="N10" s="159">
        <v>9.274575420118087</v>
      </c>
    </row>
    <row r="11" spans="1:14" ht="21" customHeight="1">
      <c r="A11" s="155"/>
      <c r="B11" s="157" t="s">
        <v>256</v>
      </c>
      <c r="C11" s="158">
        <v>6200630</v>
      </c>
      <c r="D11" s="158">
        <v>576333</v>
      </c>
      <c r="E11" s="158">
        <v>3000694</v>
      </c>
      <c r="F11" s="158">
        <v>2623603</v>
      </c>
      <c r="G11" s="158">
        <v>2107499</v>
      </c>
      <c r="H11" s="158">
        <v>516104</v>
      </c>
      <c r="I11" s="159">
        <v>100</v>
      </c>
      <c r="J11" s="159">
        <v>9.294749081948124</v>
      </c>
      <c r="K11" s="159">
        <v>48.393372931460185</v>
      </c>
      <c r="L11" s="159">
        <v>42.31187798659168</v>
      </c>
      <c r="M11" s="159">
        <v>33.98846568816394</v>
      </c>
      <c r="N11" s="159">
        <v>8.32341229842774</v>
      </c>
    </row>
    <row r="12" spans="1:14" ht="21" customHeight="1">
      <c r="A12" s="155"/>
      <c r="B12" s="157" t="s">
        <v>257</v>
      </c>
      <c r="C12" s="158">
        <v>6823452</v>
      </c>
      <c r="D12" s="158">
        <v>815342</v>
      </c>
      <c r="E12" s="158">
        <v>3312795</v>
      </c>
      <c r="F12" s="158">
        <v>2695315</v>
      </c>
      <c r="G12" s="158">
        <v>2157813</v>
      </c>
      <c r="H12" s="158">
        <v>537502</v>
      </c>
      <c r="I12" s="159">
        <v>100</v>
      </c>
      <c r="J12" s="159">
        <v>11.949113146835355</v>
      </c>
      <c r="K12" s="159">
        <v>48.55013268943637</v>
      </c>
      <c r="L12" s="159">
        <v>39.50075416372827</v>
      </c>
      <c r="M12" s="159">
        <v>31.623480314655982</v>
      </c>
      <c r="N12" s="159">
        <v>7.877273849072288</v>
      </c>
    </row>
    <row r="13" spans="1:14" ht="21" customHeight="1">
      <c r="A13" s="155"/>
      <c r="B13" s="157" t="s">
        <v>258</v>
      </c>
      <c r="C13" s="158">
        <v>7391441</v>
      </c>
      <c r="D13" s="158">
        <v>1106657</v>
      </c>
      <c r="E13" s="158">
        <v>3478798</v>
      </c>
      <c r="F13" s="158">
        <v>2805986</v>
      </c>
      <c r="G13" s="158">
        <v>2207860</v>
      </c>
      <c r="H13" s="158">
        <v>598126</v>
      </c>
      <c r="I13" s="159">
        <v>100</v>
      </c>
      <c r="J13" s="159">
        <v>14.972141426820562</v>
      </c>
      <c r="K13" s="159">
        <v>47.06522043536572</v>
      </c>
      <c r="L13" s="159">
        <v>37.96263813781372</v>
      </c>
      <c r="M13" s="159">
        <v>29.8704948060872</v>
      </c>
      <c r="N13" s="159">
        <v>8.09214333172652</v>
      </c>
    </row>
    <row r="14" spans="1:14" ht="21" customHeight="1">
      <c r="A14" s="155"/>
      <c r="B14" s="157" t="s">
        <v>259</v>
      </c>
      <c r="C14" s="158">
        <v>4463791</v>
      </c>
      <c r="D14" s="158">
        <v>1035665</v>
      </c>
      <c r="E14" s="158">
        <v>2012082</v>
      </c>
      <c r="F14" s="158">
        <v>1416044</v>
      </c>
      <c r="G14" s="158">
        <v>1107884</v>
      </c>
      <c r="H14" s="158">
        <v>308160</v>
      </c>
      <c r="I14" s="159">
        <v>100</v>
      </c>
      <c r="J14" s="159">
        <v>23.201467093777463</v>
      </c>
      <c r="K14" s="159">
        <v>45.07563190122477</v>
      </c>
      <c r="L14" s="159">
        <v>31.722901004997773</v>
      </c>
      <c r="M14" s="159">
        <v>24.81935198130916</v>
      </c>
      <c r="N14" s="159">
        <v>6.903549023688608</v>
      </c>
    </row>
    <row r="15" spans="1:14" ht="21" customHeight="1">
      <c r="A15" s="155"/>
      <c r="B15" s="157" t="s">
        <v>260</v>
      </c>
      <c r="C15" s="158">
        <v>5415795</v>
      </c>
      <c r="D15" s="158">
        <v>2671700</v>
      </c>
      <c r="E15" s="158">
        <v>1879766</v>
      </c>
      <c r="F15" s="158">
        <v>864329</v>
      </c>
      <c r="G15" s="158">
        <v>681001</v>
      </c>
      <c r="H15" s="158">
        <v>183328</v>
      </c>
      <c r="I15" s="159">
        <v>100</v>
      </c>
      <c r="J15" s="159">
        <v>49.331630905527255</v>
      </c>
      <c r="K15" s="159">
        <v>34.70895777997505</v>
      </c>
      <c r="L15" s="159">
        <v>15.959411314497688</v>
      </c>
      <c r="M15" s="159">
        <v>12.574349656883246</v>
      </c>
      <c r="N15" s="159">
        <v>3.385061657614441</v>
      </c>
    </row>
    <row r="16" spans="1:14" ht="21" customHeight="1">
      <c r="A16" s="155" t="s">
        <v>236</v>
      </c>
      <c r="B16" s="157"/>
      <c r="C16" s="158">
        <v>35735300</v>
      </c>
      <c r="D16" s="158">
        <v>4280570</v>
      </c>
      <c r="E16" s="158">
        <v>14734487</v>
      </c>
      <c r="F16" s="158">
        <v>16720243</v>
      </c>
      <c r="G16" s="158">
        <v>12986537</v>
      </c>
      <c r="H16" s="158">
        <v>3733706</v>
      </c>
      <c r="I16" s="159">
        <v>100</v>
      </c>
      <c r="J16" s="159">
        <v>11.978547822461264</v>
      </c>
      <c r="K16" s="159">
        <v>41.23230251320123</v>
      </c>
      <c r="L16" s="159">
        <v>46.7891496643375</v>
      </c>
      <c r="M16" s="159">
        <v>36.340920602317595</v>
      </c>
      <c r="N16" s="159">
        <v>10.448229062019907</v>
      </c>
    </row>
    <row r="17" spans="1:14" ht="21" customHeight="1">
      <c r="A17" s="155"/>
      <c r="B17" s="157" t="s">
        <v>237</v>
      </c>
      <c r="C17" s="158">
        <v>494240</v>
      </c>
      <c r="D17" s="158">
        <v>11555</v>
      </c>
      <c r="E17" s="158">
        <v>312711</v>
      </c>
      <c r="F17" s="158">
        <v>169974</v>
      </c>
      <c r="G17" s="158">
        <v>149764</v>
      </c>
      <c r="H17" s="158">
        <v>20210</v>
      </c>
      <c r="I17" s="159">
        <v>100</v>
      </c>
      <c r="J17" s="159">
        <v>2.337932988022014</v>
      </c>
      <c r="K17" s="159">
        <v>63.27108287471673</v>
      </c>
      <c r="L17" s="159">
        <v>34.39098413726125</v>
      </c>
      <c r="M17" s="159">
        <v>30.301877630301068</v>
      </c>
      <c r="N17" s="159">
        <v>4.0891065069601815</v>
      </c>
    </row>
    <row r="18" spans="1:14" ht="21" customHeight="1">
      <c r="A18" s="155"/>
      <c r="B18" s="157" t="s">
        <v>238</v>
      </c>
      <c r="C18" s="158">
        <v>2228330</v>
      </c>
      <c r="D18" s="158">
        <v>62970</v>
      </c>
      <c r="E18" s="158">
        <v>1151160</v>
      </c>
      <c r="F18" s="158">
        <v>1014200</v>
      </c>
      <c r="G18" s="158">
        <v>844844</v>
      </c>
      <c r="H18" s="158">
        <v>169356</v>
      </c>
      <c r="I18" s="159">
        <v>100</v>
      </c>
      <c r="J18" s="159">
        <v>2.8258830604084673</v>
      </c>
      <c r="K18" s="159">
        <v>51.66021190757204</v>
      </c>
      <c r="L18" s="159">
        <v>45.513905032019494</v>
      </c>
      <c r="M18" s="159">
        <v>37.913773992182485</v>
      </c>
      <c r="N18" s="159">
        <v>7.600131039837008</v>
      </c>
    </row>
    <row r="19" spans="1:14" ht="21" customHeight="1">
      <c r="A19" s="155"/>
      <c r="B19" s="157" t="s">
        <v>239</v>
      </c>
      <c r="C19" s="158">
        <v>3396772</v>
      </c>
      <c r="D19" s="158">
        <v>124075</v>
      </c>
      <c r="E19" s="158">
        <v>1514283</v>
      </c>
      <c r="F19" s="158">
        <v>1758414</v>
      </c>
      <c r="G19" s="158">
        <v>1414359</v>
      </c>
      <c r="H19" s="158">
        <v>344055</v>
      </c>
      <c r="I19" s="159">
        <v>100</v>
      </c>
      <c r="J19" s="159">
        <v>3.6527326532366615</v>
      </c>
      <c r="K19" s="159">
        <v>44.58006012767416</v>
      </c>
      <c r="L19" s="159">
        <v>51.76720721908919</v>
      </c>
      <c r="M19" s="159">
        <v>41.63832603424663</v>
      </c>
      <c r="N19" s="159">
        <v>10.12888118484255</v>
      </c>
    </row>
    <row r="20" spans="1:14" ht="21" customHeight="1">
      <c r="A20" s="155"/>
      <c r="B20" s="157" t="s">
        <v>240</v>
      </c>
      <c r="C20" s="158">
        <v>4228029</v>
      </c>
      <c r="D20" s="158">
        <v>196172</v>
      </c>
      <c r="E20" s="158">
        <v>1759412</v>
      </c>
      <c r="F20" s="158">
        <v>2272445</v>
      </c>
      <c r="G20" s="158">
        <v>1798126</v>
      </c>
      <c r="H20" s="158">
        <v>474319</v>
      </c>
      <c r="I20" s="159">
        <v>100</v>
      </c>
      <c r="J20" s="159">
        <v>4.639797882181035</v>
      </c>
      <c r="K20" s="159">
        <v>41.61305421509645</v>
      </c>
      <c r="L20" s="159">
        <v>53.747147902722524</v>
      </c>
      <c r="M20" s="159">
        <v>42.52870545589919</v>
      </c>
      <c r="N20" s="159">
        <v>11.21844244682333</v>
      </c>
    </row>
    <row r="21" spans="1:14" ht="21" customHeight="1">
      <c r="A21" s="155"/>
      <c r="B21" s="157" t="s">
        <v>241</v>
      </c>
      <c r="C21" s="158">
        <v>3855545</v>
      </c>
      <c r="D21" s="158">
        <v>225155</v>
      </c>
      <c r="E21" s="158">
        <v>1515102</v>
      </c>
      <c r="F21" s="158">
        <v>2115288</v>
      </c>
      <c r="G21" s="158">
        <v>1630671</v>
      </c>
      <c r="H21" s="158">
        <v>484617</v>
      </c>
      <c r="I21" s="159">
        <v>100</v>
      </c>
      <c r="J21" s="159">
        <v>5.839771031073428</v>
      </c>
      <c r="K21" s="159">
        <v>39.29670124457113</v>
      </c>
      <c r="L21" s="159">
        <v>54.86352772435544</v>
      </c>
      <c r="M21" s="159">
        <v>42.294176309704596</v>
      </c>
      <c r="N21" s="159">
        <v>12.569351414650848</v>
      </c>
    </row>
    <row r="22" spans="1:14" ht="21" customHeight="1">
      <c r="A22" s="155"/>
      <c r="B22" s="157" t="s">
        <v>242</v>
      </c>
      <c r="C22" s="158">
        <v>3629446</v>
      </c>
      <c r="D22" s="158">
        <v>256021</v>
      </c>
      <c r="E22" s="158">
        <v>1404640</v>
      </c>
      <c r="F22" s="158">
        <v>1968785</v>
      </c>
      <c r="G22" s="158">
        <v>1502946</v>
      </c>
      <c r="H22" s="158">
        <v>465839</v>
      </c>
      <c r="I22" s="159">
        <v>100</v>
      </c>
      <c r="J22" s="159">
        <v>7.053996670566251</v>
      </c>
      <c r="K22" s="159">
        <v>38.70122327209166</v>
      </c>
      <c r="L22" s="159">
        <v>54.24478005734209</v>
      </c>
      <c r="M22" s="159">
        <v>41.40979091574857</v>
      </c>
      <c r="N22" s="159">
        <v>12.83498914159351</v>
      </c>
    </row>
    <row r="23" spans="1:14" ht="21" customHeight="1">
      <c r="A23" s="155"/>
      <c r="B23" s="157" t="s">
        <v>243</v>
      </c>
      <c r="C23" s="158">
        <v>3482665</v>
      </c>
      <c r="D23" s="158">
        <v>307807</v>
      </c>
      <c r="E23" s="158">
        <v>1391358</v>
      </c>
      <c r="F23" s="158">
        <v>1783500</v>
      </c>
      <c r="G23" s="158">
        <v>1365404</v>
      </c>
      <c r="H23" s="158">
        <v>418096</v>
      </c>
      <c r="I23" s="159">
        <v>100</v>
      </c>
      <c r="J23" s="159">
        <v>8.838260355216478</v>
      </c>
      <c r="K23" s="159">
        <v>39.9509570975101</v>
      </c>
      <c r="L23" s="159">
        <v>51.210782547273425</v>
      </c>
      <c r="M23" s="159">
        <v>39.205723203351454</v>
      </c>
      <c r="N23" s="159">
        <v>12.005059343921967</v>
      </c>
    </row>
    <row r="24" spans="1:14" ht="21" customHeight="1">
      <c r="A24" s="155"/>
      <c r="B24" s="157" t="s">
        <v>244</v>
      </c>
      <c r="C24" s="158">
        <v>3900297</v>
      </c>
      <c r="D24" s="158">
        <v>437848</v>
      </c>
      <c r="E24" s="158">
        <v>1593942</v>
      </c>
      <c r="F24" s="158">
        <v>1868507</v>
      </c>
      <c r="G24" s="158">
        <v>1428575</v>
      </c>
      <c r="H24" s="158">
        <v>439932</v>
      </c>
      <c r="I24" s="159">
        <v>100</v>
      </c>
      <c r="J24" s="159">
        <v>11.226016890508594</v>
      </c>
      <c r="K24" s="159">
        <v>40.867195498188984</v>
      </c>
      <c r="L24" s="159">
        <v>47.90678761130242</v>
      </c>
      <c r="M24" s="159">
        <v>36.62733889239717</v>
      </c>
      <c r="N24" s="159">
        <v>11.279448718905252</v>
      </c>
    </row>
    <row r="25" spans="1:14" ht="21" customHeight="1">
      <c r="A25" s="155"/>
      <c r="B25" s="157" t="s">
        <v>245</v>
      </c>
      <c r="C25" s="158">
        <v>4394770</v>
      </c>
      <c r="D25" s="158">
        <v>588822</v>
      </c>
      <c r="E25" s="158">
        <v>1771801</v>
      </c>
      <c r="F25" s="158">
        <v>2034147</v>
      </c>
      <c r="G25" s="158">
        <v>1533019</v>
      </c>
      <c r="H25" s="158">
        <v>501128</v>
      </c>
      <c r="I25" s="159">
        <v>100</v>
      </c>
      <c r="J25" s="159">
        <v>13.398243821633441</v>
      </c>
      <c r="K25" s="159">
        <v>40.31612575857212</v>
      </c>
      <c r="L25" s="159">
        <v>46.28563041979444</v>
      </c>
      <c r="M25" s="159">
        <v>34.882803878246186</v>
      </c>
      <c r="N25" s="159">
        <v>11.40282654154825</v>
      </c>
    </row>
    <row r="26" spans="1:14" ht="21" customHeight="1">
      <c r="A26" s="155"/>
      <c r="B26" s="157" t="s">
        <v>246</v>
      </c>
      <c r="C26" s="158">
        <v>2748775</v>
      </c>
      <c r="D26" s="158">
        <v>548170</v>
      </c>
      <c r="E26" s="158">
        <v>1128333</v>
      </c>
      <c r="F26" s="158">
        <v>1072272</v>
      </c>
      <c r="G26" s="158">
        <v>810123</v>
      </c>
      <c r="H26" s="158">
        <v>262149</v>
      </c>
      <c r="I26" s="159">
        <v>100</v>
      </c>
      <c r="J26" s="159">
        <v>19.942337950541607</v>
      </c>
      <c r="K26" s="159">
        <v>41.04857618393648</v>
      </c>
      <c r="L26" s="159">
        <v>39.00908586552191</v>
      </c>
      <c r="M26" s="159">
        <v>29.47214668352266</v>
      </c>
      <c r="N26" s="159">
        <v>9.536939181999255</v>
      </c>
    </row>
    <row r="27" spans="1:14" ht="21" customHeight="1">
      <c r="A27" s="155"/>
      <c r="B27" s="157" t="s">
        <v>247</v>
      </c>
      <c r="C27" s="158">
        <v>3376431</v>
      </c>
      <c r="D27" s="158">
        <v>1521975</v>
      </c>
      <c r="E27" s="158">
        <v>1191745</v>
      </c>
      <c r="F27" s="158">
        <v>662711</v>
      </c>
      <c r="G27" s="158">
        <v>508706</v>
      </c>
      <c r="H27" s="158">
        <v>154005</v>
      </c>
      <c r="I27" s="159">
        <v>100</v>
      </c>
      <c r="J27" s="159">
        <v>45.076443143662644</v>
      </c>
      <c r="K27" s="159">
        <v>35.29599746003991</v>
      </c>
      <c r="L27" s="159">
        <v>19.62755939629745</v>
      </c>
      <c r="M27" s="159">
        <v>15.066382224307265</v>
      </c>
      <c r="N27" s="159">
        <v>4.561177171990187</v>
      </c>
    </row>
    <row r="28" spans="1:14" ht="21" customHeight="1">
      <c r="A28" s="155" t="s">
        <v>248</v>
      </c>
      <c r="B28" s="157"/>
      <c r="C28" s="158">
        <v>25770673</v>
      </c>
      <c r="D28" s="158">
        <v>3441862</v>
      </c>
      <c r="E28" s="158">
        <v>13502317</v>
      </c>
      <c r="F28" s="158">
        <v>8826494</v>
      </c>
      <c r="G28" s="158">
        <v>7474469</v>
      </c>
      <c r="H28" s="158">
        <v>1352025</v>
      </c>
      <c r="I28" s="159">
        <v>100</v>
      </c>
      <c r="J28" s="159">
        <v>13.355731920543946</v>
      </c>
      <c r="K28" s="159">
        <v>52.39411869453312</v>
      </c>
      <c r="L28" s="159">
        <v>34.25014938492293</v>
      </c>
      <c r="M28" s="159">
        <v>29.003778830300632</v>
      </c>
      <c r="N28" s="159">
        <v>5.2463705546223025</v>
      </c>
    </row>
    <row r="29" spans="1:14" ht="21" customHeight="1">
      <c r="A29" s="155"/>
      <c r="B29" s="157" t="s">
        <v>237</v>
      </c>
      <c r="C29" s="158">
        <v>464831</v>
      </c>
      <c r="D29" s="158">
        <v>5203</v>
      </c>
      <c r="E29" s="158">
        <v>299358</v>
      </c>
      <c r="F29" s="158">
        <v>160270</v>
      </c>
      <c r="G29" s="158">
        <v>140298</v>
      </c>
      <c r="H29" s="158">
        <v>19972</v>
      </c>
      <c r="I29" s="159">
        <v>100</v>
      </c>
      <c r="J29" s="159">
        <v>1.1193315420012866</v>
      </c>
      <c r="K29" s="159">
        <v>64.40147064201828</v>
      </c>
      <c r="L29" s="159">
        <v>34.479197815980434</v>
      </c>
      <c r="M29" s="159">
        <v>30.182582486968386</v>
      </c>
      <c r="N29" s="159">
        <v>4.29661532901205</v>
      </c>
    </row>
    <row r="30" spans="1:14" ht="21" customHeight="1">
      <c r="A30" s="155"/>
      <c r="B30" s="157" t="s">
        <v>238</v>
      </c>
      <c r="C30" s="158">
        <v>2207292</v>
      </c>
      <c r="D30" s="158">
        <v>29827</v>
      </c>
      <c r="E30" s="158">
        <v>1099149</v>
      </c>
      <c r="F30" s="158">
        <v>1078316</v>
      </c>
      <c r="G30" s="158">
        <v>888653</v>
      </c>
      <c r="H30" s="158">
        <v>189663</v>
      </c>
      <c r="I30" s="159">
        <v>100</v>
      </c>
      <c r="J30" s="159">
        <v>1.3512938025417571</v>
      </c>
      <c r="K30" s="159">
        <v>49.796266194051356</v>
      </c>
      <c r="L30" s="159">
        <v>48.85244000340689</v>
      </c>
      <c r="M30" s="159">
        <v>40.25987499614912</v>
      </c>
      <c r="N30" s="159">
        <v>8.592565007257761</v>
      </c>
    </row>
    <row r="31" spans="1:14" ht="21" customHeight="1">
      <c r="A31" s="155"/>
      <c r="B31" s="157" t="s">
        <v>239</v>
      </c>
      <c r="C31" s="158">
        <v>2699756</v>
      </c>
      <c r="D31" s="158">
        <v>68213</v>
      </c>
      <c r="E31" s="158">
        <v>1234748</v>
      </c>
      <c r="F31" s="158">
        <v>1396795</v>
      </c>
      <c r="G31" s="158">
        <v>1129136</v>
      </c>
      <c r="H31" s="158">
        <v>267659</v>
      </c>
      <c r="I31" s="159">
        <v>100</v>
      </c>
      <c r="J31" s="159">
        <v>2.5266357404150597</v>
      </c>
      <c r="K31" s="159">
        <v>45.73554054514556</v>
      </c>
      <c r="L31" s="159">
        <v>51.73782371443938</v>
      </c>
      <c r="M31" s="159">
        <v>41.82363146891793</v>
      </c>
      <c r="N31" s="159">
        <v>9.914192245521447</v>
      </c>
    </row>
    <row r="32" spans="1:14" ht="21" customHeight="1">
      <c r="A32" s="155"/>
      <c r="B32" s="157" t="s">
        <v>240</v>
      </c>
      <c r="C32" s="158">
        <v>2774062</v>
      </c>
      <c r="D32" s="158">
        <v>137121</v>
      </c>
      <c r="E32" s="158">
        <v>1348035</v>
      </c>
      <c r="F32" s="158">
        <v>1288906</v>
      </c>
      <c r="G32" s="158">
        <v>1058159</v>
      </c>
      <c r="H32" s="158">
        <v>230747</v>
      </c>
      <c r="I32" s="159">
        <v>100</v>
      </c>
      <c r="J32" s="159">
        <v>4.942968109580824</v>
      </c>
      <c r="K32" s="159">
        <v>48.594263574498335</v>
      </c>
      <c r="L32" s="159">
        <v>46.46276831592084</v>
      </c>
      <c r="M32" s="159">
        <v>38.14474946846898</v>
      </c>
      <c r="N32" s="159">
        <v>8.31801884745186</v>
      </c>
    </row>
    <row r="33" spans="1:14" ht="21" customHeight="1">
      <c r="A33" s="155"/>
      <c r="B33" s="157" t="s">
        <v>241</v>
      </c>
      <c r="C33" s="158">
        <v>2552888</v>
      </c>
      <c r="D33" s="158">
        <v>181166</v>
      </c>
      <c r="E33" s="158">
        <v>1366975</v>
      </c>
      <c r="F33" s="158">
        <v>1004747</v>
      </c>
      <c r="G33" s="158">
        <v>847978</v>
      </c>
      <c r="H33" s="158">
        <v>156769</v>
      </c>
      <c r="I33" s="159">
        <v>100</v>
      </c>
      <c r="J33" s="159">
        <v>7.096511872044524</v>
      </c>
      <c r="K33" s="159">
        <v>53.54621902723504</v>
      </c>
      <c r="L33" s="159">
        <v>39.35726910072044</v>
      </c>
      <c r="M33" s="159">
        <v>33.21641999178969</v>
      </c>
      <c r="N33" s="159">
        <v>6.140849108930748</v>
      </c>
    </row>
    <row r="34" spans="1:14" ht="21" customHeight="1">
      <c r="A34" s="155"/>
      <c r="B34" s="157" t="s">
        <v>242</v>
      </c>
      <c r="C34" s="158">
        <v>2679673</v>
      </c>
      <c r="D34" s="158">
        <v>219257</v>
      </c>
      <c r="E34" s="158">
        <v>1547096</v>
      </c>
      <c r="F34" s="158">
        <v>913320</v>
      </c>
      <c r="G34" s="158">
        <v>794015</v>
      </c>
      <c r="H34" s="158">
        <v>119305</v>
      </c>
      <c r="I34" s="159">
        <v>100</v>
      </c>
      <c r="J34" s="159">
        <v>8.182229697429499</v>
      </c>
      <c r="K34" s="159">
        <v>57.73450715814952</v>
      </c>
      <c r="L34" s="159">
        <v>34.083263144420975</v>
      </c>
      <c r="M34" s="159">
        <v>29.63104080236656</v>
      </c>
      <c r="N34" s="159">
        <v>4.452222342054422</v>
      </c>
    </row>
    <row r="35" spans="1:14" ht="21" customHeight="1">
      <c r="A35" s="155"/>
      <c r="B35" s="157" t="s">
        <v>243</v>
      </c>
      <c r="C35" s="158">
        <v>2717965</v>
      </c>
      <c r="D35" s="158">
        <v>268526</v>
      </c>
      <c r="E35" s="158">
        <v>1609336</v>
      </c>
      <c r="F35" s="158">
        <v>840103</v>
      </c>
      <c r="G35" s="158">
        <v>742095</v>
      </c>
      <c r="H35" s="158">
        <v>98008</v>
      </c>
      <c r="I35" s="159">
        <v>100</v>
      </c>
      <c r="J35" s="159">
        <v>9.879671003857665</v>
      </c>
      <c r="K35" s="159">
        <v>59.211064160134505</v>
      </c>
      <c r="L35" s="159">
        <v>30.90926483600782</v>
      </c>
      <c r="M35" s="159">
        <v>27.303331720607144</v>
      </c>
      <c r="N35" s="159">
        <v>3.6059331154006764</v>
      </c>
    </row>
    <row r="36" spans="1:14" ht="21" customHeight="1">
      <c r="A36" s="155"/>
      <c r="B36" s="157" t="s">
        <v>244</v>
      </c>
      <c r="C36" s="158">
        <v>2923155</v>
      </c>
      <c r="D36" s="158">
        <v>377494</v>
      </c>
      <c r="E36" s="158">
        <v>1718853</v>
      </c>
      <c r="F36" s="158">
        <v>826808</v>
      </c>
      <c r="G36" s="158">
        <v>729238</v>
      </c>
      <c r="H36" s="158">
        <v>97570</v>
      </c>
      <c r="I36" s="159">
        <v>100</v>
      </c>
      <c r="J36" s="159">
        <v>12.913923483359588</v>
      </c>
      <c r="K36" s="159">
        <v>58.801295175931486</v>
      </c>
      <c r="L36" s="159">
        <v>28.284781340708925</v>
      </c>
      <c r="M36" s="159">
        <v>24.94694944332408</v>
      </c>
      <c r="N36" s="159">
        <v>3.3378318973848464</v>
      </c>
    </row>
    <row r="37" spans="1:14" ht="21" customHeight="1">
      <c r="A37" s="155"/>
      <c r="B37" s="157" t="s">
        <v>245</v>
      </c>
      <c r="C37" s="158">
        <v>2996671</v>
      </c>
      <c r="D37" s="158">
        <v>517835</v>
      </c>
      <c r="E37" s="158">
        <v>1706997</v>
      </c>
      <c r="F37" s="158">
        <v>771839</v>
      </c>
      <c r="G37" s="158">
        <v>674841</v>
      </c>
      <c r="H37" s="158">
        <v>96998</v>
      </c>
      <c r="I37" s="159">
        <v>100</v>
      </c>
      <c r="J37" s="159">
        <v>17.280342086268398</v>
      </c>
      <c r="K37" s="159">
        <v>56.963110064468204</v>
      </c>
      <c r="L37" s="159">
        <v>25.7565478492634</v>
      </c>
      <c r="M37" s="159">
        <v>22.519689348613845</v>
      </c>
      <c r="N37" s="159">
        <v>3.236858500649554</v>
      </c>
    </row>
    <row r="38" spans="1:14" ht="21" customHeight="1">
      <c r="A38" s="155"/>
      <c r="B38" s="157" t="s">
        <v>246</v>
      </c>
      <c r="C38" s="158">
        <v>1715016</v>
      </c>
      <c r="D38" s="158">
        <v>487495</v>
      </c>
      <c r="E38" s="158">
        <v>883749</v>
      </c>
      <c r="F38" s="158">
        <v>343772</v>
      </c>
      <c r="G38" s="158">
        <v>297761</v>
      </c>
      <c r="H38" s="158">
        <v>46011</v>
      </c>
      <c r="I38" s="159">
        <v>100</v>
      </c>
      <c r="J38" s="159">
        <v>28.425099241056646</v>
      </c>
      <c r="K38" s="159">
        <v>51.530073188821554</v>
      </c>
      <c r="L38" s="159">
        <v>20.044827570121797</v>
      </c>
      <c r="M38" s="159">
        <v>17.361995456602152</v>
      </c>
      <c r="N38" s="159">
        <v>2.6828321135196407</v>
      </c>
    </row>
    <row r="39" spans="1:14" ht="21" customHeight="1">
      <c r="A39" s="148"/>
      <c r="B39" s="150" t="s">
        <v>247</v>
      </c>
      <c r="C39" s="160">
        <v>2039364</v>
      </c>
      <c r="D39" s="160">
        <v>1149725</v>
      </c>
      <c r="E39" s="160">
        <v>688021</v>
      </c>
      <c r="F39" s="160">
        <v>201618</v>
      </c>
      <c r="G39" s="160">
        <v>172295</v>
      </c>
      <c r="H39" s="160">
        <v>29323</v>
      </c>
      <c r="I39" s="161">
        <v>100</v>
      </c>
      <c r="J39" s="161">
        <v>56.37664487555924</v>
      </c>
      <c r="K39" s="161">
        <v>33.73703762545578</v>
      </c>
      <c r="L39" s="161">
        <v>9.886317498984978</v>
      </c>
      <c r="M39" s="161">
        <v>8.448467267246063</v>
      </c>
      <c r="N39" s="161">
        <v>1.4378502317389148</v>
      </c>
    </row>
  </sheetData>
  <mergeCells count="2">
    <mergeCell ref="A2:B3"/>
    <mergeCell ref="A1:N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I10" sqref="I10"/>
    </sheetView>
  </sheetViews>
  <sheetFormatPr defaultColWidth="9.00390625" defaultRowHeight="13.5"/>
  <cols>
    <col min="1" max="1" width="2.25390625" style="0" customWidth="1"/>
    <col min="2" max="2" width="2.50390625" style="0" customWidth="1"/>
    <col min="3" max="3" width="3.00390625" style="0" customWidth="1"/>
    <col min="4" max="4" width="8.00390625" style="0" customWidth="1"/>
    <col min="5" max="15" width="8.25390625" style="0" customWidth="1"/>
  </cols>
  <sheetData>
    <row r="1" spans="1:15" ht="30.75" customHeight="1">
      <c r="A1" s="143" t="s">
        <v>225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64" customFormat="1" ht="13.5">
      <c r="A2" s="144"/>
      <c r="B2" s="145"/>
      <c r="C2" s="145"/>
      <c r="D2" s="146"/>
      <c r="E2" s="177" t="s">
        <v>226</v>
      </c>
      <c r="F2" s="178"/>
      <c r="G2" s="178"/>
      <c r="H2" s="179"/>
      <c r="I2" s="177" t="s">
        <v>208</v>
      </c>
      <c r="J2" s="178"/>
      <c r="K2" s="178"/>
      <c r="L2" s="179"/>
      <c r="M2" s="177" t="s">
        <v>209</v>
      </c>
      <c r="N2" s="178"/>
      <c r="O2" s="179"/>
    </row>
    <row r="3" spans="1:15" s="164" customFormat="1" ht="22.5">
      <c r="A3" s="148"/>
      <c r="B3" s="149"/>
      <c r="C3" s="149"/>
      <c r="D3" s="150"/>
      <c r="E3" s="151" t="s">
        <v>210</v>
      </c>
      <c r="F3" s="151" t="s">
        <v>211</v>
      </c>
      <c r="G3" s="151" t="s">
        <v>212</v>
      </c>
      <c r="H3" s="151" t="s">
        <v>213</v>
      </c>
      <c r="I3" s="151" t="s">
        <v>210</v>
      </c>
      <c r="J3" s="151" t="s">
        <v>211</v>
      </c>
      <c r="K3" s="151" t="s">
        <v>212</v>
      </c>
      <c r="L3" s="151" t="s">
        <v>213</v>
      </c>
      <c r="M3" s="152" t="s">
        <v>214</v>
      </c>
      <c r="N3" s="152" t="s">
        <v>215</v>
      </c>
      <c r="O3" s="152" t="s">
        <v>216</v>
      </c>
    </row>
    <row r="4" spans="1:15" s="164" customFormat="1" ht="28.5" customHeight="1">
      <c r="A4" s="144" t="s">
        <v>227</v>
      </c>
      <c r="B4" s="145"/>
      <c r="C4" s="145"/>
      <c r="D4" s="146"/>
      <c r="E4" s="165">
        <v>409873</v>
      </c>
      <c r="F4" s="165">
        <v>438101</v>
      </c>
      <c r="G4" s="165">
        <v>456095</v>
      </c>
      <c r="H4" s="165">
        <v>451884</v>
      </c>
      <c r="I4" s="154">
        <v>100</v>
      </c>
      <c r="J4" s="154">
        <v>100</v>
      </c>
      <c r="K4" s="154">
        <v>100</v>
      </c>
      <c r="L4" s="154">
        <v>100</v>
      </c>
      <c r="M4" s="154">
        <v>-6.4432630831703195</v>
      </c>
      <c r="N4" s="154">
        <v>-3.9452307085146736</v>
      </c>
      <c r="O4" s="154">
        <v>0.9318763222419914</v>
      </c>
    </row>
    <row r="5" spans="1:15" s="164" customFormat="1" ht="28.5" customHeight="1">
      <c r="A5" s="155"/>
      <c r="B5" s="156" t="s">
        <v>218</v>
      </c>
      <c r="C5" s="156"/>
      <c r="D5" s="157"/>
      <c r="E5" s="166">
        <v>71548</v>
      </c>
      <c r="F5" s="166">
        <v>78242</v>
      </c>
      <c r="G5" s="166">
        <v>93534</v>
      </c>
      <c r="H5" s="166">
        <v>111207</v>
      </c>
      <c r="I5" s="159">
        <v>17.45613885276659</v>
      </c>
      <c r="J5" s="159">
        <v>17.859352067217376</v>
      </c>
      <c r="K5" s="159">
        <v>20.507569694910053</v>
      </c>
      <c r="L5" s="159">
        <v>24.609634330934487</v>
      </c>
      <c r="M5" s="159">
        <v>-8.55550727230899</v>
      </c>
      <c r="N5" s="159">
        <v>-16.34913507387688</v>
      </c>
      <c r="O5" s="159">
        <v>-15.891985216757936</v>
      </c>
    </row>
    <row r="6" spans="1:15" s="164" customFormat="1" ht="28.5" customHeight="1">
      <c r="A6" s="155"/>
      <c r="B6" s="156" t="s">
        <v>219</v>
      </c>
      <c r="C6" s="156"/>
      <c r="D6" s="157"/>
      <c r="E6" s="166">
        <v>338325</v>
      </c>
      <c r="F6" s="166">
        <v>359859</v>
      </c>
      <c r="G6" s="166">
        <v>362561</v>
      </c>
      <c r="H6" s="166">
        <v>340677</v>
      </c>
      <c r="I6" s="159">
        <v>82.54386114723341</v>
      </c>
      <c r="J6" s="159">
        <v>82.14064793278261</v>
      </c>
      <c r="K6" s="159">
        <v>79.49243030508994</v>
      </c>
      <c r="L6" s="159">
        <v>75.39036566906552</v>
      </c>
      <c r="M6" s="159">
        <v>-5.984010404074929</v>
      </c>
      <c r="N6" s="159">
        <v>-0.745253902101991</v>
      </c>
      <c r="O6" s="159">
        <v>6.423679907947998</v>
      </c>
    </row>
    <row r="7" spans="1:15" s="164" customFormat="1" ht="28.5" customHeight="1">
      <c r="A7" s="155"/>
      <c r="B7" s="156"/>
      <c r="C7" s="156" t="s">
        <v>220</v>
      </c>
      <c r="D7" s="157"/>
      <c r="E7" s="166">
        <v>240497</v>
      </c>
      <c r="F7" s="166">
        <v>261576</v>
      </c>
      <c r="G7" s="166">
        <v>270242</v>
      </c>
      <c r="H7" s="166">
        <v>256724</v>
      </c>
      <c r="I7" s="159">
        <v>58.675980120671525</v>
      </c>
      <c r="J7" s="159">
        <v>59.7067799434377</v>
      </c>
      <c r="K7" s="159">
        <v>59.25125248029468</v>
      </c>
      <c r="L7" s="159">
        <v>56.81192518433934</v>
      </c>
      <c r="M7" s="159">
        <v>-8.058461020888767</v>
      </c>
      <c r="N7" s="159">
        <v>-3.2067554266176237</v>
      </c>
      <c r="O7" s="159">
        <v>5.265577039933937</v>
      </c>
    </row>
    <row r="8" spans="1:15" s="164" customFormat="1" ht="28.5" customHeight="1">
      <c r="A8" s="155"/>
      <c r="B8" s="156"/>
      <c r="C8" s="156" t="s">
        <v>221</v>
      </c>
      <c r="D8" s="157"/>
      <c r="E8" s="166">
        <v>97828</v>
      </c>
      <c r="F8" s="166">
        <v>98283</v>
      </c>
      <c r="G8" s="166">
        <v>92319</v>
      </c>
      <c r="H8" s="166">
        <v>83953</v>
      </c>
      <c r="I8" s="159">
        <v>23.867881026561886</v>
      </c>
      <c r="J8" s="159">
        <v>22.43386798934492</v>
      </c>
      <c r="K8" s="159">
        <v>20.241177824795272</v>
      </c>
      <c r="L8" s="159">
        <v>18.57844048472617</v>
      </c>
      <c r="M8" s="159">
        <v>-0.46294883143575183</v>
      </c>
      <c r="N8" s="159">
        <v>6.4602086244435055</v>
      </c>
      <c r="O8" s="159">
        <v>9.965099519969508</v>
      </c>
    </row>
    <row r="9" spans="1:15" s="164" customFormat="1" ht="28.5" customHeight="1">
      <c r="A9" s="155"/>
      <c r="B9" s="156"/>
      <c r="C9" s="156"/>
      <c r="D9" s="157" t="s">
        <v>222</v>
      </c>
      <c r="E9" s="166">
        <v>94478</v>
      </c>
      <c r="F9" s="166">
        <v>94924</v>
      </c>
      <c r="G9" s="166">
        <v>88507</v>
      </c>
      <c r="H9" s="166">
        <v>80123</v>
      </c>
      <c r="I9" s="159">
        <v>23.050554684011875</v>
      </c>
      <c r="J9" s="159">
        <v>21.667149812486162</v>
      </c>
      <c r="K9" s="159">
        <v>19.405387035595652</v>
      </c>
      <c r="L9" s="159">
        <v>17.730877835904792</v>
      </c>
      <c r="M9" s="159">
        <v>-0.4698495638616156</v>
      </c>
      <c r="N9" s="159">
        <v>7.25027398962794</v>
      </c>
      <c r="O9" s="159">
        <v>10.463911735706352</v>
      </c>
    </row>
    <row r="10" spans="1:15" s="164" customFormat="1" ht="28.5" customHeight="1">
      <c r="A10" s="148"/>
      <c r="B10" s="149"/>
      <c r="C10" s="149"/>
      <c r="D10" s="150" t="s">
        <v>223</v>
      </c>
      <c r="E10" s="167">
        <v>3350</v>
      </c>
      <c r="F10" s="167">
        <v>3359</v>
      </c>
      <c r="G10" s="167">
        <v>3812</v>
      </c>
      <c r="H10" s="167">
        <v>3830</v>
      </c>
      <c r="I10" s="161">
        <v>0.8173263425500094</v>
      </c>
      <c r="J10" s="161">
        <v>0.7667181768587609</v>
      </c>
      <c r="K10" s="161">
        <v>0.8357907891996185</v>
      </c>
      <c r="L10" s="161">
        <v>0.8475626488213789</v>
      </c>
      <c r="M10" s="161">
        <v>-0.2679368859779696</v>
      </c>
      <c r="N10" s="161">
        <v>-11.883525708289612</v>
      </c>
      <c r="O10" s="161">
        <v>-0.4699738903394256</v>
      </c>
    </row>
    <row r="11" s="164" customFormat="1" ht="13.5">
      <c r="B11" s="164" t="s">
        <v>228</v>
      </c>
    </row>
    <row r="12" s="164" customFormat="1" ht="13.5"/>
    <row r="13" s="164" customFormat="1" ht="13.5"/>
    <row r="14" s="164" customFormat="1" ht="13.5"/>
    <row r="15" s="164" customFormat="1" ht="13.5"/>
    <row r="16" s="164" customFormat="1" ht="13.5"/>
    <row r="17" s="164" customFormat="1" ht="13.5"/>
    <row r="18" s="164" customFormat="1" ht="13.5"/>
    <row r="19" s="164" customFormat="1" ht="13.5"/>
    <row r="20" s="164" customFormat="1" ht="13.5"/>
  </sheetData>
  <mergeCells count="4">
    <mergeCell ref="E2:H2"/>
    <mergeCell ref="I2:L2"/>
    <mergeCell ref="M2:O2"/>
    <mergeCell ref="A1:O1"/>
  </mergeCells>
  <printOptions/>
  <pageMargins left="0.75" right="0.68" top="1" bottom="1" header="0.512" footer="0.51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:N1"/>
    </sheetView>
  </sheetViews>
  <sheetFormatPr defaultColWidth="9.00390625" defaultRowHeight="13.5"/>
  <cols>
    <col min="1" max="1" width="1.875" style="164" customWidth="1"/>
    <col min="2" max="2" width="9.00390625" style="164" customWidth="1"/>
    <col min="3" max="3" width="10.25390625" style="164" bestFit="1" customWidth="1"/>
    <col min="4" max="4" width="9.25390625" style="164" bestFit="1" customWidth="1"/>
    <col min="5" max="7" width="10.25390625" style="164" bestFit="1" customWidth="1"/>
    <col min="8" max="8" width="9.25390625" style="164" bestFit="1" customWidth="1"/>
    <col min="9" max="10" width="6.375" style="164" customWidth="1"/>
    <col min="11" max="11" width="10.375" style="164" customWidth="1"/>
    <col min="12" max="12" width="6.625" style="164" customWidth="1"/>
    <col min="13" max="14" width="6.375" style="164" customWidth="1"/>
    <col min="15" max="16384" width="9.00390625" style="164" customWidth="1"/>
  </cols>
  <sheetData>
    <row r="1" spans="1:14" ht="29.25" customHeight="1">
      <c r="A1" s="168" t="s">
        <v>249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3.5">
      <c r="A2" s="170" t="s">
        <v>230</v>
      </c>
      <c r="B2" s="171"/>
      <c r="C2" s="172" t="s">
        <v>231</v>
      </c>
      <c r="D2" s="172" t="s">
        <v>218</v>
      </c>
      <c r="E2" s="146" t="s">
        <v>232</v>
      </c>
      <c r="F2" s="144" t="s">
        <v>233</v>
      </c>
      <c r="G2" s="145"/>
      <c r="H2" s="146"/>
      <c r="I2" s="172" t="s">
        <v>231</v>
      </c>
      <c r="J2" s="172" t="s">
        <v>218</v>
      </c>
      <c r="K2" s="146" t="s">
        <v>232</v>
      </c>
      <c r="L2" s="144" t="s">
        <v>233</v>
      </c>
      <c r="M2" s="145"/>
      <c r="N2" s="146"/>
    </row>
    <row r="3" spans="1:14" ht="13.5">
      <c r="A3" s="173"/>
      <c r="B3" s="174"/>
      <c r="C3" s="175"/>
      <c r="D3" s="175"/>
      <c r="E3" s="150"/>
      <c r="F3" s="148"/>
      <c r="G3" s="176" t="s">
        <v>234</v>
      </c>
      <c r="H3" s="176" t="s">
        <v>223</v>
      </c>
      <c r="I3" s="175"/>
      <c r="J3" s="175"/>
      <c r="K3" s="150"/>
      <c r="L3" s="148"/>
      <c r="M3" s="176" t="s">
        <v>234</v>
      </c>
      <c r="N3" s="176" t="s">
        <v>223</v>
      </c>
    </row>
    <row r="4" spans="1:14" ht="21" customHeight="1">
      <c r="A4" s="144" t="s">
        <v>235</v>
      </c>
      <c r="B4" s="146"/>
      <c r="C4" s="153">
        <v>370395</v>
      </c>
      <c r="D4" s="153">
        <v>71548</v>
      </c>
      <c r="E4" s="153">
        <v>214012</v>
      </c>
      <c r="F4" s="153">
        <v>84835</v>
      </c>
      <c r="G4" s="153">
        <v>81896</v>
      </c>
      <c r="H4" s="153">
        <v>2939</v>
      </c>
      <c r="I4" s="154">
        <v>100</v>
      </c>
      <c r="J4" s="154">
        <v>19.316675441083166</v>
      </c>
      <c r="K4" s="154">
        <v>57.77939767005494</v>
      </c>
      <c r="L4" s="154">
        <v>22.903926888861893</v>
      </c>
      <c r="M4" s="154">
        <v>22.110449655097934</v>
      </c>
      <c r="N4" s="154">
        <v>0.7934772337639546</v>
      </c>
    </row>
    <row r="5" spans="1:14" ht="21" customHeight="1">
      <c r="A5" s="155"/>
      <c r="B5" s="157" t="s">
        <v>250</v>
      </c>
      <c r="C5" s="158">
        <v>4308</v>
      </c>
      <c r="D5" s="158">
        <v>170</v>
      </c>
      <c r="E5" s="158">
        <v>3111</v>
      </c>
      <c r="F5" s="158">
        <v>1027</v>
      </c>
      <c r="G5" s="158">
        <v>983</v>
      </c>
      <c r="H5" s="158">
        <v>44</v>
      </c>
      <c r="I5" s="159">
        <v>100</v>
      </c>
      <c r="J5" s="159">
        <v>3.9461467038068707</v>
      </c>
      <c r="K5" s="159">
        <v>72.21448467966573</v>
      </c>
      <c r="L5" s="159">
        <v>23.83936861652739</v>
      </c>
      <c r="M5" s="159">
        <v>22.818012999071495</v>
      </c>
      <c r="N5" s="159">
        <v>1.021355617455896</v>
      </c>
    </row>
    <row r="6" spans="1:14" ht="21" customHeight="1">
      <c r="A6" s="155"/>
      <c r="B6" s="157" t="s">
        <v>251</v>
      </c>
      <c r="C6" s="158">
        <v>21962</v>
      </c>
      <c r="D6" s="158">
        <v>859</v>
      </c>
      <c r="E6" s="158">
        <v>14599</v>
      </c>
      <c r="F6" s="158">
        <v>6504</v>
      </c>
      <c r="G6" s="158">
        <v>6361</v>
      </c>
      <c r="H6" s="158">
        <v>143</v>
      </c>
      <c r="I6" s="159">
        <v>100</v>
      </c>
      <c r="J6" s="159">
        <v>3.911301338675895</v>
      </c>
      <c r="K6" s="159">
        <v>66.47390948001093</v>
      </c>
      <c r="L6" s="159">
        <v>29.614789181313178</v>
      </c>
      <c r="M6" s="159">
        <v>28.96366451142883</v>
      </c>
      <c r="N6" s="159">
        <v>0.6511246698843457</v>
      </c>
    </row>
    <row r="7" spans="1:14" ht="21" customHeight="1">
      <c r="A7" s="155"/>
      <c r="B7" s="157" t="s">
        <v>252</v>
      </c>
      <c r="C7" s="158">
        <v>32319</v>
      </c>
      <c r="D7" s="158">
        <v>1569</v>
      </c>
      <c r="E7" s="158">
        <v>21000</v>
      </c>
      <c r="F7" s="158">
        <v>9750</v>
      </c>
      <c r="G7" s="158">
        <v>9543</v>
      </c>
      <c r="H7" s="158">
        <v>207</v>
      </c>
      <c r="I7" s="159">
        <v>100</v>
      </c>
      <c r="J7" s="159">
        <v>4.854729416132924</v>
      </c>
      <c r="K7" s="159">
        <v>64.9772579597141</v>
      </c>
      <c r="L7" s="159">
        <v>30.168012624152972</v>
      </c>
      <c r="M7" s="159">
        <v>29.52752250997865</v>
      </c>
      <c r="N7" s="159">
        <v>0.6404901141743247</v>
      </c>
    </row>
    <row r="8" spans="1:14" ht="21" customHeight="1">
      <c r="A8" s="155"/>
      <c r="B8" s="157" t="s">
        <v>253</v>
      </c>
      <c r="C8" s="158">
        <v>38579</v>
      </c>
      <c r="D8" s="158">
        <v>2385</v>
      </c>
      <c r="E8" s="158">
        <v>24915</v>
      </c>
      <c r="F8" s="158">
        <v>11279</v>
      </c>
      <c r="G8" s="158">
        <v>11044</v>
      </c>
      <c r="H8" s="158">
        <v>235</v>
      </c>
      <c r="I8" s="159">
        <v>100</v>
      </c>
      <c r="J8" s="159">
        <v>6.182119806112134</v>
      </c>
      <c r="K8" s="159">
        <v>64.58176728271859</v>
      </c>
      <c r="L8" s="159">
        <v>29.236112911169286</v>
      </c>
      <c r="M8" s="159">
        <v>28.626973223774595</v>
      </c>
      <c r="N8" s="159">
        <v>0.6091396873946966</v>
      </c>
    </row>
    <row r="9" spans="1:14" ht="21" customHeight="1">
      <c r="A9" s="155"/>
      <c r="B9" s="157" t="s">
        <v>254</v>
      </c>
      <c r="C9" s="158">
        <v>33252</v>
      </c>
      <c r="D9" s="158">
        <v>2751</v>
      </c>
      <c r="E9" s="158">
        <v>20922</v>
      </c>
      <c r="F9" s="158">
        <v>9579</v>
      </c>
      <c r="G9" s="158">
        <v>9330</v>
      </c>
      <c r="H9" s="158">
        <v>249</v>
      </c>
      <c r="I9" s="159">
        <v>100</v>
      </c>
      <c r="J9" s="159">
        <v>8.273186575243594</v>
      </c>
      <c r="K9" s="159">
        <v>62.91952363767594</v>
      </c>
      <c r="L9" s="159">
        <v>28.807289787080474</v>
      </c>
      <c r="M9" s="159">
        <v>28.058462648863227</v>
      </c>
      <c r="N9" s="159">
        <v>0.7488271382172501</v>
      </c>
    </row>
    <row r="10" spans="1:14" ht="21" customHeight="1">
      <c r="A10" s="155"/>
      <c r="B10" s="157" t="s">
        <v>255</v>
      </c>
      <c r="C10" s="158">
        <v>36111</v>
      </c>
      <c r="D10" s="158">
        <v>3657</v>
      </c>
      <c r="E10" s="158">
        <v>22457</v>
      </c>
      <c r="F10" s="158">
        <v>9997</v>
      </c>
      <c r="G10" s="158">
        <v>9666</v>
      </c>
      <c r="H10" s="158">
        <v>331</v>
      </c>
      <c r="I10" s="159">
        <v>100</v>
      </c>
      <c r="J10" s="159">
        <v>10.127108083409487</v>
      </c>
      <c r="K10" s="159">
        <v>62.18880673478996</v>
      </c>
      <c r="L10" s="159">
        <v>27.68408518180056</v>
      </c>
      <c r="M10" s="159">
        <v>26.76746697682147</v>
      </c>
      <c r="N10" s="159">
        <v>0.9166182049790923</v>
      </c>
    </row>
    <row r="11" spans="1:14" ht="21" customHeight="1">
      <c r="A11" s="155"/>
      <c r="B11" s="157" t="s">
        <v>256</v>
      </c>
      <c r="C11" s="158">
        <v>38980</v>
      </c>
      <c r="D11" s="158">
        <v>5126</v>
      </c>
      <c r="E11" s="158">
        <v>23628</v>
      </c>
      <c r="F11" s="158">
        <v>10226</v>
      </c>
      <c r="G11" s="158">
        <v>9829</v>
      </c>
      <c r="H11" s="158">
        <v>397</v>
      </c>
      <c r="I11" s="159">
        <v>100</v>
      </c>
      <c r="J11" s="159">
        <v>13.15033350436121</v>
      </c>
      <c r="K11" s="159">
        <v>60.615700359158545</v>
      </c>
      <c r="L11" s="159">
        <v>26.233966136480248</v>
      </c>
      <c r="M11" s="159">
        <v>25.215495125705488</v>
      </c>
      <c r="N11" s="159">
        <v>1.0184710107747563</v>
      </c>
    </row>
    <row r="12" spans="1:14" ht="21" customHeight="1">
      <c r="A12" s="155"/>
      <c r="B12" s="157" t="s">
        <v>257</v>
      </c>
      <c r="C12" s="158">
        <v>43803</v>
      </c>
      <c r="D12" s="158">
        <v>7655</v>
      </c>
      <c r="E12" s="158">
        <v>26015</v>
      </c>
      <c r="F12" s="158">
        <v>10133</v>
      </c>
      <c r="G12" s="158">
        <v>9639</v>
      </c>
      <c r="H12" s="158">
        <v>494</v>
      </c>
      <c r="I12" s="159">
        <v>100</v>
      </c>
      <c r="J12" s="159">
        <v>17.4759719653905</v>
      </c>
      <c r="K12" s="159">
        <v>59.39090929844988</v>
      </c>
      <c r="L12" s="159">
        <v>23.133118736159624</v>
      </c>
      <c r="M12" s="159">
        <v>22.005342099856172</v>
      </c>
      <c r="N12" s="159">
        <v>1.1277766363034494</v>
      </c>
    </row>
    <row r="13" spans="1:14" ht="21" customHeight="1">
      <c r="A13" s="155"/>
      <c r="B13" s="157" t="s">
        <v>258</v>
      </c>
      <c r="C13" s="158">
        <v>48370</v>
      </c>
      <c r="D13" s="158">
        <v>10578</v>
      </c>
      <c r="E13" s="158">
        <v>28015</v>
      </c>
      <c r="F13" s="158">
        <v>9777</v>
      </c>
      <c r="G13" s="158">
        <v>9248</v>
      </c>
      <c r="H13" s="158">
        <v>529</v>
      </c>
      <c r="I13" s="159">
        <v>100</v>
      </c>
      <c r="J13" s="159">
        <v>21.86892702088071</v>
      </c>
      <c r="K13" s="159">
        <v>57.918131072979115</v>
      </c>
      <c r="L13" s="159">
        <v>20.21294190614017</v>
      </c>
      <c r="M13" s="159">
        <v>19.119288815381434</v>
      </c>
      <c r="N13" s="159">
        <v>1.0936530907587347</v>
      </c>
    </row>
    <row r="14" spans="1:14" ht="21" customHeight="1">
      <c r="A14" s="155"/>
      <c r="B14" s="157" t="s">
        <v>259</v>
      </c>
      <c r="C14" s="158">
        <v>27858</v>
      </c>
      <c r="D14" s="158">
        <v>9084</v>
      </c>
      <c r="E14" s="158">
        <v>14698</v>
      </c>
      <c r="F14" s="158">
        <v>4076</v>
      </c>
      <c r="G14" s="158">
        <v>3861</v>
      </c>
      <c r="H14" s="158">
        <v>215</v>
      </c>
      <c r="I14" s="159">
        <v>100</v>
      </c>
      <c r="J14" s="159">
        <v>32.60822743915572</v>
      </c>
      <c r="K14" s="159">
        <v>52.76042788427022</v>
      </c>
      <c r="L14" s="159">
        <v>14.631344676574054</v>
      </c>
      <c r="M14" s="159">
        <v>13.85957355158303</v>
      </c>
      <c r="N14" s="159">
        <v>0.771771124991026</v>
      </c>
    </row>
    <row r="15" spans="1:14" ht="21" customHeight="1">
      <c r="A15" s="155"/>
      <c r="B15" s="157" t="s">
        <v>260</v>
      </c>
      <c r="C15" s="158">
        <v>44853</v>
      </c>
      <c r="D15" s="158">
        <v>27714</v>
      </c>
      <c r="E15" s="158">
        <v>14652</v>
      </c>
      <c r="F15" s="158">
        <v>2487</v>
      </c>
      <c r="G15" s="158">
        <v>2392</v>
      </c>
      <c r="H15" s="158">
        <v>95</v>
      </c>
      <c r="I15" s="159">
        <v>100</v>
      </c>
      <c r="J15" s="159">
        <v>61.788509129824085</v>
      </c>
      <c r="K15" s="159">
        <v>32.666711256772125</v>
      </c>
      <c r="L15" s="159">
        <v>5.544779613403786</v>
      </c>
      <c r="M15" s="159">
        <v>5.332976612489689</v>
      </c>
      <c r="N15" s="159">
        <v>0.21180300091409718</v>
      </c>
    </row>
    <row r="16" spans="1:14" ht="21" customHeight="1">
      <c r="A16" s="155" t="s">
        <v>236</v>
      </c>
      <c r="B16" s="157"/>
      <c r="C16" s="158">
        <v>198932</v>
      </c>
      <c r="D16" s="158">
        <v>39209</v>
      </c>
      <c r="E16" s="158">
        <v>108729</v>
      </c>
      <c r="F16" s="158">
        <v>50994</v>
      </c>
      <c r="G16" s="158">
        <v>48512</v>
      </c>
      <c r="H16" s="158">
        <v>2482</v>
      </c>
      <c r="I16" s="159">
        <v>100</v>
      </c>
      <c r="J16" s="159">
        <v>19.709750065348963</v>
      </c>
      <c r="K16" s="159">
        <v>54.656364989041485</v>
      </c>
      <c r="L16" s="159">
        <v>25.63388494560955</v>
      </c>
      <c r="M16" s="159">
        <v>24.386222427764263</v>
      </c>
      <c r="N16" s="159">
        <v>1.2476625178452938</v>
      </c>
    </row>
    <row r="17" spans="1:14" ht="21" customHeight="1">
      <c r="A17" s="155"/>
      <c r="B17" s="157" t="s">
        <v>237</v>
      </c>
      <c r="C17" s="158">
        <v>2153</v>
      </c>
      <c r="D17" s="158">
        <v>134</v>
      </c>
      <c r="E17" s="158">
        <v>1433</v>
      </c>
      <c r="F17" s="158">
        <v>586</v>
      </c>
      <c r="G17" s="158">
        <v>555</v>
      </c>
      <c r="H17" s="158">
        <v>31</v>
      </c>
      <c r="I17" s="159">
        <v>100</v>
      </c>
      <c r="J17" s="159">
        <v>6.223873664653971</v>
      </c>
      <c r="K17" s="159">
        <v>66.55829075708314</v>
      </c>
      <c r="L17" s="159">
        <v>27.21783557826289</v>
      </c>
      <c r="M17" s="159">
        <v>25.777984208081744</v>
      </c>
      <c r="N17" s="159">
        <v>1.4398513701811426</v>
      </c>
    </row>
    <row r="18" spans="1:14" ht="21" customHeight="1">
      <c r="A18" s="155"/>
      <c r="B18" s="157" t="s">
        <v>238</v>
      </c>
      <c r="C18" s="158">
        <v>11019</v>
      </c>
      <c r="D18" s="158">
        <v>651</v>
      </c>
      <c r="E18" s="158">
        <v>6999</v>
      </c>
      <c r="F18" s="158">
        <v>3369</v>
      </c>
      <c r="G18" s="158">
        <v>3274</v>
      </c>
      <c r="H18" s="158">
        <v>95</v>
      </c>
      <c r="I18" s="159">
        <v>100</v>
      </c>
      <c r="J18" s="159">
        <v>5.907977130411108</v>
      </c>
      <c r="K18" s="159">
        <v>63.51756057718486</v>
      </c>
      <c r="L18" s="159">
        <v>30.574462292404032</v>
      </c>
      <c r="M18" s="159">
        <v>29.712315092113624</v>
      </c>
      <c r="N18" s="159">
        <v>0.8621472002904075</v>
      </c>
    </row>
    <row r="19" spans="1:14" ht="21" customHeight="1">
      <c r="A19" s="155"/>
      <c r="B19" s="157" t="s">
        <v>239</v>
      </c>
      <c r="C19" s="158">
        <v>17308</v>
      </c>
      <c r="D19" s="158">
        <v>1090</v>
      </c>
      <c r="E19" s="158">
        <v>10884</v>
      </c>
      <c r="F19" s="158">
        <v>5334</v>
      </c>
      <c r="G19" s="158">
        <v>5171</v>
      </c>
      <c r="H19" s="158">
        <v>163</v>
      </c>
      <c r="I19" s="159">
        <v>100</v>
      </c>
      <c r="J19" s="159">
        <v>6.297665819274324</v>
      </c>
      <c r="K19" s="159">
        <v>62.88421539172637</v>
      </c>
      <c r="L19" s="159">
        <v>30.818118788999303</v>
      </c>
      <c r="M19" s="159">
        <v>29.876357753639937</v>
      </c>
      <c r="N19" s="159">
        <v>0.9417610353593713</v>
      </c>
    </row>
    <row r="20" spans="1:14" ht="21" customHeight="1">
      <c r="A20" s="155"/>
      <c r="B20" s="157" t="s">
        <v>240</v>
      </c>
      <c r="C20" s="158">
        <v>21150</v>
      </c>
      <c r="D20" s="158">
        <v>1511</v>
      </c>
      <c r="E20" s="158">
        <v>13023</v>
      </c>
      <c r="F20" s="158">
        <v>6616</v>
      </c>
      <c r="G20" s="158">
        <v>6430</v>
      </c>
      <c r="H20" s="158">
        <v>186</v>
      </c>
      <c r="I20" s="159">
        <v>100</v>
      </c>
      <c r="J20" s="159">
        <v>7.1442080378250585</v>
      </c>
      <c r="K20" s="159">
        <v>61.57446808510638</v>
      </c>
      <c r="L20" s="159">
        <v>31.281323877068555</v>
      </c>
      <c r="M20" s="159">
        <v>30.40189125295508</v>
      </c>
      <c r="N20" s="159">
        <v>0.8794326241134751</v>
      </c>
    </row>
    <row r="21" spans="1:14" ht="21" customHeight="1">
      <c r="A21" s="155"/>
      <c r="B21" s="157" t="s">
        <v>241</v>
      </c>
      <c r="C21" s="158">
        <v>17836</v>
      </c>
      <c r="D21" s="158">
        <v>1558</v>
      </c>
      <c r="E21" s="158">
        <v>10682</v>
      </c>
      <c r="F21" s="158">
        <v>5596</v>
      </c>
      <c r="G21" s="158">
        <v>5400</v>
      </c>
      <c r="H21" s="158">
        <v>196</v>
      </c>
      <c r="I21" s="159">
        <v>100</v>
      </c>
      <c r="J21" s="159">
        <v>8.735142408611797</v>
      </c>
      <c r="K21" s="159">
        <v>59.89010989010989</v>
      </c>
      <c r="L21" s="159">
        <v>31.374747701278316</v>
      </c>
      <c r="M21" s="159">
        <v>30.275846602377214</v>
      </c>
      <c r="N21" s="159">
        <v>1.098901098901099</v>
      </c>
    </row>
    <row r="22" spans="1:14" ht="21" customHeight="1">
      <c r="A22" s="155"/>
      <c r="B22" s="157" t="s">
        <v>242</v>
      </c>
      <c r="C22" s="158">
        <v>18947</v>
      </c>
      <c r="D22" s="158">
        <v>2001</v>
      </c>
      <c r="E22" s="158">
        <v>10983</v>
      </c>
      <c r="F22" s="158">
        <v>5963</v>
      </c>
      <c r="G22" s="158">
        <v>5683</v>
      </c>
      <c r="H22" s="158">
        <v>280</v>
      </c>
      <c r="I22" s="159">
        <v>100</v>
      </c>
      <c r="J22" s="159">
        <v>10.561038686863355</v>
      </c>
      <c r="K22" s="159">
        <v>57.96696046867578</v>
      </c>
      <c r="L22" s="159">
        <v>31.47200084446086</v>
      </c>
      <c r="M22" s="159">
        <v>29.994194331556447</v>
      </c>
      <c r="N22" s="159">
        <v>1.4778065129044176</v>
      </c>
    </row>
    <row r="23" spans="1:14" ht="21" customHeight="1">
      <c r="A23" s="155"/>
      <c r="B23" s="157" t="s">
        <v>243</v>
      </c>
      <c r="C23" s="158">
        <v>20428</v>
      </c>
      <c r="D23" s="158">
        <v>2849</v>
      </c>
      <c r="E23" s="158">
        <v>11531</v>
      </c>
      <c r="F23" s="158">
        <v>6048</v>
      </c>
      <c r="G23" s="158">
        <v>5709</v>
      </c>
      <c r="H23" s="158">
        <v>339</v>
      </c>
      <c r="I23" s="159">
        <v>100</v>
      </c>
      <c r="J23" s="159">
        <v>13.946543959271587</v>
      </c>
      <c r="K23" s="159">
        <v>56.44703348345408</v>
      </c>
      <c r="L23" s="159">
        <v>29.606422557274332</v>
      </c>
      <c r="M23" s="159">
        <v>27.946935578617584</v>
      </c>
      <c r="N23" s="159">
        <v>1.6594869786567454</v>
      </c>
    </row>
    <row r="24" spans="1:14" ht="21" customHeight="1">
      <c r="A24" s="155"/>
      <c r="B24" s="157" t="s">
        <v>244</v>
      </c>
      <c r="C24" s="158">
        <v>23460</v>
      </c>
      <c r="D24" s="158">
        <v>4239</v>
      </c>
      <c r="E24" s="158">
        <v>12953</v>
      </c>
      <c r="F24" s="158">
        <v>6268</v>
      </c>
      <c r="G24" s="158">
        <v>5829</v>
      </c>
      <c r="H24" s="158">
        <v>439</v>
      </c>
      <c r="I24" s="159">
        <v>100</v>
      </c>
      <c r="J24" s="159">
        <v>18.069053708439895</v>
      </c>
      <c r="K24" s="159">
        <v>55.21312872975277</v>
      </c>
      <c r="L24" s="159">
        <v>26.717817561807333</v>
      </c>
      <c r="M24" s="159">
        <v>24.846547314578004</v>
      </c>
      <c r="N24" s="159">
        <v>1.8712702472293266</v>
      </c>
    </row>
    <row r="25" spans="1:14" ht="21" customHeight="1">
      <c r="A25" s="155"/>
      <c r="B25" s="157" t="s">
        <v>245</v>
      </c>
      <c r="C25" s="158">
        <v>26512</v>
      </c>
      <c r="D25" s="158">
        <v>5659</v>
      </c>
      <c r="E25" s="158">
        <v>14291</v>
      </c>
      <c r="F25" s="158">
        <v>6562</v>
      </c>
      <c r="G25" s="158">
        <v>6082</v>
      </c>
      <c r="H25" s="158">
        <v>480</v>
      </c>
      <c r="I25" s="159">
        <v>100</v>
      </c>
      <c r="J25" s="159">
        <v>21.34505129752565</v>
      </c>
      <c r="K25" s="159">
        <v>53.90389257694629</v>
      </c>
      <c r="L25" s="159">
        <v>24.751056125528063</v>
      </c>
      <c r="M25" s="159">
        <v>22.940555220277613</v>
      </c>
      <c r="N25" s="159">
        <v>1.8105009052504526</v>
      </c>
    </row>
    <row r="26" spans="1:14" ht="21" customHeight="1">
      <c r="A26" s="155"/>
      <c r="B26" s="157" t="s">
        <v>246</v>
      </c>
      <c r="C26" s="158">
        <v>15320</v>
      </c>
      <c r="D26" s="158">
        <v>4708</v>
      </c>
      <c r="E26" s="158">
        <v>7760</v>
      </c>
      <c r="F26" s="158">
        <v>2852</v>
      </c>
      <c r="G26" s="158">
        <v>2661</v>
      </c>
      <c r="H26" s="158">
        <v>191</v>
      </c>
      <c r="I26" s="159">
        <v>100</v>
      </c>
      <c r="J26" s="159">
        <v>30.73107049608355</v>
      </c>
      <c r="K26" s="159">
        <v>50.65274151436031</v>
      </c>
      <c r="L26" s="159">
        <v>18.616187989556135</v>
      </c>
      <c r="M26" s="159">
        <v>17.36945169712794</v>
      </c>
      <c r="N26" s="159">
        <v>1.2467362924281984</v>
      </c>
    </row>
    <row r="27" spans="1:14" ht="21" customHeight="1">
      <c r="A27" s="155"/>
      <c r="B27" s="157" t="s">
        <v>247</v>
      </c>
      <c r="C27" s="158">
        <v>24799</v>
      </c>
      <c r="D27" s="158">
        <v>14809</v>
      </c>
      <c r="E27" s="158">
        <v>8190</v>
      </c>
      <c r="F27" s="158">
        <v>1800</v>
      </c>
      <c r="G27" s="158">
        <v>1718</v>
      </c>
      <c r="H27" s="158">
        <v>82</v>
      </c>
      <c r="I27" s="159">
        <v>100</v>
      </c>
      <c r="J27" s="159">
        <v>59.716117585386506</v>
      </c>
      <c r="K27" s="159">
        <v>33.02552522279124</v>
      </c>
      <c r="L27" s="159">
        <v>7.258357191822251</v>
      </c>
      <c r="M27" s="159">
        <v>6.927698697528125</v>
      </c>
      <c r="N27" s="159">
        <v>0.33065849429412475</v>
      </c>
    </row>
    <row r="28" spans="1:14" ht="21" customHeight="1">
      <c r="A28" s="155" t="s">
        <v>248</v>
      </c>
      <c r="B28" s="157"/>
      <c r="C28" s="158">
        <v>171463</v>
      </c>
      <c r="D28" s="158">
        <v>32339</v>
      </c>
      <c r="E28" s="158">
        <v>105283</v>
      </c>
      <c r="F28" s="158">
        <v>33841</v>
      </c>
      <c r="G28" s="158">
        <v>33384</v>
      </c>
      <c r="H28" s="158">
        <v>457</v>
      </c>
      <c r="I28" s="159">
        <v>100</v>
      </c>
      <c r="J28" s="159">
        <v>18.860628823711238</v>
      </c>
      <c r="K28" s="159">
        <v>61.40275161405084</v>
      </c>
      <c r="L28" s="159">
        <v>19.736619562237916</v>
      </c>
      <c r="M28" s="159">
        <v>19.470089756973806</v>
      </c>
      <c r="N28" s="159">
        <v>0.26652980526410947</v>
      </c>
    </row>
    <row r="29" spans="1:14" ht="21" customHeight="1">
      <c r="A29" s="155"/>
      <c r="B29" s="157" t="s">
        <v>237</v>
      </c>
      <c r="C29" s="158">
        <v>2155</v>
      </c>
      <c r="D29" s="158">
        <v>36</v>
      </c>
      <c r="E29" s="158">
        <v>1678</v>
      </c>
      <c r="F29" s="158">
        <v>441</v>
      </c>
      <c r="G29" s="158">
        <v>428</v>
      </c>
      <c r="H29" s="158">
        <v>13</v>
      </c>
      <c r="I29" s="159">
        <v>100</v>
      </c>
      <c r="J29" s="159">
        <v>1.6705336426914155</v>
      </c>
      <c r="K29" s="159">
        <v>77.86542923433875</v>
      </c>
      <c r="L29" s="159">
        <v>20.464037122969838</v>
      </c>
      <c r="M29" s="159">
        <v>19.86078886310905</v>
      </c>
      <c r="N29" s="159">
        <v>0.6032482598607889</v>
      </c>
    </row>
    <row r="30" spans="1:14" ht="21" customHeight="1">
      <c r="A30" s="155"/>
      <c r="B30" s="157" t="s">
        <v>238</v>
      </c>
      <c r="C30" s="158">
        <v>10943</v>
      </c>
      <c r="D30" s="158">
        <v>208</v>
      </c>
      <c r="E30" s="158">
        <v>7600</v>
      </c>
      <c r="F30" s="158">
        <v>3135</v>
      </c>
      <c r="G30" s="158">
        <v>3087</v>
      </c>
      <c r="H30" s="158">
        <v>48</v>
      </c>
      <c r="I30" s="159">
        <v>100</v>
      </c>
      <c r="J30" s="159">
        <v>1.9007584757379146</v>
      </c>
      <c r="K30" s="159">
        <v>69.45079045965457</v>
      </c>
      <c r="L30" s="159">
        <v>28.64845106460751</v>
      </c>
      <c r="M30" s="159">
        <v>28.209814493283375</v>
      </c>
      <c r="N30" s="159">
        <v>0.43863657132413414</v>
      </c>
    </row>
    <row r="31" spans="1:14" ht="21" customHeight="1">
      <c r="A31" s="155"/>
      <c r="B31" s="157" t="s">
        <v>239</v>
      </c>
      <c r="C31" s="158">
        <v>15011</v>
      </c>
      <c r="D31" s="158">
        <v>479</v>
      </c>
      <c r="E31" s="158">
        <v>10116</v>
      </c>
      <c r="F31" s="158">
        <v>4416</v>
      </c>
      <c r="G31" s="158">
        <v>4372</v>
      </c>
      <c r="H31" s="158">
        <v>44</v>
      </c>
      <c r="I31" s="159">
        <v>100</v>
      </c>
      <c r="J31" s="159">
        <v>3.190993271600826</v>
      </c>
      <c r="K31" s="159">
        <v>67.39058024115648</v>
      </c>
      <c r="L31" s="159">
        <v>29.418426487242687</v>
      </c>
      <c r="M31" s="159">
        <v>29.125308107387916</v>
      </c>
      <c r="N31" s="159">
        <v>0.2931183798547732</v>
      </c>
    </row>
    <row r="32" spans="1:14" ht="21" customHeight="1">
      <c r="A32" s="155"/>
      <c r="B32" s="157" t="s">
        <v>240</v>
      </c>
      <c r="C32" s="158">
        <v>17429</v>
      </c>
      <c r="D32" s="158">
        <v>874</v>
      </c>
      <c r="E32" s="158">
        <v>11892</v>
      </c>
      <c r="F32" s="158">
        <v>4663</v>
      </c>
      <c r="G32" s="158">
        <v>4614</v>
      </c>
      <c r="H32" s="158">
        <v>49</v>
      </c>
      <c r="I32" s="159">
        <v>100</v>
      </c>
      <c r="J32" s="159">
        <v>5.014630787767514</v>
      </c>
      <c r="K32" s="159">
        <v>68.23110907108841</v>
      </c>
      <c r="L32" s="159">
        <v>26.75426014114407</v>
      </c>
      <c r="M32" s="159">
        <v>26.473119513454584</v>
      </c>
      <c r="N32" s="159">
        <v>0.28114062768948306</v>
      </c>
    </row>
    <row r="33" spans="1:14" ht="21" customHeight="1">
      <c r="A33" s="155"/>
      <c r="B33" s="157" t="s">
        <v>241</v>
      </c>
      <c r="C33" s="158">
        <v>15416</v>
      </c>
      <c r="D33" s="158">
        <v>1193</v>
      </c>
      <c r="E33" s="158">
        <v>10240</v>
      </c>
      <c r="F33" s="158">
        <v>3983</v>
      </c>
      <c r="G33" s="158">
        <v>3930</v>
      </c>
      <c r="H33" s="158">
        <v>53</v>
      </c>
      <c r="I33" s="159">
        <v>100</v>
      </c>
      <c r="J33" s="159">
        <v>7.738713025428126</v>
      </c>
      <c r="K33" s="159">
        <v>66.42449403217437</v>
      </c>
      <c r="L33" s="159">
        <v>25.83679294239751</v>
      </c>
      <c r="M33" s="159">
        <v>25.492994291645044</v>
      </c>
      <c r="N33" s="159">
        <v>0.34379865075246496</v>
      </c>
    </row>
    <row r="34" spans="1:14" ht="21" customHeight="1">
      <c r="A34" s="155"/>
      <c r="B34" s="157" t="s">
        <v>242</v>
      </c>
      <c r="C34" s="158">
        <v>17164</v>
      </c>
      <c r="D34" s="158">
        <v>1656</v>
      </c>
      <c r="E34" s="158">
        <v>11474</v>
      </c>
      <c r="F34" s="158">
        <v>4034</v>
      </c>
      <c r="G34" s="158">
        <v>3983</v>
      </c>
      <c r="H34" s="158">
        <v>51</v>
      </c>
      <c r="I34" s="159">
        <v>100</v>
      </c>
      <c r="J34" s="159">
        <v>9.64810067583314</v>
      </c>
      <c r="K34" s="159">
        <v>66.84921929620135</v>
      </c>
      <c r="L34" s="159">
        <v>23.502680027965507</v>
      </c>
      <c r="M34" s="159">
        <v>23.205546492659053</v>
      </c>
      <c r="N34" s="159">
        <v>0.29713353530645537</v>
      </c>
    </row>
    <row r="35" spans="1:14" ht="21" customHeight="1">
      <c r="A35" s="155"/>
      <c r="B35" s="157" t="s">
        <v>243</v>
      </c>
      <c r="C35" s="158">
        <v>18552</v>
      </c>
      <c r="D35" s="158">
        <v>2277</v>
      </c>
      <c r="E35" s="158">
        <v>12097</v>
      </c>
      <c r="F35" s="158">
        <v>4178</v>
      </c>
      <c r="G35" s="158">
        <v>4120</v>
      </c>
      <c r="H35" s="158">
        <v>58</v>
      </c>
      <c r="I35" s="159">
        <v>100</v>
      </c>
      <c r="J35" s="159">
        <v>12.273609314359637</v>
      </c>
      <c r="K35" s="159">
        <v>65.20590771884433</v>
      </c>
      <c r="L35" s="159">
        <v>22.52048296679603</v>
      </c>
      <c r="M35" s="159">
        <v>22.207848210435532</v>
      </c>
      <c r="N35" s="159">
        <v>0.31263475636050025</v>
      </c>
    </row>
    <row r="36" spans="1:14" ht="21" customHeight="1">
      <c r="A36" s="155"/>
      <c r="B36" s="157" t="s">
        <v>244</v>
      </c>
      <c r="C36" s="158">
        <v>20343</v>
      </c>
      <c r="D36" s="158">
        <v>3416</v>
      </c>
      <c r="E36" s="158">
        <v>13062</v>
      </c>
      <c r="F36" s="158">
        <v>3865</v>
      </c>
      <c r="G36" s="158">
        <v>3810</v>
      </c>
      <c r="H36" s="158">
        <v>55</v>
      </c>
      <c r="I36" s="159">
        <v>100</v>
      </c>
      <c r="J36" s="159">
        <v>16.79201690999361</v>
      </c>
      <c r="K36" s="159">
        <v>64.20881875829524</v>
      </c>
      <c r="L36" s="159">
        <v>18.999164331711153</v>
      </c>
      <c r="M36" s="159">
        <v>18.728801061790296</v>
      </c>
      <c r="N36" s="159">
        <v>0.2703632699208573</v>
      </c>
    </row>
    <row r="37" spans="1:14" ht="21" customHeight="1">
      <c r="A37" s="155"/>
      <c r="B37" s="157" t="s">
        <v>245</v>
      </c>
      <c r="C37" s="158">
        <v>21858</v>
      </c>
      <c r="D37" s="158">
        <v>4919</v>
      </c>
      <c r="E37" s="158">
        <v>13724</v>
      </c>
      <c r="F37" s="158">
        <v>3215</v>
      </c>
      <c r="G37" s="158">
        <v>3166</v>
      </c>
      <c r="H37" s="158">
        <v>49</v>
      </c>
      <c r="I37" s="159">
        <v>100</v>
      </c>
      <c r="J37" s="159">
        <v>22.504346234788176</v>
      </c>
      <c r="K37" s="159">
        <v>62.78708024521914</v>
      </c>
      <c r="L37" s="159">
        <v>14.70857351999268</v>
      </c>
      <c r="M37" s="159">
        <v>14.484399304602432</v>
      </c>
      <c r="N37" s="159">
        <v>0.22417421539024612</v>
      </c>
    </row>
    <row r="38" spans="1:14" ht="21" customHeight="1">
      <c r="A38" s="155"/>
      <c r="B38" s="157" t="s">
        <v>246</v>
      </c>
      <c r="C38" s="158">
        <v>12538</v>
      </c>
      <c r="D38" s="158">
        <v>4376</v>
      </c>
      <c r="E38" s="158">
        <v>6938</v>
      </c>
      <c r="F38" s="158">
        <v>1224</v>
      </c>
      <c r="G38" s="158">
        <v>1200</v>
      </c>
      <c r="H38" s="158">
        <v>24</v>
      </c>
      <c r="I38" s="159">
        <v>100</v>
      </c>
      <c r="J38" s="159">
        <v>34.90189822938268</v>
      </c>
      <c r="K38" s="159">
        <v>55.33577923113734</v>
      </c>
      <c r="L38" s="159">
        <v>9.762322539479982</v>
      </c>
      <c r="M38" s="159">
        <v>9.57090445047057</v>
      </c>
      <c r="N38" s="159">
        <v>0.1914180890094114</v>
      </c>
    </row>
    <row r="39" spans="1:14" ht="21" customHeight="1">
      <c r="A39" s="148"/>
      <c r="B39" s="150" t="s">
        <v>247</v>
      </c>
      <c r="C39" s="160">
        <v>20054</v>
      </c>
      <c r="D39" s="160">
        <v>12905</v>
      </c>
      <c r="E39" s="160">
        <v>6462</v>
      </c>
      <c r="F39" s="160">
        <v>687</v>
      </c>
      <c r="G39" s="160">
        <v>674</v>
      </c>
      <c r="H39" s="160">
        <v>13</v>
      </c>
      <c r="I39" s="161">
        <v>100</v>
      </c>
      <c r="J39" s="161">
        <v>64.35125162062431</v>
      </c>
      <c r="K39" s="161">
        <v>32.22299790565473</v>
      </c>
      <c r="L39" s="161">
        <v>3.425750473720954</v>
      </c>
      <c r="M39" s="161">
        <v>3.360925501146903</v>
      </c>
      <c r="N39" s="161">
        <v>0.06482497257405007</v>
      </c>
    </row>
  </sheetData>
  <mergeCells count="2">
    <mergeCell ref="A1:N1"/>
    <mergeCell ref="A2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4" width="11.00390625" style="0" customWidth="1"/>
    <col min="5" max="6" width="12.00390625" style="0" customWidth="1"/>
    <col min="7" max="7" width="11.875" style="0" customWidth="1"/>
    <col min="8" max="8" width="11.00390625" style="0" customWidth="1"/>
    <col min="9" max="10" width="11.125" style="0" customWidth="1"/>
  </cols>
  <sheetData>
    <row r="1" spans="1:10" ht="17.25">
      <c r="A1" s="2" t="s">
        <v>176</v>
      </c>
      <c r="B1" s="1"/>
      <c r="C1" s="1"/>
      <c r="D1" s="1"/>
      <c r="E1" s="1"/>
      <c r="F1" s="1"/>
      <c r="G1" s="1"/>
      <c r="H1" s="1"/>
      <c r="I1" s="1"/>
      <c r="J1" s="1"/>
    </row>
    <row r="2" spans="9:10" ht="13.5">
      <c r="I2" s="111" t="s">
        <v>177</v>
      </c>
      <c r="J2" s="111"/>
    </row>
    <row r="3" ht="14.25" thickBot="1">
      <c r="J3" s="86" t="s">
        <v>100</v>
      </c>
    </row>
    <row r="4" spans="1:10" ht="21.75" customHeight="1">
      <c r="A4" s="106"/>
      <c r="B4" s="87" t="s">
        <v>178</v>
      </c>
      <c r="C4" s="87" t="s">
        <v>179</v>
      </c>
      <c r="D4" s="87" t="s">
        <v>179</v>
      </c>
      <c r="E4" s="87" t="s">
        <v>180</v>
      </c>
      <c r="F4" s="87" t="s">
        <v>180</v>
      </c>
      <c r="G4" s="87" t="s">
        <v>181</v>
      </c>
      <c r="H4" s="87" t="s">
        <v>182</v>
      </c>
      <c r="I4" s="114" t="s">
        <v>183</v>
      </c>
      <c r="J4" s="115"/>
    </row>
    <row r="5" spans="1:10" ht="18.75" customHeight="1">
      <c r="A5" s="112"/>
      <c r="B5" s="88" t="s">
        <v>184</v>
      </c>
      <c r="C5" s="88" t="s">
        <v>185</v>
      </c>
      <c r="D5" s="88" t="s">
        <v>186</v>
      </c>
      <c r="E5" s="88" t="s">
        <v>185</v>
      </c>
      <c r="F5" s="88" t="s">
        <v>186</v>
      </c>
      <c r="G5" s="88" t="s">
        <v>187</v>
      </c>
      <c r="H5" s="89" t="s">
        <v>188</v>
      </c>
      <c r="I5" s="116" t="s">
        <v>189</v>
      </c>
      <c r="J5" s="118" t="s">
        <v>190</v>
      </c>
    </row>
    <row r="6" spans="1:10" ht="18" customHeight="1">
      <c r="A6" s="113"/>
      <c r="B6" s="90" t="s">
        <v>191</v>
      </c>
      <c r="C6" s="91"/>
      <c r="D6" s="92"/>
      <c r="E6" s="92"/>
      <c r="F6" s="91"/>
      <c r="G6" s="90" t="s">
        <v>192</v>
      </c>
      <c r="H6" s="90" t="s">
        <v>193</v>
      </c>
      <c r="I6" s="117"/>
      <c r="J6" s="119"/>
    </row>
    <row r="7" spans="1:10" ht="25.5" customHeight="1">
      <c r="A7" s="93"/>
      <c r="B7" s="94" t="s">
        <v>197</v>
      </c>
      <c r="C7" s="94" t="s">
        <v>198</v>
      </c>
      <c r="D7" s="94" t="s">
        <v>199</v>
      </c>
      <c r="E7" s="94" t="s">
        <v>200</v>
      </c>
      <c r="F7" s="94" t="s">
        <v>201</v>
      </c>
      <c r="G7" s="95" t="s">
        <v>202</v>
      </c>
      <c r="H7" s="94" t="s">
        <v>203</v>
      </c>
      <c r="I7" s="94" t="s">
        <v>204</v>
      </c>
      <c r="J7" s="96" t="s">
        <v>205</v>
      </c>
    </row>
    <row r="8" spans="1:12" ht="17.25" customHeight="1">
      <c r="A8" s="21" t="s">
        <v>111</v>
      </c>
      <c r="B8" s="17">
        <f aca="true" t="shared" si="0" ref="B8:J8">SUM(B9:B10)</f>
        <v>796163</v>
      </c>
      <c r="C8" s="17">
        <f t="shared" si="0"/>
        <v>84835</v>
      </c>
      <c r="D8" s="17">
        <f t="shared" si="0"/>
        <v>14641</v>
      </c>
      <c r="E8" s="17">
        <f t="shared" si="0"/>
        <v>83879</v>
      </c>
      <c r="F8" s="17">
        <f t="shared" si="0"/>
        <v>14543</v>
      </c>
      <c r="G8" s="17">
        <f t="shared" si="0"/>
        <v>795109</v>
      </c>
      <c r="H8" s="17">
        <f t="shared" si="0"/>
        <v>-1054</v>
      </c>
      <c r="I8" s="17">
        <f t="shared" si="0"/>
        <v>-956</v>
      </c>
      <c r="J8" s="97">
        <f t="shared" si="0"/>
        <v>-98</v>
      </c>
      <c r="K8" s="98"/>
      <c r="L8" s="98"/>
    </row>
    <row r="9" spans="1:12" ht="17.25" customHeight="1">
      <c r="A9" s="21" t="s">
        <v>112</v>
      </c>
      <c r="B9" s="17">
        <f aca="true" t="shared" si="1" ref="B9:J9">SUM(B11:B19)</f>
        <v>557630</v>
      </c>
      <c r="C9" s="17">
        <f t="shared" si="1"/>
        <v>43657</v>
      </c>
      <c r="D9" s="17">
        <f t="shared" si="1"/>
        <v>7017</v>
      </c>
      <c r="E9" s="17">
        <f t="shared" si="1"/>
        <v>56234</v>
      </c>
      <c r="F9" s="17">
        <f t="shared" si="1"/>
        <v>11653</v>
      </c>
      <c r="G9" s="17">
        <f t="shared" si="1"/>
        <v>574843</v>
      </c>
      <c r="H9" s="17">
        <f t="shared" si="1"/>
        <v>17213</v>
      </c>
      <c r="I9" s="17">
        <f t="shared" si="1"/>
        <v>12577</v>
      </c>
      <c r="J9" s="97">
        <f t="shared" si="1"/>
        <v>4636</v>
      </c>
      <c r="K9" s="98"/>
      <c r="L9" s="98"/>
    </row>
    <row r="10" spans="1:12" ht="17.25" customHeight="1">
      <c r="A10" s="21" t="s">
        <v>113</v>
      </c>
      <c r="B10" s="17">
        <f aca="true" t="shared" si="2" ref="B10:J10">B20+B28+B37+B40+B43+B47+B56</f>
        <v>238533</v>
      </c>
      <c r="C10" s="17">
        <f t="shared" si="2"/>
        <v>41178</v>
      </c>
      <c r="D10" s="17">
        <f t="shared" si="2"/>
        <v>7624</v>
      </c>
      <c r="E10" s="17">
        <f t="shared" si="2"/>
        <v>27645</v>
      </c>
      <c r="F10" s="17">
        <f t="shared" si="2"/>
        <v>2890</v>
      </c>
      <c r="G10" s="17">
        <f t="shared" si="2"/>
        <v>220266</v>
      </c>
      <c r="H10" s="17">
        <f t="shared" si="2"/>
        <v>-18267</v>
      </c>
      <c r="I10" s="17">
        <f t="shared" si="2"/>
        <v>-13533</v>
      </c>
      <c r="J10" s="97">
        <f t="shared" si="2"/>
        <v>-4734</v>
      </c>
      <c r="K10" s="98"/>
      <c r="L10" s="98"/>
    </row>
    <row r="11" spans="1:10" ht="17.25" customHeight="1">
      <c r="A11" s="5" t="s">
        <v>105</v>
      </c>
      <c r="B11" s="3">
        <v>333400</v>
      </c>
      <c r="C11" s="3">
        <v>18325</v>
      </c>
      <c r="D11" s="3">
        <v>2522</v>
      </c>
      <c r="E11" s="3">
        <v>28242</v>
      </c>
      <c r="F11" s="3">
        <v>7093</v>
      </c>
      <c r="G11" s="3">
        <f aca="true" t="shared" si="3" ref="G11:G19">B11-(C11+D11)+(E11+F11)</f>
        <v>347888</v>
      </c>
      <c r="H11" s="3">
        <f aca="true" t="shared" si="4" ref="H11:H19">G11-B11</f>
        <v>14488</v>
      </c>
      <c r="I11" s="3">
        <f aca="true" t="shared" si="5" ref="I11:I19">E11-C11</f>
        <v>9917</v>
      </c>
      <c r="J11" s="99">
        <f aca="true" t="shared" si="6" ref="J11:J19">F11-D11</f>
        <v>4571</v>
      </c>
    </row>
    <row r="12" spans="1:10" ht="17.25" customHeight="1">
      <c r="A12" s="5" t="s">
        <v>0</v>
      </c>
      <c r="B12" s="3">
        <v>17490</v>
      </c>
      <c r="C12" s="3">
        <v>864</v>
      </c>
      <c r="D12" s="3">
        <v>126</v>
      </c>
      <c r="E12" s="3">
        <v>661</v>
      </c>
      <c r="F12" s="3">
        <v>60</v>
      </c>
      <c r="G12" s="3">
        <f t="shared" si="3"/>
        <v>17221</v>
      </c>
      <c r="H12" s="3">
        <f t="shared" si="4"/>
        <v>-269</v>
      </c>
      <c r="I12" s="3">
        <f t="shared" si="5"/>
        <v>-203</v>
      </c>
      <c r="J12" s="99">
        <f t="shared" si="6"/>
        <v>-66</v>
      </c>
    </row>
    <row r="13" spans="1:10" ht="17.25" customHeight="1">
      <c r="A13" s="5" t="s">
        <v>1</v>
      </c>
      <c r="B13" s="3">
        <v>20348</v>
      </c>
      <c r="C13" s="3">
        <v>2073</v>
      </c>
      <c r="D13" s="3">
        <v>332</v>
      </c>
      <c r="E13" s="3">
        <v>2255</v>
      </c>
      <c r="F13" s="3">
        <v>467</v>
      </c>
      <c r="G13" s="3">
        <f t="shared" si="3"/>
        <v>20665</v>
      </c>
      <c r="H13" s="3">
        <f t="shared" si="4"/>
        <v>317</v>
      </c>
      <c r="I13" s="3">
        <f t="shared" si="5"/>
        <v>182</v>
      </c>
      <c r="J13" s="99">
        <f t="shared" si="6"/>
        <v>135</v>
      </c>
    </row>
    <row r="14" spans="1:10" ht="17.25" customHeight="1">
      <c r="A14" s="5" t="s">
        <v>2</v>
      </c>
      <c r="B14" s="3">
        <v>50758</v>
      </c>
      <c r="C14" s="3">
        <v>10382</v>
      </c>
      <c r="D14" s="3">
        <v>1667</v>
      </c>
      <c r="E14" s="3">
        <v>12457</v>
      </c>
      <c r="F14" s="3">
        <v>2067</v>
      </c>
      <c r="G14" s="3">
        <f t="shared" si="3"/>
        <v>53233</v>
      </c>
      <c r="H14" s="3">
        <f t="shared" si="4"/>
        <v>2475</v>
      </c>
      <c r="I14" s="3">
        <f t="shared" si="5"/>
        <v>2075</v>
      </c>
      <c r="J14" s="99">
        <f t="shared" si="6"/>
        <v>400</v>
      </c>
    </row>
    <row r="15" spans="1:10" ht="17.25" customHeight="1">
      <c r="A15" s="5" t="s">
        <v>3</v>
      </c>
      <c r="B15" s="3">
        <v>30011</v>
      </c>
      <c r="C15" s="3">
        <v>4869</v>
      </c>
      <c r="D15" s="3">
        <v>1007</v>
      </c>
      <c r="E15" s="3">
        <v>3123</v>
      </c>
      <c r="F15" s="3">
        <v>499</v>
      </c>
      <c r="G15" s="3">
        <f t="shared" si="3"/>
        <v>27757</v>
      </c>
      <c r="H15" s="3">
        <f t="shared" si="4"/>
        <v>-2254</v>
      </c>
      <c r="I15" s="3">
        <f t="shared" si="5"/>
        <v>-1746</v>
      </c>
      <c r="J15" s="99">
        <f t="shared" si="6"/>
        <v>-508</v>
      </c>
    </row>
    <row r="16" spans="1:10" ht="17.25" customHeight="1">
      <c r="A16" s="5" t="s">
        <v>4</v>
      </c>
      <c r="B16" s="3">
        <v>26039</v>
      </c>
      <c r="C16" s="3">
        <v>2192</v>
      </c>
      <c r="D16" s="3">
        <v>684</v>
      </c>
      <c r="E16" s="3">
        <v>3004</v>
      </c>
      <c r="F16" s="3">
        <v>454</v>
      </c>
      <c r="G16" s="3">
        <f t="shared" si="3"/>
        <v>26621</v>
      </c>
      <c r="H16" s="3">
        <f t="shared" si="4"/>
        <v>582</v>
      </c>
      <c r="I16" s="3">
        <f t="shared" si="5"/>
        <v>812</v>
      </c>
      <c r="J16" s="99">
        <f t="shared" si="6"/>
        <v>-230</v>
      </c>
    </row>
    <row r="17" spans="1:10" ht="17.25" customHeight="1">
      <c r="A17" s="5" t="s">
        <v>5</v>
      </c>
      <c r="B17" s="3">
        <v>24397</v>
      </c>
      <c r="C17" s="3">
        <v>1763</v>
      </c>
      <c r="D17" s="3">
        <v>293</v>
      </c>
      <c r="E17" s="3">
        <v>2431</v>
      </c>
      <c r="F17" s="3">
        <v>403</v>
      </c>
      <c r="G17" s="3">
        <f t="shared" si="3"/>
        <v>25175</v>
      </c>
      <c r="H17" s="3">
        <f t="shared" si="4"/>
        <v>778</v>
      </c>
      <c r="I17" s="3">
        <f t="shared" si="5"/>
        <v>668</v>
      </c>
      <c r="J17" s="99">
        <f t="shared" si="6"/>
        <v>110</v>
      </c>
    </row>
    <row r="18" spans="1:10" ht="17.25" customHeight="1">
      <c r="A18" s="5" t="s">
        <v>6</v>
      </c>
      <c r="B18" s="3">
        <v>17278</v>
      </c>
      <c r="C18" s="3">
        <v>885</v>
      </c>
      <c r="D18" s="3">
        <v>99</v>
      </c>
      <c r="E18" s="3">
        <v>500</v>
      </c>
      <c r="F18" s="3">
        <v>3</v>
      </c>
      <c r="G18" s="3">
        <f t="shared" si="3"/>
        <v>16797</v>
      </c>
      <c r="H18" s="3">
        <f t="shared" si="4"/>
        <v>-481</v>
      </c>
      <c r="I18" s="3">
        <f t="shared" si="5"/>
        <v>-385</v>
      </c>
      <c r="J18" s="99">
        <f t="shared" si="6"/>
        <v>-96</v>
      </c>
    </row>
    <row r="19" spans="1:10" ht="17.25" customHeight="1">
      <c r="A19" s="5" t="s">
        <v>101</v>
      </c>
      <c r="B19" s="3">
        <v>37909</v>
      </c>
      <c r="C19" s="3">
        <v>2304</v>
      </c>
      <c r="D19" s="3">
        <v>287</v>
      </c>
      <c r="E19" s="3">
        <v>3561</v>
      </c>
      <c r="F19" s="3">
        <v>607</v>
      </c>
      <c r="G19" s="3">
        <f t="shared" si="3"/>
        <v>39486</v>
      </c>
      <c r="H19" s="3">
        <f t="shared" si="4"/>
        <v>1577</v>
      </c>
      <c r="I19" s="3">
        <f t="shared" si="5"/>
        <v>1257</v>
      </c>
      <c r="J19" s="99">
        <f t="shared" si="6"/>
        <v>320</v>
      </c>
    </row>
    <row r="20" spans="1:10" ht="17.25" customHeight="1">
      <c r="A20" s="16" t="s">
        <v>43</v>
      </c>
      <c r="B20" s="17">
        <f aca="true" t="shared" si="7" ref="B20:J20">SUM(B21:B27)</f>
        <v>20502</v>
      </c>
      <c r="C20" s="17">
        <f t="shared" si="7"/>
        <v>2813</v>
      </c>
      <c r="D20" s="17">
        <f t="shared" si="7"/>
        <v>659</v>
      </c>
      <c r="E20" s="17">
        <f t="shared" si="7"/>
        <v>2781</v>
      </c>
      <c r="F20" s="17">
        <f t="shared" si="7"/>
        <v>128</v>
      </c>
      <c r="G20" s="17">
        <f t="shared" si="7"/>
        <v>19939</v>
      </c>
      <c r="H20" s="17">
        <f t="shared" si="7"/>
        <v>-563</v>
      </c>
      <c r="I20" s="17">
        <f t="shared" si="7"/>
        <v>-32</v>
      </c>
      <c r="J20" s="97">
        <f t="shared" si="7"/>
        <v>-531</v>
      </c>
    </row>
    <row r="21" spans="1:10" ht="17.25" customHeight="1">
      <c r="A21" s="5" t="s">
        <v>7</v>
      </c>
      <c r="B21" s="3">
        <v>3386</v>
      </c>
      <c r="C21" s="3">
        <v>306</v>
      </c>
      <c r="D21" s="3">
        <v>66</v>
      </c>
      <c r="E21" s="3">
        <v>153</v>
      </c>
      <c r="F21" s="3">
        <v>2</v>
      </c>
      <c r="G21" s="3">
        <f aca="true" t="shared" si="8" ref="G21:G27">B21-(C21+D21)+(E21+F21)</f>
        <v>3169</v>
      </c>
      <c r="H21" s="3">
        <f aca="true" t="shared" si="9" ref="H21:H27">G21-B21</f>
        <v>-217</v>
      </c>
      <c r="I21" s="3">
        <f aca="true" t="shared" si="10" ref="I21:J27">E21-C21</f>
        <v>-153</v>
      </c>
      <c r="J21" s="99">
        <f t="shared" si="10"/>
        <v>-64</v>
      </c>
    </row>
    <row r="22" spans="1:10" ht="17.25" customHeight="1">
      <c r="A22" s="5" t="s">
        <v>8</v>
      </c>
      <c r="B22" s="3">
        <v>3727</v>
      </c>
      <c r="C22" s="3">
        <v>543</v>
      </c>
      <c r="D22" s="3">
        <v>101</v>
      </c>
      <c r="E22" s="3">
        <v>611</v>
      </c>
      <c r="F22" s="3">
        <v>6</v>
      </c>
      <c r="G22" s="3">
        <f t="shared" si="8"/>
        <v>3700</v>
      </c>
      <c r="H22" s="3">
        <f t="shared" si="9"/>
        <v>-27</v>
      </c>
      <c r="I22" s="3">
        <f t="shared" si="10"/>
        <v>68</v>
      </c>
      <c r="J22" s="99">
        <f t="shared" si="10"/>
        <v>-95</v>
      </c>
    </row>
    <row r="23" spans="1:10" ht="17.25" customHeight="1">
      <c r="A23" s="5" t="s">
        <v>9</v>
      </c>
      <c r="B23" s="3">
        <v>3236</v>
      </c>
      <c r="C23" s="3">
        <v>565</v>
      </c>
      <c r="D23" s="3">
        <v>121</v>
      </c>
      <c r="E23" s="3">
        <v>607</v>
      </c>
      <c r="F23" s="3">
        <v>80</v>
      </c>
      <c r="G23" s="3">
        <f t="shared" si="8"/>
        <v>3237</v>
      </c>
      <c r="H23" s="3">
        <f t="shared" si="9"/>
        <v>1</v>
      </c>
      <c r="I23" s="3">
        <f t="shared" si="10"/>
        <v>42</v>
      </c>
      <c r="J23" s="99">
        <f t="shared" si="10"/>
        <v>-41</v>
      </c>
    </row>
    <row r="24" spans="1:10" ht="17.25" customHeight="1">
      <c r="A24" s="5" t="s">
        <v>10</v>
      </c>
      <c r="B24" s="3">
        <v>3297</v>
      </c>
      <c r="C24" s="3">
        <v>519</v>
      </c>
      <c r="D24" s="3">
        <v>128</v>
      </c>
      <c r="E24" s="3">
        <v>364</v>
      </c>
      <c r="F24" s="3">
        <v>2</v>
      </c>
      <c r="G24" s="3">
        <f t="shared" si="8"/>
        <v>3016</v>
      </c>
      <c r="H24" s="3">
        <f t="shared" si="9"/>
        <v>-281</v>
      </c>
      <c r="I24" s="3">
        <f t="shared" si="10"/>
        <v>-155</v>
      </c>
      <c r="J24" s="99">
        <f t="shared" si="10"/>
        <v>-126</v>
      </c>
    </row>
    <row r="25" spans="1:10" ht="17.25" customHeight="1">
      <c r="A25" s="5" t="s">
        <v>11</v>
      </c>
      <c r="B25" s="3">
        <v>1478</v>
      </c>
      <c r="C25" s="3">
        <v>217</v>
      </c>
      <c r="D25" s="3">
        <v>56</v>
      </c>
      <c r="E25" s="3">
        <v>180</v>
      </c>
      <c r="F25" s="3">
        <v>4</v>
      </c>
      <c r="G25" s="3">
        <f t="shared" si="8"/>
        <v>1389</v>
      </c>
      <c r="H25" s="3">
        <f t="shared" si="9"/>
        <v>-89</v>
      </c>
      <c r="I25" s="3">
        <f t="shared" si="10"/>
        <v>-37</v>
      </c>
      <c r="J25" s="99">
        <f t="shared" si="10"/>
        <v>-52</v>
      </c>
    </row>
    <row r="26" spans="1:10" ht="17.25" customHeight="1">
      <c r="A26" s="5" t="s">
        <v>12</v>
      </c>
      <c r="B26" s="3">
        <v>1170</v>
      </c>
      <c r="C26" s="3">
        <v>48</v>
      </c>
      <c r="D26" s="3">
        <v>49</v>
      </c>
      <c r="E26" s="3">
        <v>133</v>
      </c>
      <c r="F26" s="3">
        <v>4</v>
      </c>
      <c r="G26" s="3">
        <f t="shared" si="8"/>
        <v>1210</v>
      </c>
      <c r="H26" s="3">
        <f t="shared" si="9"/>
        <v>40</v>
      </c>
      <c r="I26" s="3">
        <f t="shared" si="10"/>
        <v>85</v>
      </c>
      <c r="J26" s="99">
        <f t="shared" si="10"/>
        <v>-45</v>
      </c>
    </row>
    <row r="27" spans="1:10" ht="17.25" customHeight="1">
      <c r="A27" s="5" t="s">
        <v>13</v>
      </c>
      <c r="B27" s="3">
        <v>4208</v>
      </c>
      <c r="C27" s="3">
        <v>615</v>
      </c>
      <c r="D27" s="3">
        <v>138</v>
      </c>
      <c r="E27" s="3">
        <v>733</v>
      </c>
      <c r="F27" s="3">
        <v>30</v>
      </c>
      <c r="G27" s="3">
        <f t="shared" si="8"/>
        <v>4218</v>
      </c>
      <c r="H27" s="3">
        <f t="shared" si="9"/>
        <v>10</v>
      </c>
      <c r="I27" s="3">
        <f t="shared" si="10"/>
        <v>118</v>
      </c>
      <c r="J27" s="99">
        <f t="shared" si="10"/>
        <v>-108</v>
      </c>
    </row>
    <row r="28" spans="1:10" ht="17.25" customHeight="1">
      <c r="A28" s="16" t="s">
        <v>44</v>
      </c>
      <c r="B28" s="17">
        <f aca="true" t="shared" si="11" ref="B28:J28">SUM(B29:B36)</f>
        <v>63764</v>
      </c>
      <c r="C28" s="17">
        <f t="shared" si="11"/>
        <v>14380</v>
      </c>
      <c r="D28" s="17">
        <f t="shared" si="11"/>
        <v>2446</v>
      </c>
      <c r="E28" s="17">
        <f t="shared" si="11"/>
        <v>9939</v>
      </c>
      <c r="F28" s="17">
        <f t="shared" si="11"/>
        <v>1443</v>
      </c>
      <c r="G28" s="17">
        <f t="shared" si="11"/>
        <v>58320</v>
      </c>
      <c r="H28" s="17">
        <f t="shared" si="11"/>
        <v>-5444</v>
      </c>
      <c r="I28" s="17">
        <f t="shared" si="11"/>
        <v>-4441</v>
      </c>
      <c r="J28" s="97">
        <f t="shared" si="11"/>
        <v>-1003</v>
      </c>
    </row>
    <row r="29" spans="1:10" ht="17.25" customHeight="1">
      <c r="A29" s="5" t="s">
        <v>14</v>
      </c>
      <c r="B29" s="3">
        <v>3324</v>
      </c>
      <c r="C29" s="3">
        <v>700</v>
      </c>
      <c r="D29" s="3">
        <v>121</v>
      </c>
      <c r="E29" s="3">
        <v>939</v>
      </c>
      <c r="F29" s="3">
        <v>89</v>
      </c>
      <c r="G29" s="3">
        <f aca="true" t="shared" si="12" ref="G29:G36">B29-(C29+D29)+(E29+F29)</f>
        <v>3531</v>
      </c>
      <c r="H29" s="3">
        <f aca="true" t="shared" si="13" ref="H29:H36">G29-B29</f>
        <v>207</v>
      </c>
      <c r="I29" s="3">
        <f aca="true" t="shared" si="14" ref="I29:J36">E29-C29</f>
        <v>239</v>
      </c>
      <c r="J29" s="99">
        <f t="shared" si="14"/>
        <v>-32</v>
      </c>
    </row>
    <row r="30" spans="1:10" ht="17.25" customHeight="1">
      <c r="A30" s="5" t="s">
        <v>15</v>
      </c>
      <c r="B30" s="3">
        <v>6288</v>
      </c>
      <c r="C30" s="3">
        <v>1450</v>
      </c>
      <c r="D30" s="3">
        <v>223</v>
      </c>
      <c r="E30" s="3">
        <v>1735</v>
      </c>
      <c r="F30" s="3">
        <v>108</v>
      </c>
      <c r="G30" s="3">
        <f t="shared" si="12"/>
        <v>6458</v>
      </c>
      <c r="H30" s="3">
        <f t="shared" si="13"/>
        <v>170</v>
      </c>
      <c r="I30" s="3">
        <f t="shared" si="14"/>
        <v>285</v>
      </c>
      <c r="J30" s="99">
        <f t="shared" si="14"/>
        <v>-115</v>
      </c>
    </row>
    <row r="31" spans="1:10" ht="17.25" customHeight="1">
      <c r="A31" s="5" t="s">
        <v>16</v>
      </c>
      <c r="B31" s="3">
        <v>22172</v>
      </c>
      <c r="C31" s="3">
        <v>4525</v>
      </c>
      <c r="D31" s="3">
        <v>687</v>
      </c>
      <c r="E31" s="3">
        <v>3236</v>
      </c>
      <c r="F31" s="3">
        <v>1018</v>
      </c>
      <c r="G31" s="3">
        <f t="shared" si="12"/>
        <v>21214</v>
      </c>
      <c r="H31" s="3">
        <f t="shared" si="13"/>
        <v>-958</v>
      </c>
      <c r="I31" s="3">
        <f t="shared" si="14"/>
        <v>-1289</v>
      </c>
      <c r="J31" s="99">
        <f t="shared" si="14"/>
        <v>331</v>
      </c>
    </row>
    <row r="32" spans="1:10" ht="17.25" customHeight="1">
      <c r="A32" s="5" t="s">
        <v>17</v>
      </c>
      <c r="B32" s="3">
        <v>17759</v>
      </c>
      <c r="C32" s="3">
        <v>5061</v>
      </c>
      <c r="D32" s="3">
        <v>913</v>
      </c>
      <c r="E32" s="3">
        <v>2416</v>
      </c>
      <c r="F32" s="3">
        <v>145</v>
      </c>
      <c r="G32" s="3">
        <f t="shared" si="12"/>
        <v>14346</v>
      </c>
      <c r="H32" s="3">
        <f t="shared" si="13"/>
        <v>-3413</v>
      </c>
      <c r="I32" s="3">
        <f t="shared" si="14"/>
        <v>-2645</v>
      </c>
      <c r="J32" s="99">
        <f t="shared" si="14"/>
        <v>-768</v>
      </c>
    </row>
    <row r="33" spans="1:10" ht="17.25" customHeight="1">
      <c r="A33" s="5" t="s">
        <v>18</v>
      </c>
      <c r="B33" s="3">
        <v>4132</v>
      </c>
      <c r="C33" s="3">
        <v>939</v>
      </c>
      <c r="D33" s="3">
        <v>162</v>
      </c>
      <c r="E33" s="3">
        <v>483</v>
      </c>
      <c r="F33" s="3">
        <v>13</v>
      </c>
      <c r="G33" s="3">
        <f t="shared" si="12"/>
        <v>3527</v>
      </c>
      <c r="H33" s="3">
        <f t="shared" si="13"/>
        <v>-605</v>
      </c>
      <c r="I33" s="3">
        <f t="shared" si="14"/>
        <v>-456</v>
      </c>
      <c r="J33" s="99">
        <f t="shared" si="14"/>
        <v>-149</v>
      </c>
    </row>
    <row r="34" spans="1:10" ht="17.25" customHeight="1">
      <c r="A34" s="5" t="s">
        <v>19</v>
      </c>
      <c r="B34" s="3">
        <v>5341</v>
      </c>
      <c r="C34" s="3">
        <v>976</v>
      </c>
      <c r="D34" s="3">
        <v>173</v>
      </c>
      <c r="E34" s="3">
        <v>574</v>
      </c>
      <c r="F34" s="3">
        <v>8</v>
      </c>
      <c r="G34" s="3">
        <f t="shared" si="12"/>
        <v>4774</v>
      </c>
      <c r="H34" s="3">
        <f t="shared" si="13"/>
        <v>-567</v>
      </c>
      <c r="I34" s="3">
        <f t="shared" si="14"/>
        <v>-402</v>
      </c>
      <c r="J34" s="99">
        <f t="shared" si="14"/>
        <v>-165</v>
      </c>
    </row>
    <row r="35" spans="1:10" ht="17.25" customHeight="1">
      <c r="A35" s="5" t="s">
        <v>20</v>
      </c>
      <c r="B35" s="3">
        <v>2014</v>
      </c>
      <c r="C35" s="3">
        <v>460</v>
      </c>
      <c r="D35" s="3">
        <v>131</v>
      </c>
      <c r="E35" s="3">
        <v>298</v>
      </c>
      <c r="F35" s="3">
        <v>4</v>
      </c>
      <c r="G35" s="3">
        <f t="shared" si="12"/>
        <v>1725</v>
      </c>
      <c r="H35" s="3">
        <f t="shared" si="13"/>
        <v>-289</v>
      </c>
      <c r="I35" s="3">
        <f t="shared" si="14"/>
        <v>-162</v>
      </c>
      <c r="J35" s="99">
        <f t="shared" si="14"/>
        <v>-127</v>
      </c>
    </row>
    <row r="36" spans="1:10" ht="17.25" customHeight="1">
      <c r="A36" s="5" t="s">
        <v>21</v>
      </c>
      <c r="B36" s="3">
        <v>2734</v>
      </c>
      <c r="C36" s="3">
        <v>269</v>
      </c>
      <c r="D36" s="3">
        <v>36</v>
      </c>
      <c r="E36" s="3">
        <v>258</v>
      </c>
      <c r="F36" s="3">
        <v>58</v>
      </c>
      <c r="G36" s="3">
        <f t="shared" si="12"/>
        <v>2745</v>
      </c>
      <c r="H36" s="3">
        <f t="shared" si="13"/>
        <v>11</v>
      </c>
      <c r="I36" s="3">
        <f t="shared" si="14"/>
        <v>-11</v>
      </c>
      <c r="J36" s="99">
        <f t="shared" si="14"/>
        <v>22</v>
      </c>
    </row>
    <row r="37" spans="1:10" ht="17.25" customHeight="1">
      <c r="A37" s="16" t="s">
        <v>45</v>
      </c>
      <c r="B37" s="17">
        <f aca="true" t="shared" si="15" ref="B37:J37">SUM(B38:B39)</f>
        <v>9866</v>
      </c>
      <c r="C37" s="17">
        <f t="shared" si="15"/>
        <v>1074</v>
      </c>
      <c r="D37" s="17">
        <f t="shared" si="15"/>
        <v>212</v>
      </c>
      <c r="E37" s="17">
        <f t="shared" si="15"/>
        <v>1040</v>
      </c>
      <c r="F37" s="17">
        <f t="shared" si="15"/>
        <v>78</v>
      </c>
      <c r="G37" s="17">
        <f t="shared" si="15"/>
        <v>9698</v>
      </c>
      <c r="H37" s="17">
        <f t="shared" si="15"/>
        <v>-168</v>
      </c>
      <c r="I37" s="17">
        <f t="shared" si="15"/>
        <v>-34</v>
      </c>
      <c r="J37" s="97">
        <f t="shared" si="15"/>
        <v>-134</v>
      </c>
    </row>
    <row r="38" spans="1:10" ht="17.25" customHeight="1">
      <c r="A38" s="5" t="s">
        <v>22</v>
      </c>
      <c r="B38" s="3">
        <v>4374</v>
      </c>
      <c r="C38" s="3">
        <v>583</v>
      </c>
      <c r="D38" s="3">
        <v>108</v>
      </c>
      <c r="E38" s="3">
        <v>502</v>
      </c>
      <c r="F38" s="3">
        <v>76</v>
      </c>
      <c r="G38" s="3">
        <f>B38-(C38+D38)+(E38+F38)</f>
        <v>4261</v>
      </c>
      <c r="H38" s="3">
        <f>G38-B38</f>
        <v>-113</v>
      </c>
      <c r="I38" s="3">
        <f>E38-C38</f>
        <v>-81</v>
      </c>
      <c r="J38" s="99">
        <f>F38-D38</f>
        <v>-32</v>
      </c>
    </row>
    <row r="39" spans="1:10" ht="17.25" customHeight="1">
      <c r="A39" s="5" t="s">
        <v>23</v>
      </c>
      <c r="B39" s="3">
        <v>5492</v>
      </c>
      <c r="C39" s="3">
        <v>491</v>
      </c>
      <c r="D39" s="3">
        <v>104</v>
      </c>
      <c r="E39" s="3">
        <v>538</v>
      </c>
      <c r="F39" s="3">
        <v>2</v>
      </c>
      <c r="G39" s="3">
        <f>B39-(C39+D39)+(E39+F39)</f>
        <v>5437</v>
      </c>
      <c r="H39" s="3">
        <f>G39-B39</f>
        <v>-55</v>
      </c>
      <c r="I39" s="3">
        <f>E39-C39</f>
        <v>47</v>
      </c>
      <c r="J39" s="99">
        <f>F39-D39</f>
        <v>-102</v>
      </c>
    </row>
    <row r="40" spans="1:10" ht="17.25" customHeight="1">
      <c r="A40" s="16" t="s">
        <v>46</v>
      </c>
      <c r="B40" s="17">
        <f aca="true" t="shared" si="16" ref="B40:J40">SUM(B41:B42)</f>
        <v>5170</v>
      </c>
      <c r="C40" s="17">
        <f t="shared" si="16"/>
        <v>464</v>
      </c>
      <c r="D40" s="17">
        <f t="shared" si="16"/>
        <v>102</v>
      </c>
      <c r="E40" s="17">
        <f t="shared" si="16"/>
        <v>615</v>
      </c>
      <c r="F40" s="17">
        <f t="shared" si="16"/>
        <v>4</v>
      </c>
      <c r="G40" s="17">
        <f t="shared" si="16"/>
        <v>5223</v>
      </c>
      <c r="H40" s="17">
        <f t="shared" si="16"/>
        <v>53</v>
      </c>
      <c r="I40" s="17">
        <f t="shared" si="16"/>
        <v>151</v>
      </c>
      <c r="J40" s="97">
        <f t="shared" si="16"/>
        <v>-98</v>
      </c>
    </row>
    <row r="41" spans="1:10" ht="17.25" customHeight="1">
      <c r="A41" s="5" t="s">
        <v>24</v>
      </c>
      <c r="B41" s="3">
        <v>4632</v>
      </c>
      <c r="C41" s="3">
        <v>432</v>
      </c>
      <c r="D41" s="3">
        <v>89</v>
      </c>
      <c r="E41" s="3">
        <v>496</v>
      </c>
      <c r="F41" s="3">
        <v>3</v>
      </c>
      <c r="G41" s="3">
        <f>B41-(C41+D41)+(E41+F41)</f>
        <v>4610</v>
      </c>
      <c r="H41" s="3">
        <f>G41-B41</f>
        <v>-22</v>
      </c>
      <c r="I41" s="3">
        <f>E41-C41</f>
        <v>64</v>
      </c>
      <c r="J41" s="99">
        <f>F41-D41</f>
        <v>-86</v>
      </c>
    </row>
    <row r="42" spans="1:10" ht="17.25" customHeight="1">
      <c r="A42" s="5" t="s">
        <v>25</v>
      </c>
      <c r="B42" s="3">
        <v>538</v>
      </c>
      <c r="C42" s="3">
        <v>32</v>
      </c>
      <c r="D42" s="3">
        <v>13</v>
      </c>
      <c r="E42" s="3">
        <v>119</v>
      </c>
      <c r="F42" s="3">
        <v>1</v>
      </c>
      <c r="G42" s="3">
        <f>B42-(C42+D42)+(E42+F42)</f>
        <v>613</v>
      </c>
      <c r="H42" s="3">
        <f>G42-B42</f>
        <v>75</v>
      </c>
      <c r="I42" s="3">
        <f>E42-C42</f>
        <v>87</v>
      </c>
      <c r="J42" s="99">
        <f>F42-D42</f>
        <v>-12</v>
      </c>
    </row>
    <row r="43" spans="1:10" ht="17.25" customHeight="1">
      <c r="A43" s="16" t="s">
        <v>47</v>
      </c>
      <c r="B43" s="17">
        <f aca="true" t="shared" si="17" ref="B43:J43">SUM(B44:B46)</f>
        <v>49921</v>
      </c>
      <c r="C43" s="17">
        <f t="shared" si="17"/>
        <v>10764</v>
      </c>
      <c r="D43" s="17">
        <f t="shared" si="17"/>
        <v>1910</v>
      </c>
      <c r="E43" s="17">
        <f t="shared" si="17"/>
        <v>6048</v>
      </c>
      <c r="F43" s="17">
        <f t="shared" si="17"/>
        <v>626</v>
      </c>
      <c r="G43" s="17">
        <f t="shared" si="17"/>
        <v>43921</v>
      </c>
      <c r="H43" s="17">
        <f t="shared" si="17"/>
        <v>-6000</v>
      </c>
      <c r="I43" s="17">
        <f t="shared" si="17"/>
        <v>-4716</v>
      </c>
      <c r="J43" s="97">
        <f t="shared" si="17"/>
        <v>-1284</v>
      </c>
    </row>
    <row r="44" spans="1:10" ht="17.25" customHeight="1">
      <c r="A44" s="5" t="s">
        <v>26</v>
      </c>
      <c r="B44" s="3">
        <v>15506</v>
      </c>
      <c r="C44" s="3">
        <v>4043</v>
      </c>
      <c r="D44" s="3">
        <v>622</v>
      </c>
      <c r="E44" s="3">
        <v>2112</v>
      </c>
      <c r="F44" s="3">
        <v>239</v>
      </c>
      <c r="G44" s="3">
        <f>B44-(C44+D44)+(E44+F44)</f>
        <v>13192</v>
      </c>
      <c r="H44" s="3">
        <f>G44-B44</f>
        <v>-2314</v>
      </c>
      <c r="I44" s="3">
        <f aca="true" t="shared" si="18" ref="I44:J46">E44-C44</f>
        <v>-1931</v>
      </c>
      <c r="J44" s="99">
        <f t="shared" si="18"/>
        <v>-383</v>
      </c>
    </row>
    <row r="45" spans="1:10" ht="17.25" customHeight="1">
      <c r="A45" s="5" t="s">
        <v>102</v>
      </c>
      <c r="B45" s="3">
        <v>27068</v>
      </c>
      <c r="C45" s="3">
        <v>6332</v>
      </c>
      <c r="D45" s="3">
        <v>1220</v>
      </c>
      <c r="E45" s="3">
        <v>3307</v>
      </c>
      <c r="F45" s="3">
        <v>366</v>
      </c>
      <c r="G45" s="3">
        <f>B45-(C45+D45)+(E45+F45)</f>
        <v>23189</v>
      </c>
      <c r="H45" s="3">
        <f>G45-B45</f>
        <v>-3879</v>
      </c>
      <c r="I45" s="3">
        <f t="shared" si="18"/>
        <v>-3025</v>
      </c>
      <c r="J45" s="99">
        <f t="shared" si="18"/>
        <v>-854</v>
      </c>
    </row>
    <row r="46" spans="1:10" ht="17.25" customHeight="1">
      <c r="A46" s="5" t="s">
        <v>194</v>
      </c>
      <c r="B46" s="3">
        <v>7347</v>
      </c>
      <c r="C46" s="3">
        <v>389</v>
      </c>
      <c r="D46" s="3">
        <v>68</v>
      </c>
      <c r="E46" s="3">
        <v>629</v>
      </c>
      <c r="F46" s="3">
        <v>21</v>
      </c>
      <c r="G46" s="3">
        <f>B46-(C46+D46)+(E46+F46)</f>
        <v>7540</v>
      </c>
      <c r="H46" s="3">
        <f>G46-B46</f>
        <v>193</v>
      </c>
      <c r="I46" s="3">
        <f t="shared" si="18"/>
        <v>240</v>
      </c>
      <c r="J46" s="99">
        <f t="shared" si="18"/>
        <v>-47</v>
      </c>
    </row>
    <row r="47" spans="1:10" ht="17.25" customHeight="1">
      <c r="A47" s="16" t="s">
        <v>48</v>
      </c>
      <c r="B47" s="17">
        <f aca="true" t="shared" si="19" ref="B47:J47">SUM(B48:B55)</f>
        <v>61158</v>
      </c>
      <c r="C47" s="17">
        <f t="shared" si="19"/>
        <v>8008</v>
      </c>
      <c r="D47" s="17">
        <f t="shared" si="19"/>
        <v>1673</v>
      </c>
      <c r="E47" s="17">
        <f t="shared" si="19"/>
        <v>5550</v>
      </c>
      <c r="F47" s="17">
        <f t="shared" si="19"/>
        <v>425</v>
      </c>
      <c r="G47" s="17">
        <f t="shared" si="19"/>
        <v>57452</v>
      </c>
      <c r="H47" s="17">
        <f t="shared" si="19"/>
        <v>-3706</v>
      </c>
      <c r="I47" s="17">
        <f t="shared" si="19"/>
        <v>-2458</v>
      </c>
      <c r="J47" s="97">
        <f t="shared" si="19"/>
        <v>-1248</v>
      </c>
    </row>
    <row r="48" spans="1:10" ht="17.25" customHeight="1">
      <c r="A48" s="5" t="s">
        <v>27</v>
      </c>
      <c r="B48" s="3">
        <v>6784</v>
      </c>
      <c r="C48" s="3">
        <v>972</v>
      </c>
      <c r="D48" s="3">
        <v>201</v>
      </c>
      <c r="E48" s="3">
        <v>475</v>
      </c>
      <c r="F48" s="3">
        <v>24</v>
      </c>
      <c r="G48" s="3">
        <f aca="true" t="shared" si="20" ref="G48:G55">B48-(C48+D48)+(E48+F48)</f>
        <v>6110</v>
      </c>
      <c r="H48" s="3">
        <f aca="true" t="shared" si="21" ref="H48:H55">G48-B48</f>
        <v>-674</v>
      </c>
      <c r="I48" s="3">
        <f aca="true" t="shared" si="22" ref="I48:J55">E48-C48</f>
        <v>-497</v>
      </c>
      <c r="J48" s="99">
        <f t="shared" si="22"/>
        <v>-177</v>
      </c>
    </row>
    <row r="49" spans="1:10" ht="17.25" customHeight="1">
      <c r="A49" s="5" t="s">
        <v>28</v>
      </c>
      <c r="B49" s="3">
        <v>14447</v>
      </c>
      <c r="C49" s="3">
        <v>2773</v>
      </c>
      <c r="D49" s="3">
        <v>551</v>
      </c>
      <c r="E49" s="3">
        <v>1408</v>
      </c>
      <c r="F49" s="3">
        <v>167</v>
      </c>
      <c r="G49" s="3">
        <f t="shared" si="20"/>
        <v>12698</v>
      </c>
      <c r="H49" s="3">
        <f t="shared" si="21"/>
        <v>-1749</v>
      </c>
      <c r="I49" s="3">
        <f t="shared" si="22"/>
        <v>-1365</v>
      </c>
      <c r="J49" s="99">
        <f t="shared" si="22"/>
        <v>-384</v>
      </c>
    </row>
    <row r="50" spans="1:10" ht="17.25" customHeight="1">
      <c r="A50" s="5" t="s">
        <v>29</v>
      </c>
      <c r="B50" s="3">
        <v>6952</v>
      </c>
      <c r="C50" s="3">
        <v>994</v>
      </c>
      <c r="D50" s="3">
        <v>217</v>
      </c>
      <c r="E50" s="3">
        <v>872</v>
      </c>
      <c r="F50" s="3">
        <v>8</v>
      </c>
      <c r="G50" s="3">
        <f t="shared" si="20"/>
        <v>6621</v>
      </c>
      <c r="H50" s="3">
        <f t="shared" si="21"/>
        <v>-331</v>
      </c>
      <c r="I50" s="3">
        <f t="shared" si="22"/>
        <v>-122</v>
      </c>
      <c r="J50" s="99">
        <f t="shared" si="22"/>
        <v>-209</v>
      </c>
    </row>
    <row r="51" spans="1:10" ht="17.25" customHeight="1">
      <c r="A51" s="5" t="s">
        <v>30</v>
      </c>
      <c r="B51" s="3">
        <v>14057</v>
      </c>
      <c r="C51" s="3">
        <v>699</v>
      </c>
      <c r="D51" s="3">
        <v>199</v>
      </c>
      <c r="E51" s="3">
        <v>946</v>
      </c>
      <c r="F51" s="3">
        <v>39</v>
      </c>
      <c r="G51" s="3">
        <f t="shared" si="20"/>
        <v>14144</v>
      </c>
      <c r="H51" s="3">
        <f t="shared" si="21"/>
        <v>87</v>
      </c>
      <c r="I51" s="3">
        <f t="shared" si="22"/>
        <v>247</v>
      </c>
      <c r="J51" s="99">
        <f t="shared" si="22"/>
        <v>-160</v>
      </c>
    </row>
    <row r="52" spans="1:10" ht="17.25" customHeight="1">
      <c r="A52" s="5" t="s">
        <v>31</v>
      </c>
      <c r="B52" s="3">
        <v>4625</v>
      </c>
      <c r="C52" s="3">
        <v>135</v>
      </c>
      <c r="D52" s="3">
        <v>1</v>
      </c>
      <c r="E52" s="3">
        <v>202</v>
      </c>
      <c r="F52" s="3">
        <v>39</v>
      </c>
      <c r="G52" s="3">
        <f t="shared" si="20"/>
        <v>4730</v>
      </c>
      <c r="H52" s="3">
        <f t="shared" si="21"/>
        <v>105</v>
      </c>
      <c r="I52" s="3">
        <f t="shared" si="22"/>
        <v>67</v>
      </c>
      <c r="J52" s="99">
        <f t="shared" si="22"/>
        <v>38</v>
      </c>
    </row>
    <row r="53" spans="1:10" ht="17.25" customHeight="1">
      <c r="A53" s="5" t="s">
        <v>32</v>
      </c>
      <c r="B53" s="3">
        <v>1536</v>
      </c>
      <c r="C53" s="3">
        <v>141</v>
      </c>
      <c r="D53" s="3">
        <v>32</v>
      </c>
      <c r="E53" s="3">
        <v>222</v>
      </c>
      <c r="F53" s="3">
        <v>0</v>
      </c>
      <c r="G53" s="3">
        <f t="shared" si="20"/>
        <v>1585</v>
      </c>
      <c r="H53" s="3">
        <f t="shared" si="21"/>
        <v>49</v>
      </c>
      <c r="I53" s="3">
        <f t="shared" si="22"/>
        <v>81</v>
      </c>
      <c r="J53" s="99">
        <f t="shared" si="22"/>
        <v>-32</v>
      </c>
    </row>
    <row r="54" spans="1:10" ht="17.25" customHeight="1">
      <c r="A54" s="5" t="s">
        <v>33</v>
      </c>
      <c r="B54" s="3">
        <v>5895</v>
      </c>
      <c r="C54" s="3">
        <v>1417</v>
      </c>
      <c r="D54" s="3">
        <v>249</v>
      </c>
      <c r="E54" s="3">
        <v>1077</v>
      </c>
      <c r="F54" s="3">
        <v>148</v>
      </c>
      <c r="G54" s="3">
        <f t="shared" si="20"/>
        <v>5454</v>
      </c>
      <c r="H54" s="3">
        <f t="shared" si="21"/>
        <v>-441</v>
      </c>
      <c r="I54" s="3">
        <f t="shared" si="22"/>
        <v>-340</v>
      </c>
      <c r="J54" s="99">
        <f t="shared" si="22"/>
        <v>-101</v>
      </c>
    </row>
    <row r="55" spans="1:10" ht="17.25" customHeight="1">
      <c r="A55" s="5" t="s">
        <v>104</v>
      </c>
      <c r="B55" s="3">
        <v>6862</v>
      </c>
      <c r="C55" s="3">
        <v>877</v>
      </c>
      <c r="D55" s="3">
        <v>223</v>
      </c>
      <c r="E55" s="3">
        <v>348</v>
      </c>
      <c r="F55" s="3">
        <v>0</v>
      </c>
      <c r="G55" s="3">
        <f t="shared" si="20"/>
        <v>6110</v>
      </c>
      <c r="H55" s="3">
        <f t="shared" si="21"/>
        <v>-752</v>
      </c>
      <c r="I55" s="3">
        <f t="shared" si="22"/>
        <v>-529</v>
      </c>
      <c r="J55" s="99">
        <f t="shared" si="22"/>
        <v>-223</v>
      </c>
    </row>
    <row r="56" spans="1:10" ht="17.25" customHeight="1">
      <c r="A56" s="16" t="s">
        <v>49</v>
      </c>
      <c r="B56" s="17">
        <f aca="true" t="shared" si="23" ref="B56:J56">SUM(B57:B62)</f>
        <v>28152</v>
      </c>
      <c r="C56" s="17">
        <f t="shared" si="23"/>
        <v>3675</v>
      </c>
      <c r="D56" s="17">
        <f t="shared" si="23"/>
        <v>622</v>
      </c>
      <c r="E56" s="17">
        <f t="shared" si="23"/>
        <v>1672</v>
      </c>
      <c r="F56" s="17">
        <f t="shared" si="23"/>
        <v>186</v>
      </c>
      <c r="G56" s="17">
        <f t="shared" si="23"/>
        <v>25713</v>
      </c>
      <c r="H56" s="17">
        <f t="shared" si="23"/>
        <v>-2439</v>
      </c>
      <c r="I56" s="17">
        <f t="shared" si="23"/>
        <v>-2003</v>
      </c>
      <c r="J56" s="97">
        <f t="shared" si="23"/>
        <v>-436</v>
      </c>
    </row>
    <row r="57" spans="1:10" ht="17.25" customHeight="1">
      <c r="A57" s="5" t="s">
        <v>34</v>
      </c>
      <c r="B57" s="3">
        <v>3947</v>
      </c>
      <c r="C57" s="3">
        <v>482</v>
      </c>
      <c r="D57" s="3">
        <v>125</v>
      </c>
      <c r="E57" s="3">
        <v>340</v>
      </c>
      <c r="F57" s="3">
        <v>2</v>
      </c>
      <c r="G57" s="3">
        <f aca="true" t="shared" si="24" ref="G57:G62">B57-(C57+D57)+(E57+F57)</f>
        <v>3682</v>
      </c>
      <c r="H57" s="3">
        <f aca="true" t="shared" si="25" ref="H57:H62">G57-B57</f>
        <v>-265</v>
      </c>
      <c r="I57" s="3">
        <f aca="true" t="shared" si="26" ref="I57:J62">E57-C57</f>
        <v>-142</v>
      </c>
      <c r="J57" s="99">
        <f t="shared" si="26"/>
        <v>-123</v>
      </c>
    </row>
    <row r="58" spans="1:10" ht="17.25" customHeight="1">
      <c r="A58" s="5" t="s">
        <v>35</v>
      </c>
      <c r="B58" s="3">
        <v>3138</v>
      </c>
      <c r="C58" s="3">
        <v>296</v>
      </c>
      <c r="D58" s="3">
        <v>28</v>
      </c>
      <c r="E58" s="3">
        <v>212</v>
      </c>
      <c r="F58" s="3">
        <v>69</v>
      </c>
      <c r="G58" s="3">
        <f t="shared" si="24"/>
        <v>3095</v>
      </c>
      <c r="H58" s="3">
        <f t="shared" si="25"/>
        <v>-43</v>
      </c>
      <c r="I58" s="3">
        <f t="shared" si="26"/>
        <v>-84</v>
      </c>
      <c r="J58" s="99">
        <f t="shared" si="26"/>
        <v>41</v>
      </c>
    </row>
    <row r="59" spans="1:10" ht="17.25" customHeight="1">
      <c r="A59" s="5" t="s">
        <v>36</v>
      </c>
      <c r="B59" s="3">
        <v>9490</v>
      </c>
      <c r="C59" s="3">
        <v>1654</v>
      </c>
      <c r="D59" s="3">
        <v>248</v>
      </c>
      <c r="E59" s="3">
        <v>529</v>
      </c>
      <c r="F59" s="3">
        <v>84</v>
      </c>
      <c r="G59" s="3">
        <f t="shared" si="24"/>
        <v>8201</v>
      </c>
      <c r="H59" s="3">
        <f t="shared" si="25"/>
        <v>-1289</v>
      </c>
      <c r="I59" s="3">
        <f t="shared" si="26"/>
        <v>-1125</v>
      </c>
      <c r="J59" s="99">
        <f t="shared" si="26"/>
        <v>-164</v>
      </c>
    </row>
    <row r="60" spans="1:10" ht="17.25" customHeight="1">
      <c r="A60" s="5" t="s">
        <v>37</v>
      </c>
      <c r="B60" s="3">
        <v>6437</v>
      </c>
      <c r="C60" s="3">
        <v>721</v>
      </c>
      <c r="D60" s="3">
        <v>101</v>
      </c>
      <c r="E60" s="3">
        <v>338</v>
      </c>
      <c r="F60" s="3">
        <v>30</v>
      </c>
      <c r="G60" s="3">
        <f t="shared" si="24"/>
        <v>5983</v>
      </c>
      <c r="H60" s="3">
        <f t="shared" si="25"/>
        <v>-454</v>
      </c>
      <c r="I60" s="3">
        <f t="shared" si="26"/>
        <v>-383</v>
      </c>
      <c r="J60" s="99">
        <f t="shared" si="26"/>
        <v>-71</v>
      </c>
    </row>
    <row r="61" spans="1:10" ht="17.25" customHeight="1">
      <c r="A61" s="5" t="s">
        <v>38</v>
      </c>
      <c r="B61" s="3">
        <v>3332</v>
      </c>
      <c r="C61" s="3">
        <v>252</v>
      </c>
      <c r="D61" s="3">
        <v>75</v>
      </c>
      <c r="E61" s="3">
        <v>88</v>
      </c>
      <c r="F61" s="3">
        <v>1</v>
      </c>
      <c r="G61" s="3">
        <f t="shared" si="24"/>
        <v>3094</v>
      </c>
      <c r="H61" s="3">
        <f t="shared" si="25"/>
        <v>-238</v>
      </c>
      <c r="I61" s="3">
        <f t="shared" si="26"/>
        <v>-164</v>
      </c>
      <c r="J61" s="99">
        <f t="shared" si="26"/>
        <v>-74</v>
      </c>
    </row>
    <row r="62" spans="1:10" ht="17.25" customHeight="1" thickBot="1">
      <c r="A62" s="6" t="s">
        <v>39</v>
      </c>
      <c r="B62" s="4">
        <v>1808</v>
      </c>
      <c r="C62" s="4">
        <v>270</v>
      </c>
      <c r="D62" s="4">
        <v>45</v>
      </c>
      <c r="E62" s="4">
        <v>165</v>
      </c>
      <c r="F62" s="4">
        <v>0</v>
      </c>
      <c r="G62" s="4">
        <f t="shared" si="24"/>
        <v>1658</v>
      </c>
      <c r="H62" s="4">
        <f t="shared" si="25"/>
        <v>-150</v>
      </c>
      <c r="I62" s="4">
        <f t="shared" si="26"/>
        <v>-105</v>
      </c>
      <c r="J62" s="100">
        <f t="shared" si="26"/>
        <v>-45</v>
      </c>
    </row>
    <row r="63" spans="1:10" ht="17.25" customHeight="1">
      <c r="A63" s="101" t="s">
        <v>195</v>
      </c>
      <c r="B63" s="101"/>
      <c r="C63" s="101"/>
      <c r="D63" s="101"/>
      <c r="E63" s="101"/>
      <c r="F63" s="101"/>
      <c r="G63" s="101"/>
      <c r="H63" s="101"/>
      <c r="I63" s="101"/>
      <c r="J63" s="101"/>
    </row>
    <row r="64" ht="17.25" customHeight="1">
      <c r="A64" s="102" t="s">
        <v>196</v>
      </c>
    </row>
  </sheetData>
  <mergeCells count="5">
    <mergeCell ref="I2:J2"/>
    <mergeCell ref="A4:A6"/>
    <mergeCell ref="I4:J4"/>
    <mergeCell ref="I5:I6"/>
    <mergeCell ref="J5:J6"/>
  </mergeCells>
  <printOptions/>
  <pageMargins left="0.984251968503937" right="0.1968503937007874" top="0.7874015748031497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:K1"/>
    </sheetView>
  </sheetViews>
  <sheetFormatPr defaultColWidth="9.00390625" defaultRowHeight="13.5"/>
  <cols>
    <col min="1" max="1" width="1.00390625" style="0" customWidth="1"/>
    <col min="2" max="2" width="2.00390625" style="0" customWidth="1"/>
    <col min="3" max="3" width="21.25390625" style="0" customWidth="1"/>
    <col min="4" max="4" width="9.625" style="0" customWidth="1"/>
    <col min="9" max="9" width="9.625" style="0" customWidth="1"/>
  </cols>
  <sheetData>
    <row r="1" spans="1:11" ht="21.75" customHeight="1">
      <c r="A1" s="124" t="s">
        <v>124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3:10" s="56" customFormat="1" ht="18" customHeight="1">
      <c r="C2" s="56" t="s">
        <v>89</v>
      </c>
      <c r="I2" s="57" t="s">
        <v>125</v>
      </c>
      <c r="J2" s="58"/>
    </row>
    <row r="3" spans="10:11" s="56" customFormat="1" ht="12.75" customHeight="1">
      <c r="J3" s="59"/>
      <c r="K3" s="60" t="s">
        <v>100</v>
      </c>
    </row>
    <row r="4" spans="1:11" ht="27" customHeight="1">
      <c r="A4" s="61"/>
      <c r="B4" s="62"/>
      <c r="C4" s="62"/>
      <c r="D4" s="134" t="s">
        <v>126</v>
      </c>
      <c r="E4" s="135"/>
      <c r="F4" s="135"/>
      <c r="G4" s="135"/>
      <c r="H4" s="136"/>
      <c r="I4" s="134" t="s">
        <v>127</v>
      </c>
      <c r="J4" s="135"/>
      <c r="K4" s="136"/>
    </row>
    <row r="5" spans="1:11" ht="9.75" customHeight="1">
      <c r="A5" s="63"/>
      <c r="B5" s="64"/>
      <c r="C5" s="64"/>
      <c r="D5" s="137" t="s">
        <v>128</v>
      </c>
      <c r="E5" s="125" t="s">
        <v>129</v>
      </c>
      <c r="F5" s="128" t="s">
        <v>130</v>
      </c>
      <c r="G5" s="128" t="s">
        <v>131</v>
      </c>
      <c r="H5" s="131" t="s">
        <v>132</v>
      </c>
      <c r="I5" s="140" t="s">
        <v>128</v>
      </c>
      <c r="J5" s="65"/>
      <c r="K5" s="66"/>
    </row>
    <row r="6" spans="1:11" ht="18" customHeight="1">
      <c r="A6" s="67"/>
      <c r="B6" s="68"/>
      <c r="C6" s="68"/>
      <c r="D6" s="138"/>
      <c r="E6" s="126"/>
      <c r="F6" s="129"/>
      <c r="G6" s="129"/>
      <c r="H6" s="132"/>
      <c r="I6" s="141"/>
      <c r="J6" s="69" t="s">
        <v>156</v>
      </c>
      <c r="K6" s="69" t="s">
        <v>156</v>
      </c>
    </row>
    <row r="7" spans="1:11" ht="18" customHeight="1">
      <c r="A7" s="67"/>
      <c r="B7" s="68"/>
      <c r="C7" s="68"/>
      <c r="D7" s="138"/>
      <c r="E7" s="126"/>
      <c r="F7" s="129"/>
      <c r="G7" s="129"/>
      <c r="H7" s="132"/>
      <c r="I7" s="141"/>
      <c r="J7" s="122" t="s">
        <v>133</v>
      </c>
      <c r="K7" s="122" t="s">
        <v>134</v>
      </c>
    </row>
    <row r="8" spans="1:11" ht="18" customHeight="1">
      <c r="A8" s="70"/>
      <c r="B8" s="71"/>
      <c r="C8" s="71"/>
      <c r="D8" s="139"/>
      <c r="E8" s="127"/>
      <c r="F8" s="130"/>
      <c r="G8" s="130"/>
      <c r="H8" s="133"/>
      <c r="I8" s="142"/>
      <c r="J8" s="123"/>
      <c r="K8" s="123"/>
    </row>
    <row r="9" spans="1:11" ht="5.25" customHeight="1">
      <c r="A9" s="63"/>
      <c r="B9" s="64"/>
      <c r="C9" s="64"/>
      <c r="D9" s="72"/>
      <c r="E9" s="72"/>
      <c r="F9" s="72"/>
      <c r="G9" s="72"/>
      <c r="H9" s="73"/>
      <c r="I9" s="72"/>
      <c r="J9" s="72"/>
      <c r="K9" s="72"/>
    </row>
    <row r="10" spans="1:11" ht="21.75" customHeight="1">
      <c r="A10" s="120" t="s">
        <v>135</v>
      </c>
      <c r="B10" s="121"/>
      <c r="C10" s="121"/>
      <c r="D10" s="74">
        <f aca="true" t="shared" si="0" ref="D10:K10">SUM(D11:D30)</f>
        <v>370395</v>
      </c>
      <c r="E10" s="74">
        <f t="shared" si="0"/>
        <v>71548</v>
      </c>
      <c r="F10" s="74">
        <f t="shared" si="0"/>
        <v>214012</v>
      </c>
      <c r="G10" s="74">
        <f t="shared" si="0"/>
        <v>81896</v>
      </c>
      <c r="H10" s="74">
        <f t="shared" si="0"/>
        <v>2939</v>
      </c>
      <c r="I10" s="74">
        <f t="shared" si="0"/>
        <v>369439</v>
      </c>
      <c r="J10" s="74">
        <f t="shared" si="0"/>
        <v>81896</v>
      </c>
      <c r="K10" s="74">
        <f t="shared" si="0"/>
        <v>1983</v>
      </c>
    </row>
    <row r="11" spans="1:11" ht="21.75" customHeight="1">
      <c r="A11" s="63"/>
      <c r="B11" s="68" t="s">
        <v>157</v>
      </c>
      <c r="C11" s="68" t="s">
        <v>136</v>
      </c>
      <c r="D11" s="75">
        <v>39766</v>
      </c>
      <c r="E11" s="75">
        <v>34675</v>
      </c>
      <c r="F11" s="75">
        <v>4223</v>
      </c>
      <c r="G11" s="75">
        <v>855</v>
      </c>
      <c r="H11" s="76">
        <v>13</v>
      </c>
      <c r="I11" s="75">
        <v>39765</v>
      </c>
      <c r="J11" s="75">
        <v>855</v>
      </c>
      <c r="K11" s="75">
        <v>12</v>
      </c>
    </row>
    <row r="12" spans="1:11" ht="21.75" customHeight="1">
      <c r="A12" s="63"/>
      <c r="B12" s="68" t="s">
        <v>158</v>
      </c>
      <c r="C12" s="68" t="s">
        <v>137</v>
      </c>
      <c r="D12" s="75">
        <v>2239</v>
      </c>
      <c r="E12" s="75">
        <v>884</v>
      </c>
      <c r="F12" s="75">
        <v>946</v>
      </c>
      <c r="G12" s="75">
        <v>370</v>
      </c>
      <c r="H12" s="76">
        <v>39</v>
      </c>
      <c r="I12" s="75">
        <v>2222</v>
      </c>
      <c r="J12" s="75">
        <v>370</v>
      </c>
      <c r="K12" s="75">
        <v>22</v>
      </c>
    </row>
    <row r="13" spans="1:11" ht="21.75" customHeight="1">
      <c r="A13" s="63"/>
      <c r="B13" s="68" t="s">
        <v>159</v>
      </c>
      <c r="C13" s="68" t="s">
        <v>138</v>
      </c>
      <c r="D13" s="75">
        <v>5193</v>
      </c>
      <c r="E13" s="75">
        <v>2697</v>
      </c>
      <c r="F13" s="75">
        <v>1924</v>
      </c>
      <c r="G13" s="75">
        <v>359</v>
      </c>
      <c r="H13" s="76">
        <v>213</v>
      </c>
      <c r="I13" s="75">
        <v>5117</v>
      </c>
      <c r="J13" s="75">
        <v>359</v>
      </c>
      <c r="K13" s="75">
        <v>137</v>
      </c>
    </row>
    <row r="14" spans="1:11" ht="21.75" customHeight="1">
      <c r="A14" s="63"/>
      <c r="B14" s="68" t="s">
        <v>160</v>
      </c>
      <c r="C14" s="68" t="s">
        <v>139</v>
      </c>
      <c r="D14" s="75">
        <v>575</v>
      </c>
      <c r="E14" s="75">
        <v>12</v>
      </c>
      <c r="F14" s="75">
        <v>432</v>
      </c>
      <c r="G14" s="75">
        <v>128</v>
      </c>
      <c r="H14" s="76">
        <v>3</v>
      </c>
      <c r="I14" s="75">
        <v>578</v>
      </c>
      <c r="J14" s="75">
        <v>128</v>
      </c>
      <c r="K14" s="75">
        <v>6</v>
      </c>
    </row>
    <row r="15" spans="1:11" ht="21.75" customHeight="1">
      <c r="A15" s="63"/>
      <c r="B15" s="68" t="s">
        <v>161</v>
      </c>
      <c r="C15" s="68" t="s">
        <v>140</v>
      </c>
      <c r="D15" s="75">
        <v>38073</v>
      </c>
      <c r="E15" s="75">
        <v>5073</v>
      </c>
      <c r="F15" s="75">
        <v>23579</v>
      </c>
      <c r="G15" s="77">
        <v>8818</v>
      </c>
      <c r="H15" s="75">
        <v>603</v>
      </c>
      <c r="I15" s="75">
        <v>37833</v>
      </c>
      <c r="J15" s="75">
        <v>8818</v>
      </c>
      <c r="K15" s="75">
        <v>363</v>
      </c>
    </row>
    <row r="16" spans="1:11" ht="21.75" customHeight="1">
      <c r="A16" s="63"/>
      <c r="B16" s="68" t="s">
        <v>162</v>
      </c>
      <c r="C16" s="68" t="s">
        <v>141</v>
      </c>
      <c r="D16" s="75">
        <v>32496</v>
      </c>
      <c r="E16" s="75">
        <v>3012</v>
      </c>
      <c r="F16" s="75">
        <v>18422</v>
      </c>
      <c r="G16" s="75">
        <v>10699</v>
      </c>
      <c r="H16" s="76">
        <v>363</v>
      </c>
      <c r="I16" s="75">
        <v>32320</v>
      </c>
      <c r="J16" s="75">
        <v>10699</v>
      </c>
      <c r="K16" s="75">
        <v>187</v>
      </c>
    </row>
    <row r="17" spans="1:11" ht="21.75" customHeight="1">
      <c r="A17" s="63"/>
      <c r="B17" s="68" t="s">
        <v>163</v>
      </c>
      <c r="C17" s="78" t="s">
        <v>142</v>
      </c>
      <c r="D17" s="75">
        <v>1395</v>
      </c>
      <c r="E17" s="75">
        <v>1</v>
      </c>
      <c r="F17" s="75">
        <v>1058</v>
      </c>
      <c r="G17" s="75">
        <v>327</v>
      </c>
      <c r="H17" s="76">
        <v>9</v>
      </c>
      <c r="I17" s="75">
        <v>1401</v>
      </c>
      <c r="J17" s="75">
        <v>327</v>
      </c>
      <c r="K17" s="75">
        <v>15</v>
      </c>
    </row>
    <row r="18" spans="1:11" ht="21.75" customHeight="1">
      <c r="A18" s="63"/>
      <c r="B18" s="68" t="s">
        <v>164</v>
      </c>
      <c r="C18" s="68" t="s">
        <v>143</v>
      </c>
      <c r="D18" s="75">
        <v>4017</v>
      </c>
      <c r="E18" s="75">
        <v>198</v>
      </c>
      <c r="F18" s="75">
        <v>2659</v>
      </c>
      <c r="G18" s="75">
        <v>1104</v>
      </c>
      <c r="H18" s="76">
        <v>56</v>
      </c>
      <c r="I18" s="75">
        <v>4000</v>
      </c>
      <c r="J18" s="75">
        <v>1104</v>
      </c>
      <c r="K18" s="75">
        <v>39</v>
      </c>
    </row>
    <row r="19" spans="1:11" ht="21.75" customHeight="1">
      <c r="A19" s="63"/>
      <c r="B19" s="68" t="s">
        <v>165</v>
      </c>
      <c r="C19" s="68" t="s">
        <v>144</v>
      </c>
      <c r="D19" s="75">
        <v>13567</v>
      </c>
      <c r="E19" s="75">
        <v>536</v>
      </c>
      <c r="F19" s="75">
        <v>7955</v>
      </c>
      <c r="G19" s="75">
        <v>4358</v>
      </c>
      <c r="H19" s="76">
        <v>718</v>
      </c>
      <c r="I19" s="75">
        <v>13031</v>
      </c>
      <c r="J19" s="75">
        <v>4358</v>
      </c>
      <c r="K19" s="75">
        <v>182</v>
      </c>
    </row>
    <row r="20" spans="1:11" ht="21.75" customHeight="1">
      <c r="A20" s="63"/>
      <c r="B20" s="68" t="s">
        <v>145</v>
      </c>
      <c r="C20" s="68" t="s">
        <v>146</v>
      </c>
      <c r="D20" s="75">
        <v>67738</v>
      </c>
      <c r="E20" s="75">
        <v>11166</v>
      </c>
      <c r="F20" s="75">
        <v>42240</v>
      </c>
      <c r="G20" s="75">
        <v>13997</v>
      </c>
      <c r="H20" s="76">
        <v>335</v>
      </c>
      <c r="I20" s="75">
        <v>67761</v>
      </c>
      <c r="J20" s="75">
        <v>13997</v>
      </c>
      <c r="K20" s="75">
        <v>358</v>
      </c>
    </row>
    <row r="21" spans="1:11" ht="21.75" customHeight="1">
      <c r="A21" s="63"/>
      <c r="B21" s="68" t="s">
        <v>166</v>
      </c>
      <c r="C21" s="68" t="s">
        <v>147</v>
      </c>
      <c r="D21" s="75">
        <v>8415</v>
      </c>
      <c r="E21" s="75">
        <v>339</v>
      </c>
      <c r="F21" s="75">
        <v>5694</v>
      </c>
      <c r="G21" s="75">
        <v>2307</v>
      </c>
      <c r="H21" s="76">
        <v>75</v>
      </c>
      <c r="I21" s="75">
        <v>8402</v>
      </c>
      <c r="J21" s="75">
        <v>2307</v>
      </c>
      <c r="K21" s="75">
        <v>62</v>
      </c>
    </row>
    <row r="22" spans="1:11" ht="21.75" customHeight="1">
      <c r="A22" s="63"/>
      <c r="B22" s="68" t="s">
        <v>167</v>
      </c>
      <c r="C22" s="68" t="s">
        <v>148</v>
      </c>
      <c r="D22" s="75">
        <v>2752</v>
      </c>
      <c r="E22" s="75">
        <v>725</v>
      </c>
      <c r="F22" s="75">
        <v>1690</v>
      </c>
      <c r="G22" s="75">
        <v>328</v>
      </c>
      <c r="H22" s="76">
        <v>9</v>
      </c>
      <c r="I22" s="75">
        <v>2762</v>
      </c>
      <c r="J22" s="75">
        <v>328</v>
      </c>
      <c r="K22" s="75">
        <v>19</v>
      </c>
    </row>
    <row r="23" spans="1:11" ht="21.75" customHeight="1">
      <c r="A23" s="63"/>
      <c r="B23" s="68" t="s">
        <v>168</v>
      </c>
      <c r="C23" s="68" t="s">
        <v>149</v>
      </c>
      <c r="D23" s="75">
        <v>19886</v>
      </c>
      <c r="E23" s="75">
        <v>3212</v>
      </c>
      <c r="F23" s="75">
        <v>13947</v>
      </c>
      <c r="G23" s="75">
        <v>2676</v>
      </c>
      <c r="H23" s="76">
        <v>51</v>
      </c>
      <c r="I23" s="75">
        <v>19909</v>
      </c>
      <c r="J23" s="75">
        <v>2676</v>
      </c>
      <c r="K23" s="75">
        <v>74</v>
      </c>
    </row>
    <row r="24" spans="1:11" ht="21.75" customHeight="1">
      <c r="A24" s="63"/>
      <c r="B24" s="68" t="s">
        <v>169</v>
      </c>
      <c r="C24" s="68" t="s">
        <v>150</v>
      </c>
      <c r="D24" s="75">
        <v>46822</v>
      </c>
      <c r="E24" s="75">
        <v>1341</v>
      </c>
      <c r="F24" s="75">
        <v>32226</v>
      </c>
      <c r="G24" s="75">
        <v>13138</v>
      </c>
      <c r="H24" s="76">
        <v>117</v>
      </c>
      <c r="I24" s="75">
        <v>46869</v>
      </c>
      <c r="J24" s="75">
        <v>13138</v>
      </c>
      <c r="K24" s="75">
        <v>164</v>
      </c>
    </row>
    <row r="25" spans="1:11" ht="21.75" customHeight="1">
      <c r="A25" s="63"/>
      <c r="B25" s="68" t="s">
        <v>170</v>
      </c>
      <c r="C25" s="68" t="s">
        <v>151</v>
      </c>
      <c r="D25" s="75">
        <v>17991</v>
      </c>
      <c r="E25" s="75">
        <v>802</v>
      </c>
      <c r="F25" s="75">
        <v>9964</v>
      </c>
      <c r="G25" s="75">
        <v>7192</v>
      </c>
      <c r="H25" s="76">
        <v>33</v>
      </c>
      <c r="I25" s="75">
        <v>18013</v>
      </c>
      <c r="J25" s="75">
        <v>7192</v>
      </c>
      <c r="K25" s="75">
        <v>55</v>
      </c>
    </row>
    <row r="26" spans="1:11" ht="21.75" customHeight="1">
      <c r="A26" s="63"/>
      <c r="B26" s="68" t="s">
        <v>171</v>
      </c>
      <c r="C26" s="68" t="s">
        <v>152</v>
      </c>
      <c r="D26" s="75">
        <v>7551</v>
      </c>
      <c r="E26" s="75">
        <v>23</v>
      </c>
      <c r="F26" s="75">
        <v>5456</v>
      </c>
      <c r="G26" s="75">
        <v>2059</v>
      </c>
      <c r="H26" s="76">
        <v>13</v>
      </c>
      <c r="I26" s="75">
        <v>7573</v>
      </c>
      <c r="J26" s="75">
        <v>2059</v>
      </c>
      <c r="K26" s="75">
        <v>35</v>
      </c>
    </row>
    <row r="27" spans="1:11" ht="21.75" customHeight="1">
      <c r="A27" s="63"/>
      <c r="B27" s="68" t="s">
        <v>172</v>
      </c>
      <c r="C27" s="68" t="s">
        <v>153</v>
      </c>
      <c r="D27" s="75">
        <v>41986</v>
      </c>
      <c r="E27" s="75">
        <v>6474</v>
      </c>
      <c r="F27" s="75">
        <v>25897</v>
      </c>
      <c r="G27" s="75">
        <v>9382</v>
      </c>
      <c r="H27" s="76">
        <v>233</v>
      </c>
      <c r="I27" s="75">
        <v>41964</v>
      </c>
      <c r="J27" s="75">
        <v>9382</v>
      </c>
      <c r="K27" s="75">
        <v>211</v>
      </c>
    </row>
    <row r="28" spans="1:11" ht="9.75" customHeight="1">
      <c r="A28" s="63"/>
      <c r="B28" s="68"/>
      <c r="C28" s="79" t="s">
        <v>154</v>
      </c>
      <c r="D28" s="75"/>
      <c r="E28" s="75"/>
      <c r="F28" s="75"/>
      <c r="G28" s="75"/>
      <c r="H28" s="76"/>
      <c r="I28" s="75"/>
      <c r="J28" s="75"/>
      <c r="K28" s="75"/>
    </row>
    <row r="29" spans="1:11" ht="21.75" customHeight="1">
      <c r="A29" s="63"/>
      <c r="B29" s="68" t="s">
        <v>173</v>
      </c>
      <c r="C29" s="80" t="s">
        <v>174</v>
      </c>
      <c r="D29" s="75">
        <v>15528</v>
      </c>
      <c r="E29" s="75">
        <v>52</v>
      </c>
      <c r="F29" s="75">
        <v>12055</v>
      </c>
      <c r="G29" s="75">
        <v>3386</v>
      </c>
      <c r="H29" s="76">
        <v>35</v>
      </c>
      <c r="I29" s="75">
        <v>15518</v>
      </c>
      <c r="J29" s="75">
        <v>3386</v>
      </c>
      <c r="K29" s="75">
        <v>25</v>
      </c>
    </row>
    <row r="30" spans="1:11" ht="21.75" customHeight="1">
      <c r="A30" s="63"/>
      <c r="B30" s="68" t="s">
        <v>175</v>
      </c>
      <c r="C30" s="68" t="s">
        <v>155</v>
      </c>
      <c r="D30" s="75">
        <v>4405</v>
      </c>
      <c r="E30" s="75">
        <v>326</v>
      </c>
      <c r="F30" s="75">
        <v>3645</v>
      </c>
      <c r="G30" s="75">
        <v>413</v>
      </c>
      <c r="H30" s="76">
        <v>21</v>
      </c>
      <c r="I30" s="75">
        <v>4401</v>
      </c>
      <c r="J30" s="75">
        <v>413</v>
      </c>
      <c r="K30" s="75">
        <v>17</v>
      </c>
    </row>
    <row r="31" spans="1:11" ht="9" customHeight="1">
      <c r="A31" s="81"/>
      <c r="B31" s="82"/>
      <c r="C31" s="82"/>
      <c r="D31" s="83"/>
      <c r="E31" s="83"/>
      <c r="F31" s="83"/>
      <c r="G31" s="83"/>
      <c r="H31" s="84"/>
      <c r="I31" s="83"/>
      <c r="J31" s="83"/>
      <c r="K31" s="83"/>
    </row>
    <row r="33" ht="13.5">
      <c r="D33" s="85"/>
    </row>
  </sheetData>
  <mergeCells count="12">
    <mergeCell ref="D5:D8"/>
    <mergeCell ref="I5:I8"/>
    <mergeCell ref="A10:C10"/>
    <mergeCell ref="J7:J8"/>
    <mergeCell ref="K7:K8"/>
    <mergeCell ref="A1:K1"/>
    <mergeCell ref="E5:E8"/>
    <mergeCell ref="F5:F8"/>
    <mergeCell ref="G5:G8"/>
    <mergeCell ref="H5:H8"/>
    <mergeCell ref="D4:H4"/>
    <mergeCell ref="I4:K4"/>
  </mergeCells>
  <printOptions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2007-09-04T07:23:30Z</cp:lastPrinted>
  <dcterms:created xsi:type="dcterms:W3CDTF">2002-04-16T02:32:06Z</dcterms:created>
  <dcterms:modified xsi:type="dcterms:W3CDTF">2007-09-04T07:34:37Z</dcterms:modified>
  <cp:category/>
  <cp:version/>
  <cp:contentType/>
  <cp:contentStatus/>
</cp:coreProperties>
</file>