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T05-23-312F" sheetId="1" r:id="rId1"/>
  </sheets>
  <definedNames>
    <definedName name="_xlnm.Print_Titles" localSheetId="0">'T05-23-312F'!$A:$A,'T05-23-312F'!$2:$4</definedName>
  </definedNames>
  <calcPr fullCalcOnLoad="1"/>
</workbook>
</file>

<file path=xl/sharedStrings.xml><?xml version="1.0" encoding="utf-8"?>
<sst xmlns="http://schemas.openxmlformats.org/spreadsheetml/2006/main" count="95" uniqueCount="29">
  <si>
    <t>円</t>
  </si>
  <si>
    <t>-</t>
  </si>
  <si>
    <t>×</t>
  </si>
  <si>
    <t>大正５年末現在</t>
  </si>
  <si>
    <t>人員</t>
  </si>
  <si>
    <t>常設委員</t>
  </si>
  <si>
    <t>収入役</t>
  </si>
  <si>
    <t>合計</t>
  </si>
  <si>
    <t>△</t>
  </si>
  <si>
    <t>郡市別</t>
  </si>
  <si>
    <t>第３１２　市町村吏員の２（階級郡市別）</t>
  </si>
  <si>
    <t>支給額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</si>
  <si>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</si>
  <si>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</si>
  <si>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</si>
  <si>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</si>
  <si>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</si>
  <si>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</si>
  <si>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</si>
  <si>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</si>
  <si>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市町村長</t>
  </si>
  <si>
    <t>助役</t>
  </si>
  <si>
    <t>-</t>
  </si>
  <si>
    <t>書記</t>
  </si>
  <si>
    <t>区長及同代理者</t>
  </si>
  <si>
    <t>合計</t>
  </si>
  <si>
    <t>備考　１　×印は兼務△印は町村組合吏員なり
         １　支給額は月額なり　</t>
  </si>
  <si>
    <t>官公吏職員及文書</t>
  </si>
  <si>
    <t>其他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</si>
</sst>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5.75390625" style="1" customWidth="1"/>
    <col min="2" max="2" width="2.375" style="23" customWidth="1"/>
    <col min="3" max="3" width="7.50390625" style="1" customWidth="1"/>
    <col min="4" max="4" width="9.375" style="1" customWidth="1"/>
    <col min="5" max="5" width="2.375" style="23" customWidth="1"/>
    <col min="6" max="6" width="7.50390625" style="1" customWidth="1"/>
    <col min="7" max="7" width="9.375" style="1" customWidth="1"/>
    <col min="8" max="8" width="2.375" style="23" customWidth="1"/>
    <col min="9" max="9" width="7.50390625" style="1" customWidth="1"/>
    <col min="10" max="10" width="9.375" style="1" customWidth="1"/>
    <col min="11" max="11" width="2.375" style="23" customWidth="1"/>
    <col min="12" max="12" width="7.50390625" style="1" customWidth="1"/>
    <col min="13" max="13" width="9.375" style="1" customWidth="1"/>
    <col min="14" max="14" width="2.375" style="23" customWidth="1"/>
    <col min="15" max="15" width="7.50390625" style="1" customWidth="1"/>
    <col min="16" max="16" width="9.375" style="1" customWidth="1"/>
    <col min="17" max="17" width="2.375" style="23" customWidth="1"/>
    <col min="18" max="18" width="7.50390625" style="1" customWidth="1"/>
    <col min="19" max="19" width="9.375" style="1" customWidth="1"/>
    <col min="20" max="20" width="2.375" style="23" customWidth="1"/>
    <col min="21" max="21" width="7.50390625" style="1" customWidth="1"/>
    <col min="22" max="22" width="9.375" style="1" customWidth="1"/>
    <col min="23" max="23" width="2.375" style="23" customWidth="1"/>
    <col min="24" max="24" width="7.50390625" style="1" customWidth="1"/>
    <col min="25" max="25" width="9.375" style="1" customWidth="1"/>
    <col min="26" max="16384" width="9.125" style="1" customWidth="1"/>
  </cols>
  <sheetData>
    <row r="1" spans="1:25" s="2" customFormat="1" ht="12" customHeight="1">
      <c r="A1" s="3" t="s">
        <v>27</v>
      </c>
      <c r="B1" s="35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 t="s">
        <v>3</v>
      </c>
      <c r="S1" s="36"/>
      <c r="T1" s="22"/>
      <c r="U1" s="8"/>
      <c r="V1" s="8"/>
      <c r="W1" s="22"/>
      <c r="X1" s="8"/>
      <c r="Y1" s="8"/>
    </row>
    <row r="2" spans="1:25" ht="10.5" customHeight="1">
      <c r="A2" s="38" t="s">
        <v>9</v>
      </c>
      <c r="B2" s="30" t="s">
        <v>20</v>
      </c>
      <c r="C2" s="30"/>
      <c r="D2" s="31"/>
      <c r="E2" s="30" t="s">
        <v>21</v>
      </c>
      <c r="F2" s="30"/>
      <c r="G2" s="31"/>
      <c r="H2" s="30" t="s">
        <v>6</v>
      </c>
      <c r="I2" s="30"/>
      <c r="J2" s="31"/>
      <c r="K2" s="30" t="s">
        <v>5</v>
      </c>
      <c r="L2" s="30"/>
      <c r="M2" s="31"/>
      <c r="N2" s="30" t="s">
        <v>23</v>
      </c>
      <c r="O2" s="30"/>
      <c r="P2" s="31"/>
      <c r="Q2" s="30" t="s">
        <v>24</v>
      </c>
      <c r="R2" s="30"/>
      <c r="S2" s="31"/>
      <c r="T2" s="30" t="s">
        <v>28</v>
      </c>
      <c r="U2" s="30"/>
      <c r="V2" s="31"/>
      <c r="W2" s="30" t="s">
        <v>25</v>
      </c>
      <c r="X2" s="30"/>
      <c r="Y2" s="44"/>
    </row>
    <row r="3" spans="1:25" ht="10.5" customHeight="1">
      <c r="A3" s="39"/>
      <c r="B3" s="32" t="s">
        <v>4</v>
      </c>
      <c r="C3" s="33"/>
      <c r="D3" s="14" t="s">
        <v>11</v>
      </c>
      <c r="E3" s="32" t="s">
        <v>4</v>
      </c>
      <c r="F3" s="33"/>
      <c r="G3" s="14" t="s">
        <v>11</v>
      </c>
      <c r="H3" s="32" t="s">
        <v>4</v>
      </c>
      <c r="I3" s="33"/>
      <c r="J3" s="14" t="s">
        <v>11</v>
      </c>
      <c r="K3" s="32" t="s">
        <v>4</v>
      </c>
      <c r="L3" s="33"/>
      <c r="M3" s="14" t="s">
        <v>11</v>
      </c>
      <c r="N3" s="32" t="s">
        <v>4</v>
      </c>
      <c r="O3" s="33"/>
      <c r="P3" s="14" t="s">
        <v>11</v>
      </c>
      <c r="Q3" s="32" t="s">
        <v>4</v>
      </c>
      <c r="R3" s="33"/>
      <c r="S3" s="14" t="s">
        <v>11</v>
      </c>
      <c r="T3" s="32" t="s">
        <v>4</v>
      </c>
      <c r="U3" s="33"/>
      <c r="V3" s="14" t="s">
        <v>11</v>
      </c>
      <c r="W3" s="32" t="s">
        <v>4</v>
      </c>
      <c r="X3" s="33"/>
      <c r="Y3" s="15" t="s">
        <v>11</v>
      </c>
    </row>
    <row r="4" spans="1:25" ht="10.5" customHeight="1">
      <c r="A4" s="40"/>
      <c r="B4" s="33"/>
      <c r="C4" s="34"/>
      <c r="D4" s="16" t="s">
        <v>0</v>
      </c>
      <c r="E4" s="33"/>
      <c r="F4" s="34"/>
      <c r="G4" s="16" t="s">
        <v>0</v>
      </c>
      <c r="H4" s="33"/>
      <c r="I4" s="34"/>
      <c r="J4" s="16" t="s">
        <v>0</v>
      </c>
      <c r="K4" s="33"/>
      <c r="L4" s="34"/>
      <c r="M4" s="16" t="s">
        <v>0</v>
      </c>
      <c r="N4" s="33"/>
      <c r="O4" s="34"/>
      <c r="P4" s="16" t="s">
        <v>0</v>
      </c>
      <c r="Q4" s="33"/>
      <c r="R4" s="34"/>
      <c r="S4" s="16" t="s">
        <v>0</v>
      </c>
      <c r="T4" s="33"/>
      <c r="U4" s="34"/>
      <c r="V4" s="16" t="s">
        <v>0</v>
      </c>
      <c r="W4" s="33"/>
      <c r="X4" s="34"/>
      <c r="Y4" s="6" t="s">
        <v>0</v>
      </c>
    </row>
    <row r="5" spans="1:25" ht="10.5" customHeight="1">
      <c r="A5" s="26" t="s">
        <v>12</v>
      </c>
      <c r="B5" s="13"/>
      <c r="C5" s="27">
        <v>1</v>
      </c>
      <c r="D5" s="29">
        <v>150</v>
      </c>
      <c r="E5" s="13"/>
      <c r="F5" s="21">
        <v>1</v>
      </c>
      <c r="G5" s="29">
        <v>63</v>
      </c>
      <c r="H5" s="13"/>
      <c r="I5" s="21">
        <v>1</v>
      </c>
      <c r="J5" s="29">
        <v>33</v>
      </c>
      <c r="K5" s="13"/>
      <c r="L5" s="21">
        <v>29</v>
      </c>
      <c r="M5" s="29" t="s">
        <v>22</v>
      </c>
      <c r="N5" s="13"/>
      <c r="O5" s="21">
        <v>32</v>
      </c>
      <c r="P5" s="29">
        <v>697</v>
      </c>
      <c r="Q5" s="13"/>
      <c r="R5" s="21" t="s">
        <v>22</v>
      </c>
      <c r="S5" s="29" t="s">
        <v>22</v>
      </c>
      <c r="T5" s="13"/>
      <c r="U5" s="21">
        <v>9</v>
      </c>
      <c r="V5" s="29">
        <v>200</v>
      </c>
      <c r="W5" s="13"/>
      <c r="X5" s="27">
        <f>SUM(C5,F5,I5,L5,O5,R5,U5)</f>
        <v>73</v>
      </c>
      <c r="Y5" s="24">
        <f>SUM(D5,G5,J5,M5,P5,S5,V5)</f>
        <v>1143</v>
      </c>
    </row>
    <row r="6" spans="1:25" ht="10.5" customHeight="1">
      <c r="A6" s="37" t="s">
        <v>13</v>
      </c>
      <c r="B6" s="13"/>
      <c r="C6" s="28">
        <v>25</v>
      </c>
      <c r="D6" s="19">
        <v>506</v>
      </c>
      <c r="E6" s="13"/>
      <c r="F6" s="21">
        <v>29</v>
      </c>
      <c r="G6" s="19">
        <v>387</v>
      </c>
      <c r="H6" s="13"/>
      <c r="I6" s="21">
        <v>25</v>
      </c>
      <c r="J6" s="19">
        <v>362</v>
      </c>
      <c r="K6" s="13"/>
      <c r="L6" s="21">
        <v>310</v>
      </c>
      <c r="M6" s="19">
        <v>18</v>
      </c>
      <c r="N6" s="13"/>
      <c r="O6" s="21">
        <v>30</v>
      </c>
      <c r="P6" s="19">
        <v>403</v>
      </c>
      <c r="Q6" s="13"/>
      <c r="R6" s="21">
        <v>473</v>
      </c>
      <c r="S6" s="19">
        <v>36</v>
      </c>
      <c r="T6" s="13"/>
      <c r="U6" s="21">
        <v>115</v>
      </c>
      <c r="V6" s="19">
        <v>74</v>
      </c>
      <c r="W6" s="13"/>
      <c r="X6" s="28">
        <f>SUM(C6,F6,I6,L6,O6,R6,U6)</f>
        <v>1007</v>
      </c>
      <c r="Y6" s="24">
        <f>SUM(D6,G6,J6,M6,P6,S6,V6)</f>
        <v>1786</v>
      </c>
    </row>
    <row r="7" spans="1:25" ht="10.5" customHeight="1">
      <c r="A7" s="37"/>
      <c r="B7" s="13"/>
      <c r="C7" s="28"/>
      <c r="D7" s="19"/>
      <c r="E7" s="13"/>
      <c r="F7" s="21"/>
      <c r="G7" s="19"/>
      <c r="H7" s="13"/>
      <c r="I7" s="21"/>
      <c r="J7" s="19"/>
      <c r="K7" s="13" t="s">
        <v>2</v>
      </c>
      <c r="L7" s="21">
        <v>1</v>
      </c>
      <c r="M7" s="19">
        <v>1</v>
      </c>
      <c r="N7" s="13"/>
      <c r="O7" s="21"/>
      <c r="P7" s="19"/>
      <c r="Q7" s="13"/>
      <c r="R7" s="21"/>
      <c r="S7" s="19"/>
      <c r="T7" s="13" t="s">
        <v>2</v>
      </c>
      <c r="U7" s="21">
        <v>27</v>
      </c>
      <c r="V7" s="19">
        <v>2</v>
      </c>
      <c r="W7" s="13" t="s">
        <v>2</v>
      </c>
      <c r="X7" s="28">
        <f aca="true" t="shared" si="0" ref="X7:X19">SUM(C7,F7,I7,L7,O7,R7,U7)</f>
        <v>28</v>
      </c>
      <c r="Y7" s="24">
        <f aca="true" t="shared" si="1" ref="Y7:Y19">SUM(D7,G7,J7,M7,P7,S7,V7)</f>
        <v>3</v>
      </c>
    </row>
    <row r="8" spans="1:25" ht="10.5" customHeight="1">
      <c r="A8" s="37" t="s">
        <v>14</v>
      </c>
      <c r="B8" s="13"/>
      <c r="C8" s="28">
        <v>25</v>
      </c>
      <c r="D8" s="19">
        <v>424</v>
      </c>
      <c r="E8" s="13"/>
      <c r="F8" s="21">
        <v>29</v>
      </c>
      <c r="G8" s="19">
        <v>401</v>
      </c>
      <c r="H8" s="13"/>
      <c r="I8" s="21">
        <v>26</v>
      </c>
      <c r="J8" s="19">
        <v>377</v>
      </c>
      <c r="K8" s="13"/>
      <c r="L8" s="21">
        <v>208</v>
      </c>
      <c r="M8" s="19">
        <v>59</v>
      </c>
      <c r="N8" s="13"/>
      <c r="O8" s="21">
        <v>24</v>
      </c>
      <c r="P8" s="19">
        <v>301</v>
      </c>
      <c r="Q8" s="13"/>
      <c r="R8" s="21">
        <v>3</v>
      </c>
      <c r="S8" s="19">
        <v>3</v>
      </c>
      <c r="T8" s="13"/>
      <c r="U8" s="21">
        <v>153</v>
      </c>
      <c r="V8" s="19">
        <v>62</v>
      </c>
      <c r="W8" s="13"/>
      <c r="X8" s="28">
        <f t="shared" si="0"/>
        <v>468</v>
      </c>
      <c r="Y8" s="24">
        <v>1620</v>
      </c>
    </row>
    <row r="9" spans="1:25" ht="10.5" customHeight="1">
      <c r="A9" s="37"/>
      <c r="B9" s="13" t="s">
        <v>8</v>
      </c>
      <c r="C9" s="28">
        <v>1</v>
      </c>
      <c r="D9" s="19">
        <v>1</v>
      </c>
      <c r="E9" s="13" t="s">
        <v>8</v>
      </c>
      <c r="F9" s="21">
        <v>2</v>
      </c>
      <c r="G9" s="19">
        <v>23</v>
      </c>
      <c r="H9" s="13" t="s">
        <v>8</v>
      </c>
      <c r="I9" s="21">
        <v>1</v>
      </c>
      <c r="J9" s="19">
        <v>11</v>
      </c>
      <c r="K9" s="13" t="s">
        <v>8</v>
      </c>
      <c r="L9" s="21">
        <v>2</v>
      </c>
      <c r="M9" s="19"/>
      <c r="N9" s="13" t="s">
        <v>8</v>
      </c>
      <c r="O9" s="21">
        <v>2</v>
      </c>
      <c r="P9" s="19">
        <v>9</v>
      </c>
      <c r="Q9" s="13"/>
      <c r="R9" s="21"/>
      <c r="S9" s="19"/>
      <c r="T9" s="13" t="s">
        <v>8</v>
      </c>
      <c r="U9" s="21">
        <v>2</v>
      </c>
      <c r="V9" s="19"/>
      <c r="W9" s="13" t="s">
        <v>8</v>
      </c>
      <c r="X9" s="28">
        <f t="shared" si="0"/>
        <v>10</v>
      </c>
      <c r="Y9" s="24">
        <f t="shared" si="1"/>
        <v>44</v>
      </c>
    </row>
    <row r="10" spans="1:25" ht="10.5" customHeight="1">
      <c r="A10" s="37" t="s">
        <v>15</v>
      </c>
      <c r="B10" s="13"/>
      <c r="C10" s="28">
        <v>22</v>
      </c>
      <c r="D10" s="19">
        <v>384</v>
      </c>
      <c r="E10" s="13"/>
      <c r="F10" s="21">
        <v>34</v>
      </c>
      <c r="G10" s="19">
        <v>455</v>
      </c>
      <c r="H10" s="13"/>
      <c r="I10" s="21">
        <v>23</v>
      </c>
      <c r="J10" s="19">
        <v>323</v>
      </c>
      <c r="K10" s="13"/>
      <c r="L10" s="21">
        <v>125</v>
      </c>
      <c r="M10" s="19">
        <v>18</v>
      </c>
      <c r="N10" s="13"/>
      <c r="O10" s="21">
        <v>19</v>
      </c>
      <c r="P10" s="19">
        <v>220</v>
      </c>
      <c r="Q10" s="13"/>
      <c r="R10" s="21">
        <v>161</v>
      </c>
      <c r="S10" s="19">
        <v>201</v>
      </c>
      <c r="T10" s="13"/>
      <c r="U10" s="21">
        <v>126</v>
      </c>
      <c r="V10" s="19">
        <v>2</v>
      </c>
      <c r="W10" s="13"/>
      <c r="X10" s="28">
        <f t="shared" si="0"/>
        <v>510</v>
      </c>
      <c r="Y10" s="24">
        <f t="shared" si="1"/>
        <v>1603</v>
      </c>
    </row>
    <row r="11" spans="1:25" ht="10.5" customHeight="1">
      <c r="A11" s="37"/>
      <c r="B11" s="13" t="s">
        <v>8</v>
      </c>
      <c r="C11" s="28">
        <v>1</v>
      </c>
      <c r="D11" s="19">
        <v>8</v>
      </c>
      <c r="E11" s="13" t="s">
        <v>8</v>
      </c>
      <c r="F11" s="21">
        <v>1</v>
      </c>
      <c r="G11" s="19">
        <v>16</v>
      </c>
      <c r="H11" s="13" t="s">
        <v>8</v>
      </c>
      <c r="I11" s="21">
        <v>1</v>
      </c>
      <c r="J11" s="19">
        <v>14</v>
      </c>
      <c r="K11" s="13" t="s">
        <v>8</v>
      </c>
      <c r="L11" s="21">
        <v>2</v>
      </c>
      <c r="M11" s="19">
        <v>2</v>
      </c>
      <c r="N11" s="13" t="s">
        <v>8</v>
      </c>
      <c r="O11" s="21">
        <v>1</v>
      </c>
      <c r="P11" s="19">
        <v>13</v>
      </c>
      <c r="Q11" s="4"/>
      <c r="R11" s="4"/>
      <c r="S11" s="17"/>
      <c r="T11" s="13" t="s">
        <v>8</v>
      </c>
      <c r="U11" s="21">
        <v>3</v>
      </c>
      <c r="V11" s="19"/>
      <c r="W11" s="13" t="s">
        <v>8</v>
      </c>
      <c r="X11" s="28">
        <f t="shared" si="0"/>
        <v>9</v>
      </c>
      <c r="Y11" s="24">
        <f t="shared" si="1"/>
        <v>53</v>
      </c>
    </row>
    <row r="12" spans="1:25" ht="10.5" customHeight="1">
      <c r="A12" s="37"/>
      <c r="B12" s="13"/>
      <c r="C12" s="28"/>
      <c r="D12" s="19"/>
      <c r="E12" s="13"/>
      <c r="F12" s="21"/>
      <c r="G12" s="19"/>
      <c r="H12" s="13"/>
      <c r="I12" s="21"/>
      <c r="J12" s="19"/>
      <c r="K12" s="13"/>
      <c r="L12" s="21"/>
      <c r="M12" s="19"/>
      <c r="N12" s="13"/>
      <c r="O12" s="21"/>
      <c r="P12" s="19"/>
      <c r="Q12" s="13" t="s">
        <v>2</v>
      </c>
      <c r="R12" s="21">
        <v>1</v>
      </c>
      <c r="S12" s="19">
        <v>6</v>
      </c>
      <c r="T12" s="13" t="s">
        <v>2</v>
      </c>
      <c r="U12" s="21">
        <v>36</v>
      </c>
      <c r="V12" s="19"/>
      <c r="W12" s="13" t="s">
        <v>2</v>
      </c>
      <c r="X12" s="28">
        <f t="shared" si="0"/>
        <v>37</v>
      </c>
      <c r="Y12" s="24">
        <f t="shared" si="1"/>
        <v>6</v>
      </c>
    </row>
    <row r="13" spans="1:25" ht="10.5" customHeight="1">
      <c r="A13" s="37" t="s">
        <v>16</v>
      </c>
      <c r="B13" s="13"/>
      <c r="C13" s="28">
        <v>19</v>
      </c>
      <c r="D13" s="19">
        <v>372</v>
      </c>
      <c r="E13" s="13"/>
      <c r="F13" s="21">
        <v>24</v>
      </c>
      <c r="G13" s="19">
        <v>375</v>
      </c>
      <c r="H13" s="13"/>
      <c r="I13" s="21">
        <v>19</v>
      </c>
      <c r="J13" s="19">
        <v>290</v>
      </c>
      <c r="K13" s="13"/>
      <c r="L13" s="21">
        <v>173</v>
      </c>
      <c r="M13" s="19">
        <v>87</v>
      </c>
      <c r="N13" s="13"/>
      <c r="O13" s="21">
        <v>20</v>
      </c>
      <c r="P13" s="19">
        <v>271</v>
      </c>
      <c r="Q13" s="13"/>
      <c r="R13" s="21">
        <v>200</v>
      </c>
      <c r="S13" s="19">
        <v>69</v>
      </c>
      <c r="T13" s="13"/>
      <c r="U13" s="21">
        <v>90</v>
      </c>
      <c r="V13" s="19">
        <v>47</v>
      </c>
      <c r="W13" s="13"/>
      <c r="X13" s="28">
        <f t="shared" si="0"/>
        <v>545</v>
      </c>
      <c r="Y13" s="24">
        <f t="shared" si="1"/>
        <v>1511</v>
      </c>
    </row>
    <row r="14" spans="1:25" ht="10.5" customHeight="1">
      <c r="A14" s="37"/>
      <c r="B14" s="13"/>
      <c r="C14" s="28"/>
      <c r="D14" s="19"/>
      <c r="E14" s="13"/>
      <c r="F14" s="21"/>
      <c r="G14" s="19"/>
      <c r="H14" s="13"/>
      <c r="I14" s="21"/>
      <c r="J14" s="19"/>
      <c r="K14" s="13"/>
      <c r="L14" s="21"/>
      <c r="M14" s="19"/>
      <c r="N14" s="13" t="s">
        <v>2</v>
      </c>
      <c r="O14" s="21">
        <v>2</v>
      </c>
      <c r="P14" s="19">
        <v>18</v>
      </c>
      <c r="Q14" s="13"/>
      <c r="R14" s="21"/>
      <c r="S14" s="19"/>
      <c r="T14" s="13"/>
      <c r="U14" s="21"/>
      <c r="V14" s="19"/>
      <c r="W14" s="13" t="s">
        <v>2</v>
      </c>
      <c r="X14" s="28">
        <f t="shared" si="0"/>
        <v>2</v>
      </c>
      <c r="Y14" s="24">
        <f t="shared" si="1"/>
        <v>18</v>
      </c>
    </row>
    <row r="15" spans="1:25" ht="10.5" customHeight="1">
      <c r="A15" s="37" t="s">
        <v>17</v>
      </c>
      <c r="B15" s="13"/>
      <c r="C15" s="28">
        <v>26</v>
      </c>
      <c r="D15" s="19">
        <v>430</v>
      </c>
      <c r="E15" s="13"/>
      <c r="F15" s="21">
        <v>32</v>
      </c>
      <c r="G15" s="19">
        <v>457</v>
      </c>
      <c r="H15" s="13"/>
      <c r="I15" s="21">
        <v>21</v>
      </c>
      <c r="J15" s="19">
        <v>286</v>
      </c>
      <c r="K15" s="13"/>
      <c r="L15" s="21">
        <v>361</v>
      </c>
      <c r="M15" s="19">
        <v>27</v>
      </c>
      <c r="N15" s="13"/>
      <c r="O15" s="21">
        <v>15</v>
      </c>
      <c r="P15" s="19">
        <v>177</v>
      </c>
      <c r="Q15" s="13"/>
      <c r="R15" s="21">
        <v>296</v>
      </c>
      <c r="S15" s="19">
        <v>48</v>
      </c>
      <c r="T15" s="13"/>
      <c r="U15" s="21">
        <v>200</v>
      </c>
      <c r="V15" s="19">
        <v>3</v>
      </c>
      <c r="W15" s="13"/>
      <c r="X15" s="28">
        <f t="shared" si="0"/>
        <v>951</v>
      </c>
      <c r="Y15" s="24">
        <f t="shared" si="1"/>
        <v>1428</v>
      </c>
    </row>
    <row r="16" spans="1:25" ht="10.5" customHeight="1">
      <c r="A16" s="37"/>
      <c r="B16" s="13"/>
      <c r="C16" s="28"/>
      <c r="D16" s="19"/>
      <c r="E16" s="13"/>
      <c r="F16" s="21"/>
      <c r="G16" s="19"/>
      <c r="H16" s="13" t="s">
        <v>2</v>
      </c>
      <c r="I16" s="21">
        <v>4</v>
      </c>
      <c r="J16" s="19"/>
      <c r="K16" s="13" t="s">
        <v>2</v>
      </c>
      <c r="L16" s="21">
        <v>8</v>
      </c>
      <c r="M16" s="19"/>
      <c r="N16" s="13"/>
      <c r="O16" s="21"/>
      <c r="P16" s="19"/>
      <c r="Q16" s="13" t="s">
        <v>2</v>
      </c>
      <c r="R16" s="21">
        <v>21</v>
      </c>
      <c r="S16" s="19"/>
      <c r="T16" s="13" t="s">
        <v>2</v>
      </c>
      <c r="U16" s="21">
        <v>21</v>
      </c>
      <c r="V16" s="19"/>
      <c r="W16" s="13" t="s">
        <v>2</v>
      </c>
      <c r="X16" s="28">
        <f t="shared" si="0"/>
        <v>54</v>
      </c>
      <c r="Y16" s="24"/>
    </row>
    <row r="17" spans="1:25" ht="10.5" customHeight="1">
      <c r="A17" s="26" t="s">
        <v>18</v>
      </c>
      <c r="B17" s="13"/>
      <c r="C17" s="28">
        <v>38</v>
      </c>
      <c r="D17" s="19">
        <v>785</v>
      </c>
      <c r="E17" s="13"/>
      <c r="F17" s="21">
        <v>49</v>
      </c>
      <c r="G17" s="19">
        <v>784</v>
      </c>
      <c r="H17" s="13"/>
      <c r="I17" s="21">
        <v>38</v>
      </c>
      <c r="J17" s="19">
        <v>547</v>
      </c>
      <c r="K17" s="13"/>
      <c r="L17" s="21">
        <v>256</v>
      </c>
      <c r="M17" s="19">
        <v>53</v>
      </c>
      <c r="N17" s="13"/>
      <c r="O17" s="21">
        <v>40</v>
      </c>
      <c r="P17" s="19">
        <v>527</v>
      </c>
      <c r="Q17" s="13"/>
      <c r="R17" s="21">
        <v>299</v>
      </c>
      <c r="S17" s="19">
        <v>43</v>
      </c>
      <c r="T17" s="13"/>
      <c r="U17" s="21">
        <v>339</v>
      </c>
      <c r="V17" s="19">
        <v>28</v>
      </c>
      <c r="W17" s="13"/>
      <c r="X17" s="28">
        <f t="shared" si="0"/>
        <v>1059</v>
      </c>
      <c r="Y17" s="24">
        <f t="shared" si="1"/>
        <v>2767</v>
      </c>
    </row>
    <row r="18" spans="1:25" ht="10.5" customHeight="1">
      <c r="A18" s="42" t="s">
        <v>19</v>
      </c>
      <c r="B18" s="13"/>
      <c r="C18" s="9">
        <v>36</v>
      </c>
      <c r="D18" s="17">
        <v>595</v>
      </c>
      <c r="E18" s="13"/>
      <c r="F18" s="10">
        <v>37</v>
      </c>
      <c r="G18" s="17">
        <v>540</v>
      </c>
      <c r="H18" s="13"/>
      <c r="I18" s="10">
        <v>35</v>
      </c>
      <c r="J18" s="17">
        <v>477</v>
      </c>
      <c r="K18" s="13"/>
      <c r="L18" s="10">
        <v>61</v>
      </c>
      <c r="M18" s="17">
        <v>38</v>
      </c>
      <c r="N18" s="13"/>
      <c r="O18" s="10">
        <v>52</v>
      </c>
      <c r="P18" s="17">
        <v>590</v>
      </c>
      <c r="Q18" s="13"/>
      <c r="R18" s="10">
        <v>261</v>
      </c>
      <c r="S18" s="17">
        <v>173</v>
      </c>
      <c r="T18" s="13"/>
      <c r="U18" s="10">
        <v>286</v>
      </c>
      <c r="V18" s="17">
        <v>91</v>
      </c>
      <c r="W18" s="13"/>
      <c r="X18" s="28">
        <f t="shared" si="0"/>
        <v>768</v>
      </c>
      <c r="Y18" s="24">
        <v>2497</v>
      </c>
    </row>
    <row r="19" spans="1:25" ht="10.5" customHeight="1">
      <c r="A19" s="42"/>
      <c r="B19" s="13"/>
      <c r="C19" s="9"/>
      <c r="D19" s="17"/>
      <c r="E19" s="13"/>
      <c r="F19" s="10"/>
      <c r="G19" s="17"/>
      <c r="H19" s="13" t="s">
        <v>2</v>
      </c>
      <c r="I19" s="10">
        <v>1</v>
      </c>
      <c r="J19" s="17">
        <v>1</v>
      </c>
      <c r="K19" s="13" t="s">
        <v>2</v>
      </c>
      <c r="L19" s="10">
        <v>10</v>
      </c>
      <c r="M19" s="17">
        <v>10</v>
      </c>
      <c r="N19" s="13" t="s">
        <v>2</v>
      </c>
      <c r="O19" s="10">
        <v>2</v>
      </c>
      <c r="P19" s="17">
        <v>1</v>
      </c>
      <c r="Q19" s="13"/>
      <c r="R19" s="10"/>
      <c r="S19" s="17"/>
      <c r="T19" s="13" t="s">
        <v>2</v>
      </c>
      <c r="U19" s="10">
        <v>5</v>
      </c>
      <c r="V19" s="17">
        <v>1</v>
      </c>
      <c r="W19" s="13" t="s">
        <v>2</v>
      </c>
      <c r="X19" s="28">
        <f t="shared" si="0"/>
        <v>18</v>
      </c>
      <c r="Y19" s="24">
        <f t="shared" si="1"/>
        <v>13</v>
      </c>
    </row>
    <row r="20" spans="1:25" ht="10.5" customHeight="1">
      <c r="A20" s="42" t="s">
        <v>7</v>
      </c>
      <c r="B20" s="13"/>
      <c r="C20" s="7">
        <f>SUM(C5:C8,C10,C13:C18)</f>
        <v>192</v>
      </c>
      <c r="D20" s="17">
        <f>SUM(D5:D8,D10,D13:D18)</f>
        <v>3646</v>
      </c>
      <c r="E20" s="13"/>
      <c r="F20" s="4">
        <f>SUM(F5:F8,F10,F13:F18)</f>
        <v>235</v>
      </c>
      <c r="G20" s="17">
        <f>SUM(G5:G8,G10,G13:G18)</f>
        <v>3462</v>
      </c>
      <c r="H20" s="13"/>
      <c r="I20" s="4">
        <f>SUM(I5:I8,I10,I13:I15,I17:I18)</f>
        <v>188</v>
      </c>
      <c r="J20" s="17">
        <v>2681</v>
      </c>
      <c r="K20" s="13"/>
      <c r="L20" s="4">
        <f>SUM(L5:L6,L8,L10,L13:L15,L17:L18)</f>
        <v>1523</v>
      </c>
      <c r="M20" s="17">
        <f>SUM(M5:M6,M8,M10,M13:M15,M17:M18)</f>
        <v>300</v>
      </c>
      <c r="N20" s="13"/>
      <c r="O20" s="4">
        <f>SUM(O5:O6,O8,O10,O13,O15,O17:O18)</f>
        <v>232</v>
      </c>
      <c r="P20" s="17">
        <v>3187</v>
      </c>
      <c r="Q20" s="13"/>
      <c r="R20" s="4">
        <f>SUM(R5:R6,R8,R10,R13,R15,R17:R18)</f>
        <v>1693</v>
      </c>
      <c r="S20" s="17">
        <f>SUM(S5:S6,S8,S10,S13,S15,S17:S18)</f>
        <v>573</v>
      </c>
      <c r="T20" s="13"/>
      <c r="U20" s="4">
        <f>SUM(U5:U6,U8,U10,U13,U15,U17:U18)</f>
        <v>1318</v>
      </c>
      <c r="V20" s="17">
        <f>SUM(V5:V6,V8,V10,V13,V15,V17:V18)</f>
        <v>507</v>
      </c>
      <c r="W20" s="13"/>
      <c r="X20" s="7">
        <f>SUM(X5:X6,X8,X10,X13,X15,X17:X18)</f>
        <v>5381</v>
      </c>
      <c r="Y20" s="5">
        <f>SUM(Y5:Y6,Y8,Y10,Y13,Y15,Y17:Y18)</f>
        <v>14355</v>
      </c>
    </row>
    <row r="21" spans="1:25" ht="10.5" customHeight="1">
      <c r="A21" s="42"/>
      <c r="B21" s="13" t="s">
        <v>8</v>
      </c>
      <c r="C21" s="7">
        <f>SUM(C9,C11)</f>
        <v>2</v>
      </c>
      <c r="D21" s="17">
        <f>SUM(D9,D11)</f>
        <v>9</v>
      </c>
      <c r="E21" s="13" t="s">
        <v>8</v>
      </c>
      <c r="F21" s="4">
        <f>SUM(F9,F11)</f>
        <v>3</v>
      </c>
      <c r="G21" s="17">
        <f>SUM(G9,G11)</f>
        <v>39</v>
      </c>
      <c r="H21" s="13" t="s">
        <v>8</v>
      </c>
      <c r="I21" s="4">
        <f>SUM(I9,I11)</f>
        <v>2</v>
      </c>
      <c r="J21" s="17">
        <f>SUM(J9,J11)</f>
        <v>25</v>
      </c>
      <c r="K21" s="13" t="s">
        <v>8</v>
      </c>
      <c r="L21" s="4">
        <f>SUM(L9,L11)</f>
        <v>4</v>
      </c>
      <c r="M21" s="17">
        <f>SUM(M9,M11)</f>
        <v>2</v>
      </c>
      <c r="N21" s="13" t="s">
        <v>8</v>
      </c>
      <c r="O21" s="4">
        <f>SUM(O9,O11)</f>
        <v>3</v>
      </c>
      <c r="P21" s="17">
        <f>SUM(P9,P11)</f>
        <v>22</v>
      </c>
      <c r="Q21" s="13"/>
      <c r="R21" s="4"/>
      <c r="S21" s="17"/>
      <c r="T21" s="13" t="s">
        <v>8</v>
      </c>
      <c r="U21" s="4">
        <f>SUM(U9,U11)</f>
        <v>5</v>
      </c>
      <c r="V21" s="19" t="s">
        <v>1</v>
      </c>
      <c r="W21" s="13" t="s">
        <v>8</v>
      </c>
      <c r="X21" s="7">
        <f>SUM(X9,X11)</f>
        <v>19</v>
      </c>
      <c r="Y21" s="5">
        <f>SUM(Y9,Y11)</f>
        <v>97</v>
      </c>
    </row>
    <row r="22" spans="1:25" ht="10.5" customHeight="1">
      <c r="A22" s="43"/>
      <c r="B22" s="11"/>
      <c r="C22" s="12"/>
      <c r="D22" s="20"/>
      <c r="E22" s="25"/>
      <c r="F22" s="11"/>
      <c r="G22" s="20"/>
      <c r="H22" s="25" t="s">
        <v>2</v>
      </c>
      <c r="I22" s="11">
        <f>SUM(I16,I19)</f>
        <v>5</v>
      </c>
      <c r="J22" s="20">
        <f>SUM(J16,J19)</f>
        <v>1</v>
      </c>
      <c r="K22" s="25" t="s">
        <v>2</v>
      </c>
      <c r="L22" s="11">
        <f>SUM(L7,L16,L19)</f>
        <v>19</v>
      </c>
      <c r="M22" s="20">
        <f>SUM(M7,M16,M19)</f>
        <v>11</v>
      </c>
      <c r="N22" s="25" t="s">
        <v>2</v>
      </c>
      <c r="O22" s="11">
        <f>SUM(O14,O19)</f>
        <v>4</v>
      </c>
      <c r="P22" s="20">
        <f>SUM(P14,P19)</f>
        <v>19</v>
      </c>
      <c r="Q22" s="25" t="s">
        <v>2</v>
      </c>
      <c r="R22" s="11">
        <f>SUM(R12,R16)</f>
        <v>22</v>
      </c>
      <c r="S22" s="20">
        <f>SUM(S12,S16)</f>
        <v>6</v>
      </c>
      <c r="T22" s="25" t="s">
        <v>2</v>
      </c>
      <c r="U22" s="11">
        <f>SUM(U7,U12,U16,U19)</f>
        <v>89</v>
      </c>
      <c r="V22" s="20">
        <f>SUM(V7,V12,V16,V19)</f>
        <v>3</v>
      </c>
      <c r="W22" s="25" t="s">
        <v>2</v>
      </c>
      <c r="X22" s="12">
        <f>SUM(X7,X12,X14,X16,X19)</f>
        <v>139</v>
      </c>
      <c r="Y22" s="18">
        <f>SUM(Y7,Y12,Y14,Y16,Y19)</f>
        <v>40</v>
      </c>
    </row>
    <row r="23" spans="2:10" ht="10.5" customHeight="1">
      <c r="B23" s="41" t="s">
        <v>26</v>
      </c>
      <c r="C23" s="41"/>
      <c r="D23" s="41"/>
      <c r="E23" s="41"/>
      <c r="F23" s="41"/>
      <c r="G23" s="41"/>
      <c r="H23" s="41"/>
      <c r="I23" s="41"/>
      <c r="J23" s="41"/>
    </row>
    <row r="24" spans="2:10" ht="10.5" customHeight="1">
      <c r="B24" s="41"/>
      <c r="C24" s="41"/>
      <c r="D24" s="41"/>
      <c r="E24" s="41"/>
      <c r="F24" s="41"/>
      <c r="G24" s="41"/>
      <c r="H24" s="41"/>
      <c r="I24" s="41"/>
      <c r="J24" s="41"/>
    </row>
  </sheetData>
  <mergeCells count="35">
    <mergeCell ref="W2:Y2"/>
    <mergeCell ref="W3:X3"/>
    <mergeCell ref="W4:X4"/>
    <mergeCell ref="E2:G2"/>
    <mergeCell ref="E3:F3"/>
    <mergeCell ref="H2:J2"/>
    <mergeCell ref="H3:I3"/>
    <mergeCell ref="K2:M2"/>
    <mergeCell ref="A6:A7"/>
    <mergeCell ref="A2:A4"/>
    <mergeCell ref="K3:L3"/>
    <mergeCell ref="B23:J24"/>
    <mergeCell ref="A20:A22"/>
    <mergeCell ref="A18:A19"/>
    <mergeCell ref="E4:F4"/>
    <mergeCell ref="H4:I4"/>
    <mergeCell ref="A15:A16"/>
    <mergeCell ref="A13:A14"/>
    <mergeCell ref="A10:A12"/>
    <mergeCell ref="A8:A9"/>
    <mergeCell ref="B1:Q1"/>
    <mergeCell ref="R1:S1"/>
    <mergeCell ref="K4:L4"/>
    <mergeCell ref="N2:P2"/>
    <mergeCell ref="N3:O3"/>
    <mergeCell ref="N4:O4"/>
    <mergeCell ref="Q2:S2"/>
    <mergeCell ref="Q3:R3"/>
    <mergeCell ref="Q4:R4"/>
    <mergeCell ref="B2:D2"/>
    <mergeCell ref="T2:V2"/>
    <mergeCell ref="T3:U3"/>
    <mergeCell ref="T4:U4"/>
    <mergeCell ref="B4:C4"/>
    <mergeCell ref="B3:C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2001-10-02T04:42:46Z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