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T11-13-142F" sheetId="1" r:id="rId1"/>
  </sheets>
  <definedNames/>
  <calcPr fullCalcOnLoad="1"/>
</workbook>
</file>

<file path=xl/sharedStrings.xml><?xml version="1.0" encoding="utf-8"?>
<sst xmlns="http://schemas.openxmlformats.org/spreadsheetml/2006/main" count="182" uniqueCount="58">
  <si>
    <t>報酬月額</t>
  </si>
  <si>
    <t>常設委員</t>
  </si>
  <si>
    <t>収入役</t>
  </si>
  <si>
    <t>第１４２　市町村吏員の１（階級別）</t>
  </si>
  <si>
    <t>大正１１年末現在</t>
  </si>
  <si>
    <t>官公吏職員及文書</t>
  </si>
  <si>
    <t>種別</t>
  </si>
  <si>
    <t>吏員</t>
  </si>
  <si>
    <t>名誉職</t>
  </si>
  <si>
    <t>有給職</t>
  </si>
  <si>
    <t>合計</t>
  </si>
  <si>
    <t>人員</t>
  </si>
  <si>
    <t>俸給月額</t>
  </si>
  <si>
    <t>報酬俸給月額</t>
  </si>
  <si>
    <t>円</t>
  </si>
  <si>
    <t>市</t>
  </si>
  <si>
    <t>市長</t>
  </si>
  <si>
    <t>-</t>
  </si>
  <si>
    <t>助役</t>
  </si>
  <si>
    <t>-</t>
  </si>
  <si>
    <t>視学</t>
  </si>
  <si>
    <t>書記</t>
  </si>
  <si>
    <t>書記補</t>
  </si>
  <si>
    <t>技師</t>
  </si>
  <si>
    <t>-</t>
  </si>
  <si>
    <t>技手</t>
  </si>
  <si>
    <t>事務傭</t>
  </si>
  <si>
    <t>技術傭</t>
  </si>
  <si>
    <t>掃除吏員</t>
  </si>
  <si>
    <t>-</t>
  </si>
  <si>
    <t>計</t>
  </si>
  <si>
    <t>-</t>
  </si>
  <si>
    <t>市参事会員</t>
  </si>
  <si>
    <t>町村</t>
  </si>
  <si>
    <t>町村長</t>
  </si>
  <si>
    <t>△</t>
  </si>
  <si>
    <t>助役</t>
  </si>
  <si>
    <t>△</t>
  </si>
  <si>
    <t>×</t>
  </si>
  <si>
    <t>常設委員</t>
  </si>
  <si>
    <t>△</t>
  </si>
  <si>
    <t>×</t>
  </si>
  <si>
    <t>書記</t>
  </si>
  <si>
    <t>×</t>
  </si>
  <si>
    <t>区長</t>
  </si>
  <si>
    <t>-</t>
  </si>
  <si>
    <t>区長代理</t>
  </si>
  <si>
    <t>×</t>
  </si>
  <si>
    <t>統計補助員</t>
  </si>
  <si>
    <t>-</t>
  </si>
  <si>
    <t>×</t>
  </si>
  <si>
    <t>収入役代理者</t>
  </si>
  <si>
    <t>△</t>
  </si>
  <si>
    <t>×</t>
  </si>
  <si>
    <t>総計</t>
  </si>
  <si>
    <t>△</t>
  </si>
  <si>
    <t>×</t>
  </si>
  <si>
    <t>備考　×印は兼務△印は町村組合吏員なり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</si>
</sst>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 vertical="center" textRotation="255" shrinkToFit="1"/>
    </xf>
    <xf numFmtId="0" fontId="1" fillId="0" borderId="22" xfId="0" applyNumberFormat="1" applyFont="1" applyBorder="1" applyAlignment="1">
      <alignment horizontal="center" vertical="center" textRotation="255" shrinkToFit="1"/>
    </xf>
    <xf numFmtId="0" fontId="1" fillId="0" borderId="23" xfId="0" applyNumberFormat="1" applyFont="1" applyBorder="1" applyAlignment="1">
      <alignment horizontal="center" vertical="center" textRotation="255" shrinkToFit="1"/>
    </xf>
    <xf numFmtId="0" fontId="1" fillId="0" borderId="1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B1" sqref="B1"/>
    </sheetView>
  </sheetViews>
  <sheetFormatPr defaultColWidth="9.00390625" defaultRowHeight="10.5" customHeight="1"/>
  <cols>
    <col min="1" max="1" width="3.125" style="14" customWidth="1"/>
    <col min="2" max="2" width="13.125" style="14" customWidth="1"/>
    <col min="3" max="3" width="2.125" style="1" customWidth="1"/>
    <col min="4" max="4" width="7.625" style="1" customWidth="1"/>
    <col min="5" max="5" width="2.125" style="1" customWidth="1"/>
    <col min="6" max="6" width="7.625" style="1" customWidth="1"/>
    <col min="7" max="7" width="2.125" style="1" customWidth="1"/>
    <col min="8" max="8" width="7.625" style="1" customWidth="1"/>
    <col min="9" max="9" width="2.125" style="1" customWidth="1"/>
    <col min="10" max="10" width="7.625" style="1" customWidth="1"/>
    <col min="11" max="11" width="2.125" style="1" customWidth="1"/>
    <col min="12" max="12" width="7.625" style="1" customWidth="1"/>
    <col min="13" max="13" width="2.125" style="1" customWidth="1"/>
    <col min="14" max="14" width="7.625" style="1" customWidth="1"/>
    <col min="15" max="16384" width="9.125" style="1" customWidth="1"/>
  </cols>
  <sheetData>
    <row r="1" spans="1:14" s="13" customFormat="1" ht="12" customHeight="1">
      <c r="A1" s="13" t="s">
        <v>5</v>
      </c>
      <c r="C1" s="29" t="s">
        <v>3</v>
      </c>
      <c r="D1" s="29"/>
      <c r="E1" s="29"/>
      <c r="F1" s="29"/>
      <c r="G1" s="29"/>
      <c r="H1" s="29"/>
      <c r="I1" s="29"/>
      <c r="J1" s="29"/>
      <c r="K1" s="29" t="s">
        <v>4</v>
      </c>
      <c r="L1" s="29"/>
      <c r="M1" s="29"/>
      <c r="N1" s="29"/>
    </row>
    <row r="2" spans="1:14" s="14" customFormat="1" ht="10.5" customHeight="1">
      <c r="A2" s="34" t="s">
        <v>6</v>
      </c>
      <c r="B2" s="35"/>
      <c r="C2" s="54" t="s"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14" customFormat="1" ht="10.5" customHeight="1">
      <c r="A3" s="36"/>
      <c r="B3" s="37"/>
      <c r="C3" s="51" t="s">
        <v>8</v>
      </c>
      <c r="D3" s="30"/>
      <c r="E3" s="30"/>
      <c r="F3" s="31"/>
      <c r="G3" s="51" t="s">
        <v>9</v>
      </c>
      <c r="H3" s="30"/>
      <c r="I3" s="30"/>
      <c r="J3" s="31"/>
      <c r="K3" s="51" t="s">
        <v>10</v>
      </c>
      <c r="L3" s="30"/>
      <c r="M3" s="30"/>
      <c r="N3" s="52"/>
    </row>
    <row r="4" spans="1:14" s="14" customFormat="1" ht="10.5" customHeight="1">
      <c r="A4" s="36"/>
      <c r="B4" s="37"/>
      <c r="C4" s="30" t="s">
        <v>11</v>
      </c>
      <c r="D4" s="31"/>
      <c r="E4" s="51" t="s">
        <v>0</v>
      </c>
      <c r="F4" s="31"/>
      <c r="G4" s="30" t="s">
        <v>11</v>
      </c>
      <c r="H4" s="31"/>
      <c r="I4" s="51" t="s">
        <v>12</v>
      </c>
      <c r="J4" s="31"/>
      <c r="K4" s="30" t="s">
        <v>11</v>
      </c>
      <c r="L4" s="31"/>
      <c r="M4" s="51" t="s">
        <v>13</v>
      </c>
      <c r="N4" s="52"/>
    </row>
    <row r="5" spans="1:14" s="14" customFormat="1" ht="10.5" customHeight="1">
      <c r="A5" s="38"/>
      <c r="B5" s="39"/>
      <c r="C5" s="32"/>
      <c r="D5" s="33"/>
      <c r="E5" s="18"/>
      <c r="F5" s="16" t="s">
        <v>14</v>
      </c>
      <c r="G5" s="32"/>
      <c r="H5" s="33"/>
      <c r="I5" s="18"/>
      <c r="J5" s="16" t="s">
        <v>14</v>
      </c>
      <c r="K5" s="32"/>
      <c r="L5" s="33"/>
      <c r="M5" s="18"/>
      <c r="N5" s="17" t="s">
        <v>14</v>
      </c>
    </row>
    <row r="6" spans="1:14" ht="10.5" customHeight="1">
      <c r="A6" s="48" t="s">
        <v>15</v>
      </c>
      <c r="B6" s="26" t="s">
        <v>16</v>
      </c>
      <c r="C6" s="22"/>
      <c r="D6" s="4" t="s">
        <v>17</v>
      </c>
      <c r="E6" s="22"/>
      <c r="F6" s="4" t="s">
        <v>17</v>
      </c>
      <c r="G6" s="22"/>
      <c r="H6" s="4">
        <v>1</v>
      </c>
      <c r="I6" s="22"/>
      <c r="J6" s="4">
        <v>250</v>
      </c>
      <c r="K6" s="22"/>
      <c r="L6" s="4">
        <f>SUM(D6,H6)</f>
        <v>1</v>
      </c>
      <c r="M6" s="22"/>
      <c r="N6" s="7">
        <f>SUM(F6,J6)</f>
        <v>250</v>
      </c>
    </row>
    <row r="7" spans="1:14" ht="10.5" customHeight="1">
      <c r="A7" s="49"/>
      <c r="B7" s="19" t="s">
        <v>18</v>
      </c>
      <c r="C7" s="23"/>
      <c r="D7" s="2" t="s">
        <v>19</v>
      </c>
      <c r="E7" s="23"/>
      <c r="F7" s="2" t="s">
        <v>19</v>
      </c>
      <c r="G7" s="23"/>
      <c r="H7" s="2">
        <v>1</v>
      </c>
      <c r="I7" s="23"/>
      <c r="J7" s="2">
        <v>167</v>
      </c>
      <c r="K7" s="23"/>
      <c r="L7" s="2">
        <f aca="true" t="shared" si="0" ref="L7:L17">SUM(D7,H7)</f>
        <v>1</v>
      </c>
      <c r="M7" s="23"/>
      <c r="N7" s="3">
        <f aca="true" t="shared" si="1" ref="N7:N17">SUM(F7,J7)</f>
        <v>167</v>
      </c>
    </row>
    <row r="8" spans="1:14" ht="10.5" customHeight="1">
      <c r="A8" s="49"/>
      <c r="B8" s="19" t="s">
        <v>1</v>
      </c>
      <c r="C8" s="23"/>
      <c r="D8" s="2">
        <v>39</v>
      </c>
      <c r="E8" s="23"/>
      <c r="F8" s="2" t="s">
        <v>19</v>
      </c>
      <c r="G8" s="23"/>
      <c r="H8" s="2" t="s">
        <v>19</v>
      </c>
      <c r="I8" s="23"/>
      <c r="J8" s="2" t="s">
        <v>19</v>
      </c>
      <c r="K8" s="23"/>
      <c r="L8" s="2">
        <f t="shared" si="0"/>
        <v>39</v>
      </c>
      <c r="M8" s="23"/>
      <c r="N8" s="3" t="s">
        <v>19</v>
      </c>
    </row>
    <row r="9" spans="1:14" ht="10.5" customHeight="1">
      <c r="A9" s="49"/>
      <c r="B9" s="19" t="s">
        <v>2</v>
      </c>
      <c r="C9" s="23"/>
      <c r="D9" s="2" t="s">
        <v>17</v>
      </c>
      <c r="E9" s="23"/>
      <c r="F9" s="2" t="s">
        <v>17</v>
      </c>
      <c r="G9" s="23"/>
      <c r="H9" s="2">
        <v>1</v>
      </c>
      <c r="I9" s="23"/>
      <c r="J9" s="2">
        <v>100</v>
      </c>
      <c r="K9" s="23"/>
      <c r="L9" s="2">
        <f t="shared" si="0"/>
        <v>1</v>
      </c>
      <c r="M9" s="23"/>
      <c r="N9" s="3">
        <f t="shared" si="1"/>
        <v>100</v>
      </c>
    </row>
    <row r="10" spans="1:14" ht="10.5" customHeight="1">
      <c r="A10" s="49"/>
      <c r="B10" s="19" t="s">
        <v>20</v>
      </c>
      <c r="C10" s="23"/>
      <c r="D10" s="2" t="s">
        <v>17</v>
      </c>
      <c r="E10" s="23"/>
      <c r="F10" s="2" t="s">
        <v>17</v>
      </c>
      <c r="G10" s="23"/>
      <c r="H10" s="2">
        <v>1</v>
      </c>
      <c r="I10" s="23"/>
      <c r="J10" s="2">
        <v>132</v>
      </c>
      <c r="K10" s="23"/>
      <c r="L10" s="2">
        <f t="shared" si="0"/>
        <v>1</v>
      </c>
      <c r="M10" s="23"/>
      <c r="N10" s="3">
        <f t="shared" si="1"/>
        <v>132</v>
      </c>
    </row>
    <row r="11" spans="1:14" ht="10.5" customHeight="1">
      <c r="A11" s="49"/>
      <c r="B11" s="19" t="s">
        <v>21</v>
      </c>
      <c r="C11" s="23"/>
      <c r="D11" s="2" t="s">
        <v>17</v>
      </c>
      <c r="E11" s="23"/>
      <c r="F11" s="2" t="s">
        <v>17</v>
      </c>
      <c r="G11" s="23"/>
      <c r="H11" s="2">
        <v>42</v>
      </c>
      <c r="I11" s="23"/>
      <c r="J11" s="2">
        <v>2251</v>
      </c>
      <c r="K11" s="23"/>
      <c r="L11" s="2">
        <f t="shared" si="0"/>
        <v>42</v>
      </c>
      <c r="M11" s="23"/>
      <c r="N11" s="3">
        <f t="shared" si="1"/>
        <v>2251</v>
      </c>
    </row>
    <row r="12" spans="1:14" ht="10.5" customHeight="1">
      <c r="A12" s="49"/>
      <c r="B12" s="19" t="s">
        <v>22</v>
      </c>
      <c r="C12" s="23"/>
      <c r="D12" s="2" t="s">
        <v>17</v>
      </c>
      <c r="E12" s="23"/>
      <c r="F12" s="2" t="s">
        <v>17</v>
      </c>
      <c r="G12" s="23"/>
      <c r="H12" s="2">
        <v>5</v>
      </c>
      <c r="I12" s="23"/>
      <c r="J12" s="2">
        <v>133</v>
      </c>
      <c r="K12" s="23"/>
      <c r="L12" s="2">
        <f t="shared" si="0"/>
        <v>5</v>
      </c>
      <c r="M12" s="23"/>
      <c r="N12" s="3">
        <f t="shared" si="1"/>
        <v>133</v>
      </c>
    </row>
    <row r="13" spans="1:14" ht="10.5" customHeight="1">
      <c r="A13" s="49"/>
      <c r="B13" s="19" t="s">
        <v>23</v>
      </c>
      <c r="C13" s="23"/>
      <c r="D13" s="2" t="s">
        <v>24</v>
      </c>
      <c r="E13" s="23"/>
      <c r="F13" s="2" t="s">
        <v>24</v>
      </c>
      <c r="G13" s="23"/>
      <c r="H13" s="2">
        <v>2</v>
      </c>
      <c r="I13" s="23"/>
      <c r="J13" s="2">
        <v>325</v>
      </c>
      <c r="K13" s="23"/>
      <c r="L13" s="2">
        <f t="shared" si="0"/>
        <v>2</v>
      </c>
      <c r="M13" s="23"/>
      <c r="N13" s="3">
        <f t="shared" si="1"/>
        <v>325</v>
      </c>
    </row>
    <row r="14" spans="1:14" ht="10.5" customHeight="1">
      <c r="A14" s="49"/>
      <c r="B14" s="19" t="s">
        <v>25</v>
      </c>
      <c r="C14" s="23"/>
      <c r="D14" s="2" t="s">
        <v>24</v>
      </c>
      <c r="E14" s="23"/>
      <c r="F14" s="2" t="s">
        <v>24</v>
      </c>
      <c r="G14" s="23"/>
      <c r="H14" s="2">
        <v>12</v>
      </c>
      <c r="I14" s="23"/>
      <c r="J14" s="2">
        <v>1007</v>
      </c>
      <c r="K14" s="23"/>
      <c r="L14" s="2">
        <f t="shared" si="0"/>
        <v>12</v>
      </c>
      <c r="M14" s="23"/>
      <c r="N14" s="3">
        <f t="shared" si="1"/>
        <v>1007</v>
      </c>
    </row>
    <row r="15" spans="1:14" ht="10.5" customHeight="1">
      <c r="A15" s="49"/>
      <c r="B15" s="19" t="s">
        <v>26</v>
      </c>
      <c r="C15" s="23"/>
      <c r="D15" s="2" t="s">
        <v>19</v>
      </c>
      <c r="E15" s="23"/>
      <c r="F15" s="2" t="s">
        <v>19</v>
      </c>
      <c r="G15" s="23"/>
      <c r="H15" s="2" t="s">
        <v>19</v>
      </c>
      <c r="I15" s="23"/>
      <c r="J15" s="2" t="s">
        <v>19</v>
      </c>
      <c r="K15" s="23"/>
      <c r="L15" s="2" t="s">
        <v>19</v>
      </c>
      <c r="M15" s="23"/>
      <c r="N15" s="3" t="s">
        <v>19</v>
      </c>
    </row>
    <row r="16" spans="1:14" ht="10.5" customHeight="1">
      <c r="A16" s="49"/>
      <c r="B16" s="19" t="s">
        <v>27</v>
      </c>
      <c r="C16" s="23"/>
      <c r="D16" s="2" t="s">
        <v>24</v>
      </c>
      <c r="E16" s="23"/>
      <c r="F16" s="2" t="s">
        <v>24</v>
      </c>
      <c r="G16" s="23"/>
      <c r="H16" s="2">
        <v>6</v>
      </c>
      <c r="I16" s="23"/>
      <c r="J16" s="2">
        <v>293</v>
      </c>
      <c r="K16" s="23"/>
      <c r="L16" s="2">
        <f t="shared" si="0"/>
        <v>6</v>
      </c>
      <c r="M16" s="23"/>
      <c r="N16" s="3">
        <f t="shared" si="1"/>
        <v>293</v>
      </c>
    </row>
    <row r="17" spans="1:14" ht="10.5" customHeight="1">
      <c r="A17" s="50"/>
      <c r="B17" s="19" t="s">
        <v>28</v>
      </c>
      <c r="C17" s="23"/>
      <c r="D17" s="2" t="s">
        <v>29</v>
      </c>
      <c r="E17" s="23"/>
      <c r="F17" s="2" t="s">
        <v>29</v>
      </c>
      <c r="G17" s="23"/>
      <c r="H17" s="2">
        <v>7</v>
      </c>
      <c r="I17" s="23"/>
      <c r="J17" s="2">
        <v>281</v>
      </c>
      <c r="K17" s="23"/>
      <c r="L17" s="2">
        <f t="shared" si="0"/>
        <v>7</v>
      </c>
      <c r="M17" s="23"/>
      <c r="N17" s="3">
        <f t="shared" si="1"/>
        <v>281</v>
      </c>
    </row>
    <row r="18" spans="1:14" ht="10.5" customHeight="1">
      <c r="A18" s="27" t="s">
        <v>30</v>
      </c>
      <c r="B18" s="28"/>
      <c r="C18" s="15"/>
      <c r="D18" s="5">
        <f>SUM(D8:D17)</f>
        <v>39</v>
      </c>
      <c r="E18" s="15"/>
      <c r="F18" s="5" t="s">
        <v>31</v>
      </c>
      <c r="G18" s="15"/>
      <c r="H18" s="5">
        <f>SUM(H6:H17)</f>
        <v>78</v>
      </c>
      <c r="I18" s="15"/>
      <c r="J18" s="5">
        <f>SUM(J6:J17)</f>
        <v>4939</v>
      </c>
      <c r="K18" s="15"/>
      <c r="L18" s="5">
        <f>SUM(L6:L17)</f>
        <v>117</v>
      </c>
      <c r="M18" s="15"/>
      <c r="N18" s="6">
        <f>SUM(N6:N17)</f>
        <v>4939</v>
      </c>
    </row>
    <row r="19" spans="1:14" ht="10.5" customHeight="1">
      <c r="A19" s="27" t="s">
        <v>32</v>
      </c>
      <c r="B19" s="28"/>
      <c r="C19" s="15"/>
      <c r="D19" s="5">
        <v>6</v>
      </c>
      <c r="E19" s="15"/>
      <c r="F19" s="5" t="s">
        <v>17</v>
      </c>
      <c r="G19" s="15"/>
      <c r="H19" s="5" t="s">
        <v>17</v>
      </c>
      <c r="I19" s="15"/>
      <c r="J19" s="5" t="s">
        <v>17</v>
      </c>
      <c r="K19" s="15"/>
      <c r="L19" s="5">
        <v>6</v>
      </c>
      <c r="M19" s="15"/>
      <c r="N19" s="6" t="s">
        <v>17</v>
      </c>
    </row>
    <row r="20" spans="1:14" ht="10.5" customHeight="1">
      <c r="A20" s="48" t="s">
        <v>33</v>
      </c>
      <c r="B20" s="45" t="s">
        <v>34</v>
      </c>
      <c r="C20" s="22"/>
      <c r="D20" s="4">
        <v>119</v>
      </c>
      <c r="E20" s="22"/>
      <c r="F20" s="4">
        <v>5267</v>
      </c>
      <c r="G20" s="22"/>
      <c r="H20" s="4">
        <v>70</v>
      </c>
      <c r="I20" s="22"/>
      <c r="J20" s="4">
        <v>3302</v>
      </c>
      <c r="K20" s="22"/>
      <c r="L20" s="4">
        <f>SUM(D20,H20)</f>
        <v>189</v>
      </c>
      <c r="M20" s="22"/>
      <c r="N20" s="7">
        <f>SUM(F20,J20)</f>
        <v>8569</v>
      </c>
    </row>
    <row r="21" spans="1:14" ht="10.5" customHeight="1">
      <c r="A21" s="49"/>
      <c r="B21" s="41"/>
      <c r="C21" s="23"/>
      <c r="D21" s="2"/>
      <c r="E21" s="23"/>
      <c r="F21" s="2"/>
      <c r="G21" s="23" t="s">
        <v>35</v>
      </c>
      <c r="H21" s="2">
        <v>1</v>
      </c>
      <c r="I21" s="23" t="s">
        <v>35</v>
      </c>
      <c r="J21" s="2">
        <v>60</v>
      </c>
      <c r="K21" s="23" t="s">
        <v>35</v>
      </c>
      <c r="L21" s="2">
        <f aca="true" t="shared" si="2" ref="L21:L47">SUM(D21,H21)</f>
        <v>1</v>
      </c>
      <c r="M21" s="23" t="s">
        <v>35</v>
      </c>
      <c r="N21" s="3">
        <f aca="true" t="shared" si="3" ref="N21:N50">SUM(F21,J21)</f>
        <v>60</v>
      </c>
    </row>
    <row r="22" spans="1:14" ht="10.5" customHeight="1">
      <c r="A22" s="49"/>
      <c r="B22" s="41" t="s">
        <v>36</v>
      </c>
      <c r="C22" s="23"/>
      <c r="D22" s="2">
        <v>90</v>
      </c>
      <c r="E22" s="23"/>
      <c r="F22" s="2">
        <v>3468</v>
      </c>
      <c r="G22" s="23"/>
      <c r="H22" s="2">
        <v>132</v>
      </c>
      <c r="I22" s="23"/>
      <c r="J22" s="2">
        <v>5170</v>
      </c>
      <c r="K22" s="23"/>
      <c r="L22" s="2">
        <f t="shared" si="2"/>
        <v>222</v>
      </c>
      <c r="M22" s="23"/>
      <c r="N22" s="3">
        <f t="shared" si="3"/>
        <v>8638</v>
      </c>
    </row>
    <row r="23" spans="1:14" ht="10.5" customHeight="1">
      <c r="A23" s="49"/>
      <c r="B23" s="41"/>
      <c r="C23" s="23" t="s">
        <v>37</v>
      </c>
      <c r="D23" s="2">
        <v>1</v>
      </c>
      <c r="E23" s="23" t="s">
        <v>37</v>
      </c>
      <c r="F23" s="2">
        <v>45</v>
      </c>
      <c r="G23" s="23" t="s">
        <v>37</v>
      </c>
      <c r="H23" s="2">
        <v>1</v>
      </c>
      <c r="I23" s="23" t="s">
        <v>37</v>
      </c>
      <c r="J23" s="2">
        <v>40</v>
      </c>
      <c r="K23" s="23" t="s">
        <v>37</v>
      </c>
      <c r="L23" s="2">
        <f t="shared" si="2"/>
        <v>2</v>
      </c>
      <c r="M23" s="23" t="s">
        <v>37</v>
      </c>
      <c r="N23" s="3">
        <f t="shared" si="3"/>
        <v>85</v>
      </c>
    </row>
    <row r="24" spans="1:14" ht="10.5" customHeight="1">
      <c r="A24" s="49"/>
      <c r="B24" s="41"/>
      <c r="C24" s="23" t="s">
        <v>38</v>
      </c>
      <c r="D24" s="2">
        <v>1</v>
      </c>
      <c r="E24" s="23" t="s">
        <v>38</v>
      </c>
      <c r="F24" s="2">
        <v>26</v>
      </c>
      <c r="G24" s="23"/>
      <c r="H24" s="2"/>
      <c r="I24" s="23"/>
      <c r="J24" s="2"/>
      <c r="K24" s="23" t="s">
        <v>38</v>
      </c>
      <c r="L24" s="2">
        <f t="shared" si="2"/>
        <v>1</v>
      </c>
      <c r="M24" s="23" t="s">
        <v>38</v>
      </c>
      <c r="N24" s="3">
        <v>27</v>
      </c>
    </row>
    <row r="25" spans="1:14" ht="10.5" customHeight="1">
      <c r="A25" s="49"/>
      <c r="B25" s="41" t="s">
        <v>39</v>
      </c>
      <c r="C25" s="23"/>
      <c r="D25" s="2">
        <v>2989</v>
      </c>
      <c r="E25" s="23"/>
      <c r="F25" s="2">
        <v>1634</v>
      </c>
      <c r="G25" s="23"/>
      <c r="H25" s="2" t="s">
        <v>19</v>
      </c>
      <c r="I25" s="23"/>
      <c r="J25" s="2" t="s">
        <v>19</v>
      </c>
      <c r="K25" s="23"/>
      <c r="L25" s="2">
        <f t="shared" si="2"/>
        <v>2989</v>
      </c>
      <c r="M25" s="23"/>
      <c r="N25" s="3">
        <f t="shared" si="3"/>
        <v>1634</v>
      </c>
    </row>
    <row r="26" spans="1:14" ht="10.5" customHeight="1">
      <c r="A26" s="49"/>
      <c r="B26" s="41"/>
      <c r="C26" s="23" t="s">
        <v>37</v>
      </c>
      <c r="D26" s="2">
        <v>2</v>
      </c>
      <c r="E26" s="23"/>
      <c r="F26" s="2"/>
      <c r="G26" s="23"/>
      <c r="H26" s="2"/>
      <c r="I26" s="23"/>
      <c r="J26" s="2"/>
      <c r="K26" s="23" t="s">
        <v>37</v>
      </c>
      <c r="L26" s="2">
        <f t="shared" si="2"/>
        <v>2</v>
      </c>
      <c r="M26" s="23" t="s">
        <v>37</v>
      </c>
      <c r="N26" s="3" t="s">
        <v>19</v>
      </c>
    </row>
    <row r="27" spans="1:14" ht="10.5" customHeight="1">
      <c r="A27" s="49"/>
      <c r="B27" s="41"/>
      <c r="C27" s="23" t="s">
        <v>38</v>
      </c>
      <c r="D27" s="2">
        <v>16</v>
      </c>
      <c r="E27" s="23" t="s">
        <v>38</v>
      </c>
      <c r="F27" s="2">
        <v>1</v>
      </c>
      <c r="G27" s="23"/>
      <c r="H27" s="2"/>
      <c r="I27" s="23"/>
      <c r="J27" s="2"/>
      <c r="K27" s="23" t="s">
        <v>38</v>
      </c>
      <c r="L27" s="2">
        <f t="shared" si="2"/>
        <v>16</v>
      </c>
      <c r="M27" s="23" t="s">
        <v>38</v>
      </c>
      <c r="N27" s="3">
        <f t="shared" si="3"/>
        <v>1</v>
      </c>
    </row>
    <row r="28" spans="1:14" ht="10.5" customHeight="1">
      <c r="A28" s="49"/>
      <c r="B28" s="41" t="s">
        <v>2</v>
      </c>
      <c r="C28" s="23"/>
      <c r="D28" s="2" t="s">
        <v>17</v>
      </c>
      <c r="E28" s="23"/>
      <c r="F28" s="2" t="s">
        <v>17</v>
      </c>
      <c r="G28" s="23"/>
      <c r="H28" s="2">
        <v>185</v>
      </c>
      <c r="I28" s="23"/>
      <c r="J28" s="2">
        <v>6904</v>
      </c>
      <c r="K28" s="23"/>
      <c r="L28" s="2">
        <f t="shared" si="2"/>
        <v>185</v>
      </c>
      <c r="M28" s="23"/>
      <c r="N28" s="3">
        <f t="shared" si="3"/>
        <v>6904</v>
      </c>
    </row>
    <row r="29" spans="1:14" ht="10.5" customHeight="1">
      <c r="A29" s="49"/>
      <c r="B29" s="41"/>
      <c r="C29" s="23"/>
      <c r="D29" s="2"/>
      <c r="E29" s="23"/>
      <c r="F29" s="2"/>
      <c r="G29" s="23" t="s">
        <v>40</v>
      </c>
      <c r="H29" s="2">
        <v>1</v>
      </c>
      <c r="I29" s="23" t="s">
        <v>40</v>
      </c>
      <c r="J29" s="2">
        <v>40</v>
      </c>
      <c r="K29" s="23" t="s">
        <v>40</v>
      </c>
      <c r="L29" s="2">
        <f t="shared" si="2"/>
        <v>1</v>
      </c>
      <c r="M29" s="23" t="s">
        <v>40</v>
      </c>
      <c r="N29" s="3">
        <f t="shared" si="3"/>
        <v>40</v>
      </c>
    </row>
    <row r="30" spans="1:14" ht="10.5" customHeight="1">
      <c r="A30" s="49"/>
      <c r="B30" s="41"/>
      <c r="C30" s="23"/>
      <c r="D30" s="2"/>
      <c r="E30" s="23"/>
      <c r="F30" s="2"/>
      <c r="G30" s="23" t="s">
        <v>41</v>
      </c>
      <c r="H30" s="2">
        <v>5</v>
      </c>
      <c r="I30" s="23" t="s">
        <v>41</v>
      </c>
      <c r="J30" s="2">
        <v>26</v>
      </c>
      <c r="K30" s="23" t="s">
        <v>41</v>
      </c>
      <c r="L30" s="2">
        <f t="shared" si="2"/>
        <v>5</v>
      </c>
      <c r="M30" s="23" t="s">
        <v>41</v>
      </c>
      <c r="N30" s="3">
        <f t="shared" si="3"/>
        <v>26</v>
      </c>
    </row>
    <row r="31" spans="1:14" ht="10.5" customHeight="1">
      <c r="A31" s="49"/>
      <c r="B31" s="41" t="s">
        <v>42</v>
      </c>
      <c r="C31" s="23"/>
      <c r="D31" s="2" t="s">
        <v>17</v>
      </c>
      <c r="E31" s="23"/>
      <c r="F31" s="2" t="s">
        <v>17</v>
      </c>
      <c r="G31" s="23"/>
      <c r="H31" s="2">
        <v>222</v>
      </c>
      <c r="I31" s="23"/>
      <c r="J31" s="2">
        <v>7685</v>
      </c>
      <c r="K31" s="23"/>
      <c r="L31" s="2">
        <f t="shared" si="2"/>
        <v>222</v>
      </c>
      <c r="M31" s="23"/>
      <c r="N31" s="3">
        <f t="shared" si="3"/>
        <v>7685</v>
      </c>
    </row>
    <row r="32" spans="1:14" ht="10.5" customHeight="1">
      <c r="A32" s="49"/>
      <c r="B32" s="41"/>
      <c r="C32" s="23"/>
      <c r="D32" s="2"/>
      <c r="E32" s="23"/>
      <c r="F32" s="2"/>
      <c r="G32" s="23" t="s">
        <v>41</v>
      </c>
      <c r="H32" s="2">
        <v>3</v>
      </c>
      <c r="I32" s="23" t="s">
        <v>41</v>
      </c>
      <c r="J32" s="2">
        <v>35</v>
      </c>
      <c r="K32" s="23" t="s">
        <v>41</v>
      </c>
      <c r="L32" s="2">
        <f t="shared" si="2"/>
        <v>3</v>
      </c>
      <c r="M32" s="23" t="s">
        <v>41</v>
      </c>
      <c r="N32" s="3">
        <f t="shared" si="3"/>
        <v>35</v>
      </c>
    </row>
    <row r="33" spans="1:14" ht="10.5" customHeight="1">
      <c r="A33" s="49"/>
      <c r="B33" s="19" t="s">
        <v>22</v>
      </c>
      <c r="C33" s="23"/>
      <c r="D33" s="2" t="s">
        <v>17</v>
      </c>
      <c r="E33" s="23"/>
      <c r="F33" s="2" t="s">
        <v>17</v>
      </c>
      <c r="G33" s="23"/>
      <c r="H33" s="2">
        <v>3</v>
      </c>
      <c r="I33" s="23"/>
      <c r="J33" s="2">
        <v>39</v>
      </c>
      <c r="K33" s="23"/>
      <c r="L33" s="2">
        <f t="shared" si="2"/>
        <v>3</v>
      </c>
      <c r="M33" s="23"/>
      <c r="N33" s="3">
        <f t="shared" si="3"/>
        <v>39</v>
      </c>
    </row>
    <row r="34" spans="1:14" ht="10.5" customHeight="1">
      <c r="A34" s="49"/>
      <c r="B34" s="19" t="s">
        <v>26</v>
      </c>
      <c r="C34" s="23"/>
      <c r="D34" s="2" t="s">
        <v>19</v>
      </c>
      <c r="E34" s="23"/>
      <c r="F34" s="2" t="s">
        <v>19</v>
      </c>
      <c r="G34" s="23"/>
      <c r="H34" s="2">
        <v>7</v>
      </c>
      <c r="I34" s="23"/>
      <c r="J34" s="2">
        <v>194</v>
      </c>
      <c r="K34" s="23"/>
      <c r="L34" s="2">
        <f t="shared" si="2"/>
        <v>7</v>
      </c>
      <c r="M34" s="23"/>
      <c r="N34" s="3">
        <f t="shared" si="3"/>
        <v>194</v>
      </c>
    </row>
    <row r="35" spans="1:14" ht="10.5" customHeight="1">
      <c r="A35" s="49"/>
      <c r="B35" s="41" t="s">
        <v>27</v>
      </c>
      <c r="C35" s="23"/>
      <c r="D35" s="2" t="s">
        <v>24</v>
      </c>
      <c r="E35" s="23"/>
      <c r="F35" s="2" t="s">
        <v>24</v>
      </c>
      <c r="G35" s="23"/>
      <c r="H35" s="2">
        <v>18</v>
      </c>
      <c r="I35" s="23"/>
      <c r="J35" s="2">
        <v>479</v>
      </c>
      <c r="K35" s="23"/>
      <c r="L35" s="2">
        <f t="shared" si="2"/>
        <v>18</v>
      </c>
      <c r="M35" s="23"/>
      <c r="N35" s="3">
        <f t="shared" si="3"/>
        <v>479</v>
      </c>
    </row>
    <row r="36" spans="1:14" ht="10.5" customHeight="1">
      <c r="A36" s="49"/>
      <c r="B36" s="41"/>
      <c r="C36" s="23"/>
      <c r="D36" s="2"/>
      <c r="E36" s="23"/>
      <c r="F36" s="2"/>
      <c r="G36" s="23" t="s">
        <v>43</v>
      </c>
      <c r="H36" s="2">
        <v>6</v>
      </c>
      <c r="I36" s="23" t="s">
        <v>43</v>
      </c>
      <c r="J36" s="2">
        <v>17</v>
      </c>
      <c r="K36" s="23" t="s">
        <v>43</v>
      </c>
      <c r="L36" s="2">
        <f t="shared" si="2"/>
        <v>6</v>
      </c>
      <c r="M36" s="23" t="s">
        <v>43</v>
      </c>
      <c r="N36" s="3">
        <f t="shared" si="3"/>
        <v>17</v>
      </c>
    </row>
    <row r="37" spans="1:14" ht="10.5" customHeight="1">
      <c r="A37" s="49"/>
      <c r="B37" s="41" t="s">
        <v>25</v>
      </c>
      <c r="C37" s="23"/>
      <c r="D37" s="2" t="s">
        <v>24</v>
      </c>
      <c r="E37" s="23"/>
      <c r="F37" s="2" t="s">
        <v>24</v>
      </c>
      <c r="G37" s="23"/>
      <c r="H37" s="2">
        <v>6</v>
      </c>
      <c r="I37" s="23"/>
      <c r="J37" s="2">
        <v>139</v>
      </c>
      <c r="K37" s="23"/>
      <c r="L37" s="2">
        <f t="shared" si="2"/>
        <v>6</v>
      </c>
      <c r="M37" s="23"/>
      <c r="N37" s="3">
        <f t="shared" si="3"/>
        <v>139</v>
      </c>
    </row>
    <row r="38" spans="1:14" ht="10.5" customHeight="1">
      <c r="A38" s="49"/>
      <c r="B38" s="41"/>
      <c r="C38" s="23"/>
      <c r="D38" s="2"/>
      <c r="E38" s="23"/>
      <c r="F38" s="2"/>
      <c r="G38" s="23" t="s">
        <v>43</v>
      </c>
      <c r="H38" s="2">
        <v>1</v>
      </c>
      <c r="I38" s="23" t="s">
        <v>43</v>
      </c>
      <c r="J38" s="2">
        <v>2</v>
      </c>
      <c r="K38" s="23" t="s">
        <v>43</v>
      </c>
      <c r="L38" s="2">
        <f t="shared" si="2"/>
        <v>1</v>
      </c>
      <c r="M38" s="23" t="s">
        <v>43</v>
      </c>
      <c r="N38" s="3">
        <f t="shared" si="3"/>
        <v>2</v>
      </c>
    </row>
    <row r="39" spans="1:14" ht="10.5" customHeight="1">
      <c r="A39" s="49"/>
      <c r="B39" s="19" t="s">
        <v>44</v>
      </c>
      <c r="C39" s="23"/>
      <c r="D39" s="2">
        <v>916</v>
      </c>
      <c r="E39" s="23"/>
      <c r="F39" s="2">
        <v>902</v>
      </c>
      <c r="G39" s="23"/>
      <c r="H39" s="2" t="s">
        <v>45</v>
      </c>
      <c r="I39" s="23"/>
      <c r="J39" s="2" t="s">
        <v>45</v>
      </c>
      <c r="K39" s="23"/>
      <c r="L39" s="2">
        <f t="shared" si="2"/>
        <v>916</v>
      </c>
      <c r="M39" s="23"/>
      <c r="N39" s="3">
        <f t="shared" si="3"/>
        <v>902</v>
      </c>
    </row>
    <row r="40" spans="1:14" ht="10.5" customHeight="1">
      <c r="A40" s="49"/>
      <c r="B40" s="41" t="s">
        <v>46</v>
      </c>
      <c r="C40" s="23"/>
      <c r="D40" s="2">
        <v>805</v>
      </c>
      <c r="E40" s="23"/>
      <c r="F40" s="2">
        <v>105</v>
      </c>
      <c r="G40" s="23"/>
      <c r="H40" s="2" t="s">
        <v>45</v>
      </c>
      <c r="I40" s="23"/>
      <c r="J40" s="2" t="s">
        <v>45</v>
      </c>
      <c r="K40" s="23"/>
      <c r="L40" s="2">
        <f t="shared" si="2"/>
        <v>805</v>
      </c>
      <c r="M40" s="23"/>
      <c r="N40" s="3">
        <f t="shared" si="3"/>
        <v>105</v>
      </c>
    </row>
    <row r="41" spans="1:14" ht="10.5" customHeight="1">
      <c r="A41" s="49"/>
      <c r="B41" s="41"/>
      <c r="C41" s="23" t="s">
        <v>47</v>
      </c>
      <c r="D41" s="2">
        <v>22</v>
      </c>
      <c r="E41" s="23"/>
      <c r="F41" s="2"/>
      <c r="G41" s="23"/>
      <c r="H41" s="2"/>
      <c r="I41" s="23"/>
      <c r="J41" s="2"/>
      <c r="K41" s="23" t="s">
        <v>47</v>
      </c>
      <c r="L41" s="2">
        <f t="shared" si="2"/>
        <v>22</v>
      </c>
      <c r="M41" s="23"/>
      <c r="N41" s="3"/>
    </row>
    <row r="42" spans="1:14" ht="10.5" customHeight="1">
      <c r="A42" s="49"/>
      <c r="B42" s="41" t="s">
        <v>48</v>
      </c>
      <c r="C42" s="23"/>
      <c r="D42" s="2" t="s">
        <v>49</v>
      </c>
      <c r="E42" s="23"/>
      <c r="F42" s="2" t="s">
        <v>49</v>
      </c>
      <c r="G42" s="23"/>
      <c r="H42" s="2">
        <v>1296</v>
      </c>
      <c r="I42" s="23"/>
      <c r="J42" s="2">
        <v>647</v>
      </c>
      <c r="K42" s="23"/>
      <c r="L42" s="2">
        <f t="shared" si="2"/>
        <v>1296</v>
      </c>
      <c r="M42" s="23"/>
      <c r="N42" s="3">
        <f t="shared" si="3"/>
        <v>647</v>
      </c>
    </row>
    <row r="43" spans="1:14" ht="10.5" customHeight="1">
      <c r="A43" s="49"/>
      <c r="B43" s="41"/>
      <c r="C43" s="23"/>
      <c r="D43" s="2"/>
      <c r="E43" s="23"/>
      <c r="F43" s="2"/>
      <c r="G43" s="23" t="s">
        <v>50</v>
      </c>
      <c r="H43" s="2">
        <v>167</v>
      </c>
      <c r="I43" s="23" t="s">
        <v>50</v>
      </c>
      <c r="J43" s="2">
        <v>38</v>
      </c>
      <c r="K43" s="23" t="s">
        <v>50</v>
      </c>
      <c r="L43" s="2">
        <f t="shared" si="2"/>
        <v>167</v>
      </c>
      <c r="M43" s="23" t="s">
        <v>50</v>
      </c>
      <c r="N43" s="3">
        <f t="shared" si="3"/>
        <v>38</v>
      </c>
    </row>
    <row r="44" spans="1:14" ht="10.5" customHeight="1">
      <c r="A44" s="50"/>
      <c r="B44" s="20" t="s">
        <v>51</v>
      </c>
      <c r="C44" s="23"/>
      <c r="D44" s="2" t="s">
        <v>17</v>
      </c>
      <c r="E44" s="23"/>
      <c r="F44" s="2" t="s">
        <v>17</v>
      </c>
      <c r="G44" s="23" t="s">
        <v>41</v>
      </c>
      <c r="H44" s="2">
        <v>60</v>
      </c>
      <c r="I44" s="24" t="s">
        <v>41</v>
      </c>
      <c r="J44" s="2">
        <v>4</v>
      </c>
      <c r="K44" s="24" t="s">
        <v>41</v>
      </c>
      <c r="L44" s="2">
        <f t="shared" si="2"/>
        <v>60</v>
      </c>
      <c r="M44" s="24" t="s">
        <v>41</v>
      </c>
      <c r="N44" s="3">
        <f t="shared" si="3"/>
        <v>4</v>
      </c>
    </row>
    <row r="45" spans="1:14" ht="10.5" customHeight="1">
      <c r="A45" s="44" t="s">
        <v>30</v>
      </c>
      <c r="B45" s="45"/>
      <c r="C45" s="22"/>
      <c r="D45" s="4">
        <f>SUM(D20,D22,D25,D39,D40)</f>
        <v>4919</v>
      </c>
      <c r="E45" s="22"/>
      <c r="F45" s="4">
        <f>SUM(F20,F22,F25,F39,F40)</f>
        <v>11376</v>
      </c>
      <c r="G45" s="22"/>
      <c r="H45" s="4">
        <f>SUM(H20,H22,H25,H28,H31,H33:H35,H37,H39,H40,H42)</f>
        <v>1939</v>
      </c>
      <c r="I45" s="22"/>
      <c r="J45" s="4">
        <f>SUM(J20,J22,J25,J28,J31,J33:J35,J37,J39,J40,J42)</f>
        <v>24559</v>
      </c>
      <c r="K45" s="22"/>
      <c r="L45" s="4">
        <f t="shared" si="2"/>
        <v>6858</v>
      </c>
      <c r="M45" s="22"/>
      <c r="N45" s="7">
        <f t="shared" si="3"/>
        <v>35935</v>
      </c>
    </row>
    <row r="46" spans="1:14" ht="10.5" customHeight="1">
      <c r="A46" s="40"/>
      <c r="B46" s="41"/>
      <c r="C46" s="23" t="s">
        <v>52</v>
      </c>
      <c r="D46" s="2">
        <f>SUM(D21,D23,D26)</f>
        <v>3</v>
      </c>
      <c r="E46" s="23" t="s">
        <v>52</v>
      </c>
      <c r="F46" s="2">
        <f>SUM(F21,F23,F26)</f>
        <v>45</v>
      </c>
      <c r="G46" s="23" t="s">
        <v>52</v>
      </c>
      <c r="H46" s="2">
        <f>SUM(H21,H23,H29)</f>
        <v>3</v>
      </c>
      <c r="I46" s="23" t="s">
        <v>52</v>
      </c>
      <c r="J46" s="2">
        <f>SUM(J21,J23,J29)</f>
        <v>140</v>
      </c>
      <c r="K46" s="23" t="s">
        <v>52</v>
      </c>
      <c r="L46" s="2">
        <f t="shared" si="2"/>
        <v>6</v>
      </c>
      <c r="M46" s="23" t="s">
        <v>52</v>
      </c>
      <c r="N46" s="3">
        <f t="shared" si="3"/>
        <v>185</v>
      </c>
    </row>
    <row r="47" spans="1:14" ht="10.5" customHeight="1">
      <c r="A47" s="46"/>
      <c r="B47" s="47"/>
      <c r="C47" s="24" t="s">
        <v>53</v>
      </c>
      <c r="D47" s="8">
        <f>SUM(D24,D27,D41)</f>
        <v>39</v>
      </c>
      <c r="E47" s="24" t="s">
        <v>53</v>
      </c>
      <c r="F47" s="8">
        <f>SUM(F24,F27,F41)</f>
        <v>27</v>
      </c>
      <c r="G47" s="24" t="s">
        <v>53</v>
      </c>
      <c r="H47" s="8">
        <f>SUM(H30,H32,H36,H38,H43:H44)</f>
        <v>242</v>
      </c>
      <c r="I47" s="24" t="s">
        <v>53</v>
      </c>
      <c r="J47" s="8">
        <f>SUM(J30,J32,J36,J38,J43:J44)</f>
        <v>122</v>
      </c>
      <c r="K47" s="24" t="s">
        <v>53</v>
      </c>
      <c r="L47" s="8">
        <f t="shared" si="2"/>
        <v>281</v>
      </c>
      <c r="M47" s="24" t="s">
        <v>53</v>
      </c>
      <c r="N47" s="9">
        <f t="shared" si="3"/>
        <v>149</v>
      </c>
    </row>
    <row r="48" spans="1:14" ht="10.5" customHeight="1">
      <c r="A48" s="40" t="s">
        <v>54</v>
      </c>
      <c r="B48" s="41"/>
      <c r="C48" s="23"/>
      <c r="D48" s="2">
        <f>SUM(D18,D45)</f>
        <v>4958</v>
      </c>
      <c r="E48" s="23"/>
      <c r="F48" s="2">
        <f>SUM(F18,F45)</f>
        <v>11376</v>
      </c>
      <c r="G48" s="23"/>
      <c r="H48" s="2">
        <f>SUM(H18,H45)</f>
        <v>2017</v>
      </c>
      <c r="I48" s="23"/>
      <c r="J48" s="2">
        <v>27498</v>
      </c>
      <c r="K48" s="23"/>
      <c r="L48" s="2">
        <f>SUM(D48,H48)</f>
        <v>6975</v>
      </c>
      <c r="M48" s="23"/>
      <c r="N48" s="3">
        <f t="shared" si="3"/>
        <v>38874</v>
      </c>
    </row>
    <row r="49" spans="1:14" ht="10.5" customHeight="1">
      <c r="A49" s="40"/>
      <c r="B49" s="41"/>
      <c r="C49" s="23" t="s">
        <v>55</v>
      </c>
      <c r="D49" s="2">
        <f>SUM(D46)</f>
        <v>3</v>
      </c>
      <c r="E49" s="23" t="s">
        <v>55</v>
      </c>
      <c r="F49" s="2">
        <f>SUM(F46)</f>
        <v>45</v>
      </c>
      <c r="G49" s="23" t="s">
        <v>55</v>
      </c>
      <c r="H49" s="2">
        <f>SUM(H46)</f>
        <v>3</v>
      </c>
      <c r="I49" s="23" t="s">
        <v>55</v>
      </c>
      <c r="J49" s="2">
        <f>SUM(J46)</f>
        <v>140</v>
      </c>
      <c r="K49" s="23" t="s">
        <v>55</v>
      </c>
      <c r="L49" s="2">
        <f>SUM(D49,H49)</f>
        <v>6</v>
      </c>
      <c r="M49" s="23" t="s">
        <v>55</v>
      </c>
      <c r="N49" s="3">
        <f t="shared" si="3"/>
        <v>185</v>
      </c>
    </row>
    <row r="50" spans="1:14" ht="10.5" customHeight="1">
      <c r="A50" s="42"/>
      <c r="B50" s="43"/>
      <c r="C50" s="25" t="s">
        <v>56</v>
      </c>
      <c r="D50" s="10">
        <f>SUM(D47)</f>
        <v>39</v>
      </c>
      <c r="E50" s="25" t="s">
        <v>56</v>
      </c>
      <c r="F50" s="10">
        <f>SUM(F47)</f>
        <v>27</v>
      </c>
      <c r="G50" s="25" t="s">
        <v>56</v>
      </c>
      <c r="H50" s="10">
        <f>SUM(H30,H32,H36,H38,H43:H44)</f>
        <v>242</v>
      </c>
      <c r="I50" s="25" t="s">
        <v>56</v>
      </c>
      <c r="J50" s="10">
        <f>SUM(J30,J32,J36,J38,J43:J44)</f>
        <v>122</v>
      </c>
      <c r="K50" s="25" t="s">
        <v>56</v>
      </c>
      <c r="L50" s="10">
        <f>SUM(D50,H50)</f>
        <v>281</v>
      </c>
      <c r="M50" s="25" t="s">
        <v>56</v>
      </c>
      <c r="N50" s="11">
        <f t="shared" si="3"/>
        <v>149</v>
      </c>
    </row>
    <row r="51" spans="3:14" s="14" customFormat="1" ht="10.5" customHeight="1">
      <c r="C51" s="53" t="s">
        <v>57</v>
      </c>
      <c r="D51" s="53"/>
      <c r="E51" s="53"/>
      <c r="F51" s="53"/>
      <c r="G51" s="53"/>
      <c r="H51" s="53"/>
      <c r="I51" s="53"/>
      <c r="J51" s="53"/>
      <c r="K51" s="21"/>
      <c r="L51" s="21"/>
      <c r="M51" s="21"/>
      <c r="N51" s="21"/>
    </row>
    <row r="52" spans="3:14" ht="10.5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3:14" ht="10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3:14" ht="10.5" customHeight="1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</sheetData>
  <mergeCells count="32">
    <mergeCell ref="K3:N3"/>
    <mergeCell ref="G3:J3"/>
    <mergeCell ref="C51:J51"/>
    <mergeCell ref="C2:N2"/>
    <mergeCell ref="C3:F3"/>
    <mergeCell ref="E4:F4"/>
    <mergeCell ref="I4:J4"/>
    <mergeCell ref="C5:D5"/>
    <mergeCell ref="K4:L4"/>
    <mergeCell ref="M4:N4"/>
    <mergeCell ref="A20:A44"/>
    <mergeCell ref="B42:B43"/>
    <mergeCell ref="B31:B32"/>
    <mergeCell ref="B25:B27"/>
    <mergeCell ref="B22:B24"/>
    <mergeCell ref="B28:B30"/>
    <mergeCell ref="B20:B21"/>
    <mergeCell ref="A48:B50"/>
    <mergeCell ref="B35:B36"/>
    <mergeCell ref="A45:B47"/>
    <mergeCell ref="B40:B41"/>
    <mergeCell ref="B37:B38"/>
    <mergeCell ref="A18:B18"/>
    <mergeCell ref="A19:B19"/>
    <mergeCell ref="C1:J1"/>
    <mergeCell ref="K1:N1"/>
    <mergeCell ref="G4:H4"/>
    <mergeCell ref="G5:H5"/>
    <mergeCell ref="K5:L5"/>
    <mergeCell ref="A2:B5"/>
    <mergeCell ref="C4:D4"/>
    <mergeCell ref="A6:A17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2001-12-27T02:01:37Z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